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josko\Desktop\"/>
    </mc:Choice>
  </mc:AlternateContent>
  <bookViews>
    <workbookView xWindow="0" yWindow="0" windowWidth="28800" windowHeight="12300" tabRatio="866"/>
  </bookViews>
  <sheets>
    <sheet name="1. VIDEONADZOR" sheetId="18" r:id="rId1"/>
    <sheet name="2. PROTUPROVALA" sheetId="17" r:id="rId2"/>
    <sheet name="3. KONTROLA PRISTUPA" sheetId="24" r:id="rId3"/>
    <sheet name="4. IT OPREMA" sheetId="22" r:id="rId4"/>
    <sheet name="5. ZAJEDNIČKI RADOVI" sheetId="20" r:id="rId5"/>
    <sheet name="REKAPITULACIJA" sheetId="11" r:id="rId6"/>
  </sheets>
  <definedNames>
    <definedName name="_xlnm.Print_Titles" localSheetId="0">'1. VIDEONADZOR'!$1:$1</definedName>
    <definedName name="_xlnm.Print_Titles" localSheetId="1">'2. PROTUPROVALA'!$1:$1</definedName>
    <definedName name="_xlnm.Print_Titles" localSheetId="2">'3. KONTROLA PRISTUPA'!$1:$1</definedName>
    <definedName name="_xlnm.Print_Titles" localSheetId="3">'4. IT OPREMA'!$1:$1</definedName>
    <definedName name="_xlnm.Print_Titles" localSheetId="4">'5. ZAJEDNIČKI RADOVI'!$1:$1</definedName>
    <definedName name="_xlnm.Print_Titles" localSheetId="5">REKAPITULACIJA!$1:$1</definedName>
    <definedName name="_xlnm.Print_Area" localSheetId="0">'1. VIDEONADZOR'!$A$1:$H$35</definedName>
    <definedName name="_xlnm.Print_Area" localSheetId="1">'2. PROTUPROVALA'!$A$1:$H$35</definedName>
    <definedName name="_xlnm.Print_Area" localSheetId="2">'3. KONTROLA PRISTUPA'!$A$1:$H$35</definedName>
    <definedName name="_xlnm.Print_Area" localSheetId="3">'4. IT OPREMA'!$A$1:$H$20</definedName>
    <definedName name="_xlnm.Print_Area" localSheetId="4">'5. ZAJEDNIČKI RADOVI'!$A$1:$H$15</definedName>
    <definedName name="_xlnm.Print_Area" localSheetId="5">REKAPITULACIJA!$A$1:$H$27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22" l="1"/>
  <c r="H18" i="22"/>
  <c r="H17" i="22"/>
  <c r="G20" i="22" s="1"/>
  <c r="H24" i="18"/>
  <c r="H6" i="22"/>
  <c r="H26" i="24" l="1"/>
  <c r="H25" i="24"/>
  <c r="H23" i="24"/>
  <c r="H24" i="17"/>
  <c r="H25" i="17"/>
  <c r="H26" i="17"/>
  <c r="H11" i="17"/>
  <c r="H17" i="18"/>
  <c r="H18" i="18"/>
  <c r="H5" i="22" l="1"/>
  <c r="H4" i="22"/>
  <c r="H33" i="18"/>
  <c r="H7" i="22" l="1"/>
  <c r="H22" i="24" l="1"/>
  <c r="H10" i="18"/>
  <c r="H5" i="24" l="1"/>
  <c r="H6" i="17"/>
  <c r="H9" i="24" l="1"/>
  <c r="H13" i="24"/>
  <c r="H12" i="24"/>
  <c r="H8" i="20" l="1"/>
  <c r="H27" i="24" l="1"/>
  <c r="H24" i="24"/>
  <c r="H21" i="24"/>
  <c r="H20" i="24"/>
  <c r="A20" i="24"/>
  <c r="A21" i="24" s="1"/>
  <c r="H19" i="24"/>
  <c r="H14" i="24"/>
  <c r="H11" i="24"/>
  <c r="H10" i="24"/>
  <c r="H8" i="24"/>
  <c r="H7" i="24"/>
  <c r="H6" i="24"/>
  <c r="H4" i="24"/>
  <c r="H23" i="18"/>
  <c r="H8" i="18"/>
  <c r="G15" i="24" l="1"/>
  <c r="A22" i="24"/>
  <c r="A23" i="24" s="1"/>
  <c r="A24" i="24" s="1"/>
  <c r="A25" i="24" s="1"/>
  <c r="A26" i="24" s="1"/>
  <c r="A27" i="24" s="1"/>
  <c r="G28" i="24"/>
  <c r="H34" i="24"/>
  <c r="H8" i="22" l="1"/>
  <c r="H9" i="20" l="1"/>
  <c r="H7" i="20"/>
  <c r="H6" i="20"/>
  <c r="A6" i="20"/>
  <c r="A7" i="20" s="1"/>
  <c r="A8" i="20" s="1"/>
  <c r="A9" i="20" s="1"/>
  <c r="A10" i="20" s="1"/>
  <c r="A11" i="20" s="1"/>
  <c r="A12" i="20" s="1"/>
  <c r="A13" i="20" s="1"/>
  <c r="A14" i="20" s="1"/>
  <c r="H5" i="20"/>
  <c r="H10" i="17" l="1"/>
  <c r="A9" i="18" l="1"/>
  <c r="A10" i="18" s="1"/>
  <c r="A15" i="18" l="1"/>
  <c r="A33" i="24" l="1"/>
  <c r="A34" i="24" s="1"/>
  <c r="H33" i="24" l="1"/>
  <c r="A5" i="17"/>
  <c r="A6" i="17" s="1"/>
  <c r="H10" i="20"/>
  <c r="H32" i="18"/>
  <c r="H13" i="17"/>
  <c r="H15" i="17"/>
  <c r="H9" i="17"/>
  <c r="H8" i="17"/>
  <c r="H7" i="17"/>
  <c r="H5" i="17"/>
  <c r="H14" i="17"/>
  <c r="H34" i="18"/>
  <c r="H12" i="22"/>
  <c r="B16" i="11"/>
  <c r="B15" i="11"/>
  <c r="B14" i="11"/>
  <c r="B13" i="11"/>
  <c r="H28" i="17"/>
  <c r="H27" i="17"/>
  <c r="H23" i="17"/>
  <c r="H22" i="17"/>
  <c r="H21" i="17"/>
  <c r="H20" i="17"/>
  <c r="A20" i="17"/>
  <c r="A21" i="17" s="1"/>
  <c r="A22" i="17" s="1"/>
  <c r="A23" i="17" s="1"/>
  <c r="A24" i="17" s="1"/>
  <c r="A25" i="17" s="1"/>
  <c r="A26" i="17" s="1"/>
  <c r="A27" i="17" s="1"/>
  <c r="A28" i="17" s="1"/>
  <c r="H19" i="17"/>
  <c r="H16" i="18"/>
  <c r="H26" i="18"/>
  <c r="H25" i="18"/>
  <c r="H22" i="18"/>
  <c r="H21" i="18"/>
  <c r="H20" i="18"/>
  <c r="H19" i="18"/>
  <c r="H15" i="18"/>
  <c r="A16" i="18"/>
  <c r="A17" i="18" s="1"/>
  <c r="A18" i="18" s="1"/>
  <c r="A19" i="18" s="1"/>
  <c r="A20" i="18" s="1"/>
  <c r="A21" i="18" s="1"/>
  <c r="A22" i="18" s="1"/>
  <c r="A23" i="18" s="1"/>
  <c r="A24" i="18" s="1"/>
  <c r="A25" i="18" s="1"/>
  <c r="A26" i="18" s="1"/>
  <c r="H14" i="18"/>
  <c r="H9" i="18"/>
  <c r="H12" i="17"/>
  <c r="H4" i="17"/>
  <c r="H32" i="24"/>
  <c r="B23" i="11"/>
  <c r="B22" i="11"/>
  <c r="B20" i="11"/>
  <c r="B18" i="11"/>
  <c r="B11" i="11"/>
  <c r="B10" i="11"/>
  <c r="B9" i="11"/>
  <c r="B8" i="11"/>
  <c r="B6" i="11"/>
  <c r="B5" i="11"/>
  <c r="B4" i="11"/>
  <c r="B3" i="11"/>
  <c r="H14" i="20"/>
  <c r="H13" i="20"/>
  <c r="H12" i="20"/>
  <c r="H11" i="20"/>
  <c r="H11" i="22"/>
  <c r="H10" i="22"/>
  <c r="H9" i="22"/>
  <c r="H34" i="17"/>
  <c r="H33" i="17"/>
  <c r="A33" i="17"/>
  <c r="A34" i="17" s="1"/>
  <c r="H32" i="17"/>
  <c r="A32" i="18"/>
  <c r="H31" i="18"/>
  <c r="G15" i="20" l="1"/>
  <c r="G13" i="22"/>
  <c r="A7" i="17"/>
  <c r="A8" i="17" s="1"/>
  <c r="G35" i="18"/>
  <c r="G6" i="11" s="1"/>
  <c r="G27" i="18"/>
  <c r="G5" i="11" s="1"/>
  <c r="G19" i="11"/>
  <c r="G35" i="17"/>
  <c r="G11" i="11" s="1"/>
  <c r="G11" i="18"/>
  <c r="G4" i="11" s="1"/>
  <c r="G35" i="24"/>
  <c r="G16" i="11" s="1"/>
  <c r="G29" i="17"/>
  <c r="G10" i="11" s="1"/>
  <c r="G16" i="17"/>
  <c r="G9" i="11" s="1"/>
  <c r="G15" i="11"/>
  <c r="G14" i="11"/>
  <c r="G23" i="11"/>
  <c r="G24" i="11" s="1"/>
  <c r="G20" i="11"/>
  <c r="A9" i="17" l="1"/>
  <c r="A10" i="17" s="1"/>
  <c r="A12" i="17" s="1"/>
  <c r="A13" i="17" s="1"/>
  <c r="A14" i="17" s="1"/>
  <c r="A15" i="17" s="1"/>
  <c r="G21" i="11"/>
  <c r="G12" i="11"/>
  <c r="G7" i="11"/>
  <c r="G17" i="11"/>
  <c r="G25" i="11" l="1"/>
  <c r="G26" i="11" s="1"/>
  <c r="G27" i="11" s="1"/>
</calcChain>
</file>

<file path=xl/sharedStrings.xml><?xml version="1.0" encoding="utf-8"?>
<sst xmlns="http://schemas.openxmlformats.org/spreadsheetml/2006/main" count="363" uniqueCount="147">
  <si>
    <t>Sustav videonadzorne zaštite</t>
  </si>
  <si>
    <t xml:space="preserve">Nabacivanje parica kabela na prespojni panel i spajanje na sabirnicu za uzemljenje i elementima za označavanje, s tiskanim ispisom oznaka i označavanjem prespojnog panela i svakog priključnog mjesta (oznake moraju biti otporne na prašinu i vlagu).
</t>
  </si>
  <si>
    <t xml:space="preserve">Obilježavanje vodova u skladu sa projektnom dokumentacijom.
 </t>
  </si>
  <si>
    <t>Ukupno radovi sustava videonadzorne zaštite:</t>
  </si>
  <si>
    <t>R.br.</t>
  </si>
  <si>
    <t>Opis</t>
  </si>
  <si>
    <t>Jedinica mjere</t>
  </si>
  <si>
    <t>Količina</t>
  </si>
  <si>
    <t>1.1</t>
  </si>
  <si>
    <t>kom</t>
  </si>
  <si>
    <t>m</t>
  </si>
  <si>
    <t>1.2</t>
  </si>
  <si>
    <t>Radovi</t>
  </si>
  <si>
    <t xml:space="preserve"> ---</t>
  </si>
  <si>
    <t>REKAPITULACIJA</t>
  </si>
  <si>
    <t xml:space="preserve">Sitni nespecificirani spojni i montažni materijal.
</t>
  </si>
  <si>
    <t>2.1</t>
  </si>
  <si>
    <t>2.2</t>
  </si>
  <si>
    <t>2.3</t>
  </si>
  <si>
    <t>Sustav protuprovalne zaštite</t>
  </si>
  <si>
    <t xml:space="preserve">Programiranje i parametriranje sustava s unošenjem korisničkih podataka. Pri tome se misli na sve radove koji su potrebni da bi sustav mogao samostalno raditi prema punoj funkcionalnosti.
</t>
  </si>
  <si>
    <t>Ukupno radovi sustava protuprovalne zaštite:</t>
  </si>
  <si>
    <t>Oprema i ugradnja</t>
  </si>
  <si>
    <t>Ukupno oprema i ugradnja sustava videonadzorne zaštite:</t>
  </si>
  <si>
    <t>Instalacije</t>
  </si>
  <si>
    <t>Ukupno instalacije sustava videonadzorne zaštite:</t>
  </si>
  <si>
    <t>Ukupno oprema i ugradnja sustava protuprovalne zaštite:</t>
  </si>
  <si>
    <t>Ukupno instalacije sustava protuprovalne zaštite:</t>
  </si>
  <si>
    <t>1.3</t>
  </si>
  <si>
    <t>Ukupno oprema i ugradnja IT opreme:</t>
  </si>
  <si>
    <t>UKUPNO SUSTAV VIDEONADZORNE ZAŠTITE:</t>
  </si>
  <si>
    <t>UKUPNO SUSTAV PROTUPROVALNE ZAŠTITE:</t>
  </si>
  <si>
    <r>
      <t>Dobava, isporuka, polaganje i uvlačenje kabela za napajanje bez halogena, s poboljšanim svojstvima za slučaj vatre: NHXMH-J 3x1,5 mm</t>
    </r>
    <r>
      <rPr>
        <vertAlign val="superscript"/>
        <sz val="8"/>
        <rFont val="Arial"/>
        <family val="2"/>
        <charset val="238"/>
      </rPr>
      <t>2</t>
    </r>
    <r>
      <rPr>
        <sz val="8"/>
        <rFont val="Arial"/>
        <family val="2"/>
      </rPr>
      <t xml:space="preserve">. 
</t>
    </r>
  </si>
  <si>
    <t>---</t>
  </si>
  <si>
    <t xml:space="preserve">Dobava i nadžbukna ugradnja plastične kabelske kanalice 30x15mm uključujući potrebni instalacijski spojni i montažni pribor i materijal (razvodne kutije, uvodnice, gips, tiple, vijci, spojnice, koljena, nosači)
</t>
  </si>
  <si>
    <t xml:space="preserve">Ispitivanje instalacije, izolacije i propusnosti linija strukturnog kabliranja sustava tehničke zaštite.
</t>
  </si>
  <si>
    <t>IT oprema</t>
  </si>
  <si>
    <t>Zajednički radovi</t>
  </si>
  <si>
    <t>Radovi sustava tehničke zaštite</t>
  </si>
  <si>
    <t>Ukupno radovi:</t>
  </si>
  <si>
    <t>UKUPNO IT OPREMA SUSTAVA TEHNIČKE ZAŠTITE:</t>
  </si>
  <si>
    <t xml:space="preserve">Podešavanje rada UPS uređaja, povezivanje u LAN mrežu tehničke zaštite. 
</t>
  </si>
  <si>
    <t>UKUPNO ZAJEDNIČKI RADOVI:</t>
  </si>
  <si>
    <t xml:space="preserve">Podešavanje aplikacije za upravljanje sustavom protuprovale uz izradu predložaka za izradu izvještaja i procedura te sve ostale radove koji su potrebni da bi sustav mogao samostalno raditi prema punoj funkcionalnosti. 
</t>
  </si>
  <si>
    <t>4.1</t>
  </si>
  <si>
    <t>3.1</t>
  </si>
  <si>
    <t>UKUPNO SUSTAV TEHNIČKE ZAŠTITE:</t>
  </si>
  <si>
    <t xml:space="preserve">Podešavanje i programiranje glavnog VMS sustava, unošenje licenci i korisničkih podataka, definiranje tipa kompresije slike, podešavanje RAID polja, kreiranje razine ovlasti pristupa korisnicima sustava.
</t>
  </si>
  <si>
    <t>4.2</t>
  </si>
  <si>
    <r>
      <t>Izrada projekta izvedenog stanja
• 3 primjerka na papiru</t>
    </r>
    <r>
      <rPr>
        <b/>
        <sz val="8"/>
        <rFont val="Arial"/>
        <family val="2"/>
        <charset val="238"/>
      </rPr>
      <t>;</t>
    </r>
    <r>
      <rPr>
        <sz val="8"/>
        <rFont val="Arial"/>
        <family val="2"/>
      </rPr>
      <t xml:space="preserve">
• 1 primjerak u elektroničkom obliku na CDR mediju. 
Dokumentacija mora sadržavati osim osnovnih podataka i obavezno sljedeće podloge: opise svih ugrađenih uređaja sa opisima funkcija, sheme uređaja, sve nacrte izvedenog stanja, sve sheme spajanja i principijelne sheme, nacrte razvoda napajanja sa jednopolnim shemama, upute za rad i održavanje. Kompletnu originalnu dokumentaciju svakog uređaja sa instalacijskim, programskim i inženjerskim uputama. 
</t>
    </r>
  </si>
  <si>
    <t>Tip</t>
  </si>
  <si>
    <t>Proizvođač</t>
  </si>
  <si>
    <t xml:space="preserve">Radovi   </t>
  </si>
  <si>
    <t>3.2</t>
  </si>
  <si>
    <t>Ukupno radovi IT opreme:</t>
  </si>
  <si>
    <t xml:space="preserve">Dobava i nadžbukna ugradnja plastične kabelske kanalice 100x50mm uključujući potrebni instalacijski spojni i montažni pribor i materijal (razvodne kutije, uvodnice, gips, tiple, vijci, spojnice, koljena, nosači)
</t>
  </si>
  <si>
    <t xml:space="preserve">Građevinski proboji zidova potrebni za izvođenje instalacija, komplet s potrebnim materijalom i radovima za odgovarajuću obradu proboja radi zaštite kabela od oštećenja, provlačenje plastičnih zaštitnih cijevi i sl.
</t>
  </si>
  <si>
    <t>3.3</t>
  </si>
  <si>
    <t>Ukupno oprema i ugradnja sustava kontrole pristupa:</t>
  </si>
  <si>
    <r>
      <t>Dobava, isporuka, polaganje i uvlačenje signalnog kabela: LiYCY 6x0,22mm</t>
    </r>
    <r>
      <rPr>
        <vertAlign val="superscript"/>
        <sz val="8"/>
        <rFont val="Arial"/>
        <family val="2"/>
        <charset val="238"/>
      </rPr>
      <t>2</t>
    </r>
    <r>
      <rPr>
        <sz val="8"/>
        <rFont val="Arial"/>
        <family val="2"/>
      </rPr>
      <t xml:space="preserve">
</t>
    </r>
  </si>
  <si>
    <t>Ukupno instalacije sustava kontrole pristupa:</t>
  </si>
  <si>
    <t>Ukupno radovi sustava kontrole pristupa:</t>
  </si>
  <si>
    <t>Sustav kontrole pristupa</t>
  </si>
  <si>
    <t>5.1</t>
  </si>
  <si>
    <t xml:space="preserve">Spajanje na glavni razdjelnik napajanja uz ugradnju odgovarajućeg osigurača i sa svim potrebnim prespojnim materijalom.
</t>
  </si>
  <si>
    <t xml:space="preserve">Programiranje rada mrežnih preklopnika, podešavanje IP adresa, podešavanje sigurnosti na portovima te podešavanje konfiguracije.
</t>
  </si>
  <si>
    <t xml:space="preserve">Programiranje rada modula, spajanje napajanja i provjera funkcionalnosti za svaku protuprovalnu zonu.
</t>
  </si>
  <si>
    <t>UKUPNO SUSTAV KONTROLE PRISTUPA:</t>
  </si>
  <si>
    <t xml:space="preserve">Ispitivanje izvedene instalacije sustava tehničke zaštite (prema HRN HD 60364-6, HRN EN 60204-1) 
• funkcionalno ispitivanje;
• mjerenje otpora uzemljenja;
• mjerenje otpora izolacije;
• provjera djelovanja zaštitnih uređaja diferencijalne struje;
• mjerenje impedancije petlje kvara;
• provjera neprekidnosti zaštitnog vodiča;
• provjera mjera izjednačenja potencijala.
</t>
  </si>
  <si>
    <r>
      <t>Dobava, isporuka, polaganje i uvlačenje kabela za napajanje bez halogena, s poboljšanim svojstvima za slučaj vatre: NHXMH-J 3x2,5 mm</t>
    </r>
    <r>
      <rPr>
        <vertAlign val="superscript"/>
        <sz val="8"/>
        <rFont val="Arial"/>
        <family val="2"/>
        <charset val="238"/>
      </rPr>
      <t>2</t>
    </r>
    <r>
      <rPr>
        <sz val="8"/>
        <rFont val="Arial"/>
        <family val="2"/>
      </rPr>
      <t xml:space="preserve">. 
</t>
    </r>
  </si>
  <si>
    <t xml:space="preserve">Programiranje i parametriranje sustava kontrole pristupa s unošenjem korisničkih podataka. Određivanje prava pristupa korisnika. Pri tome se misli na sve radove koji su potrebni da bi sustav mogao samostalno raditi prema punoj funkcionalnosti.
</t>
  </si>
  <si>
    <t xml:space="preserve">Dobava i postavljanje upozoravajućeg natpisa o štićenju sustavima tehničke zaštite, na hrvatskom jeziku, usklađenog sa Općom uredbom o zaštiti osobnih podataka (EU 2016/679 GDPR), izrađen u obliku vodootporne naljepnice dimenzija 10 x 20 cm.
</t>
  </si>
  <si>
    <t xml:space="preserve">Dobava, isporuka, polaganje i uvlačenje signalnog kabela: J-Y(St)Y 3x2x0,8mm
</t>
  </si>
  <si>
    <t>komplet</t>
  </si>
  <si>
    <t xml:space="preserve">komplet </t>
  </si>
  <si>
    <r>
      <t>Dobava, isporuka, polaganje i uvlačenje komunikacijskog kabela za unutarnju i vanjsku ugradnju, s plaštom bez halogena i otporan na širenje plamena: 
S/FTP 4x2x0,5mm</t>
    </r>
    <r>
      <rPr>
        <vertAlign val="superscript"/>
        <sz val="8"/>
        <rFont val="Arial"/>
        <family val="2"/>
      </rPr>
      <t>2</t>
    </r>
    <r>
      <rPr>
        <sz val="8"/>
        <rFont val="Arial"/>
        <family val="2"/>
      </rPr>
      <t xml:space="preserve"> Cat.6
</t>
    </r>
  </si>
  <si>
    <t xml:space="preserve">Podešavanje vidnog polja kamere. Vidno polje potrebno je podesiti u različitim uvjetima rada. Posebnu pažnju posvetiti noćnom režimu rada kamera, te za vrijeme visokog stupnja osvijetljenosti ili pozadinskog osvjetljenja.
</t>
  </si>
  <si>
    <t>Jedinična cijena [EUR]</t>
  </si>
  <si>
    <t>Ukupna cijena [EUR]</t>
  </si>
  <si>
    <t>po kameri</t>
  </si>
  <si>
    <t>kpl</t>
  </si>
  <si>
    <t xml:space="preserve">Povezivanje sustava tehničke zaštite sa nadzornim centrom, podešavanje i programiranje parametara rada glavne integracijske aplikacije sustava tehničke zaštite, unošenje korisničkih podataka, kreiranje razine ovlasti pristupa korisnicima sustava, importiranje tlocrtne podloge objekta napravljene u AutoCAD-u u glavnu integracijsku aplikaciju sustava.
</t>
  </si>
  <si>
    <r>
      <t>Dobava, isporuka, polaganje i uvlačenje komunikacijskog kabela za unutarnju i vanjsku ugradnju, s plaštom bez halogena i otporan na širenje plamena: 
S/FTP 4x2x0,5mm</t>
    </r>
    <r>
      <rPr>
        <vertAlign val="superscript"/>
        <sz val="8"/>
        <rFont val="Arial"/>
        <family val="2"/>
      </rPr>
      <t>2</t>
    </r>
    <r>
      <rPr>
        <sz val="8"/>
        <rFont val="Arial"/>
        <family val="2"/>
      </rPr>
      <t xml:space="preserve"> Cat.6</t>
    </r>
  </si>
  <si>
    <t xml:space="preserve">Dobava, isporuka, ugradnja i spajanje TCP/IP komunikatora za povezivanje protuprovalne centrale u centralnu nadzornu aplikaciju putem TCP/IP protokola, slijedećih minimalnih tehničkih karakteristika: 
• brzina komunikacije  100Base-T / 10Base-T,
• enkripcija min. AES 256-bit, MD5 and RC4,
• maksimalna potrošnja: 100mA,
• napajanje 13.8V DC iz centrale.
• tip/proizvođač kao ili jednakovrijedno: IP150, Paradox
</t>
  </si>
  <si>
    <t xml:space="preserve">Dobava, isporuka i ugradnja kabel vodilica slijedećih minimalnih tehničkih karakteristika: 
• 19";
• 2xprsten 40x60 mm;
• visine 1HU;
• tip/proizvođač kao ili jednakovrijedno: DN-97601, Digitus.
</t>
  </si>
  <si>
    <t xml:space="preserve">Dobava, isporuka i ugradnja 19" S/FTP cat.6 prespojni panel s 24 RJ45 priključaka, visine 1HU.
• tip/proizvođač kao ili jednakovrijedno: DN-91624S, Digitus.
</t>
  </si>
  <si>
    <t xml:space="preserve">Dobava, isporuka i ugradnja RJ45/RJ45 S/FTP Cat.6 prespojni (patch) kabel dužine 1m za vezu između portova prespojnih panela i portova komunikacijske opreme:
• oklopljeni;
• Cat.6, prema normi ISO/IEC IS11801;
• tip/proizvođač kao ili jednakovrijedno: DK-1644-020, Digitus.
</t>
  </si>
  <si>
    <t>Dobava, isporuka, ugradnja i spajanje GSM / GPRS backup komunikatora slijedećih minimalnih tehničkih karakteristika: 
• dojava putem IP, GSM ili GPRS,
• mogućnost rada uz telefonsku liniju ili kao zamjena u 
  slučaju prekida telefonske linije,
• sadrži GPRS modul i antenski produžetak,
• podrška za standardne SIM kartice,
• min. 256 bitna AES enkripcija,
• 12V DC napajač,
• tip/proizvođač kao ili jednakovrijedno: PCS265, Paradox</t>
  </si>
  <si>
    <t xml:space="preserve">Dobava, isporuka, ugradnja i spajanje modula za integraciju, slijedećih minimalnih tehničkih karakteristika: 
• podržava ASCII/C-BUS protokole
• min. 16 virtualnih ulaza za okidanje akcije na centrali
• min. 30 virtualnih PGM-ova za okidanje akcije u vanjskom sustavu koristeći ASCII ili C-BUS protokol baziran na događaju na centrali,
• tip/proizvođač kao ili jednakovrijedno: PRT3 + PBOX, Paradox
</t>
  </si>
  <si>
    <r>
      <t>Dobava, isporuka, polaganje i uvlačenje komunikacijskog kabela za unutarnju i vanjsku ugradnju, otporan na širenje plamena: 
UTP 4x2x0,5mm</t>
    </r>
    <r>
      <rPr>
        <vertAlign val="superscript"/>
        <sz val="8"/>
        <rFont val="Arial"/>
        <family val="2"/>
      </rPr>
      <t>2</t>
    </r>
    <r>
      <rPr>
        <sz val="8"/>
        <rFont val="Arial"/>
        <family val="2"/>
      </rPr>
      <t xml:space="preserve"> Cat.5e
</t>
    </r>
  </si>
  <si>
    <t xml:space="preserve">Dobava, isporuka, ugradnja i spajanje koncentratora protuprovalne centrale slijedećih minimalnih tehničkih karakteristika: 
• 8 zona,
• napajanje 12 do 16 VDC,
• minimalno 1 PGM izlaz na ploči,
• kućište s tamperom,
• tip/proizvođač kao ili jednakovrijedno: ZX8 Metalbox, Paradox
</t>
  </si>
  <si>
    <t xml:space="preserve">Dobava, isporuka, ugradnja i spajanje protuprovalne centrale od min. 8 do proširive do 192 zona u kompletu s rezervnim napajanjem slijedećih minimalnih tehničkih karakteristika: 
• proširivo do 192 zona,
• više odvojenih nezavisnih BUS sabirnica;
• mogućnost klasičnog žičanog, adresabilnog ili bežičnog proširenja sustava,
• min. 8 ili više nezavisnih particija,
• minimalno 8 tipkovnica i 500 korisnika;
• mogućnost povezivanja do 254 modula,
• minimalno 4 PGM izlaza na glavnoj ploči,
• dojava događaja na min. 2 ili više tel.broja DC-a,
• spremnik (buffer) min. 2000 ili više događaja,
• mogućnost programiranja putem tipkovnice i/ili softwareom koji je podržan od centrale (lokalno i/ili sa udaljene lokacije),
• napajanje mak.: 16 Vac 75VA,
• izlaz za sirenu,
• uključena akumulatorska baterija 12V, 7,2 Ah maksimalne struje punjenja 2,16A,
• u kompletu: metalno kućište, transformator, bravica i tamper;
• korisničko sučelje i priručnik na hrvatskom jeziku
• tip/proizvođač kao ili jednakovrijedno: EVOHD, Paradox
</t>
  </si>
  <si>
    <t xml:space="preserve">Dobava, isporuka, ugradnja i spajanje upravljačke tipkovnice protuprovalnog sustava slijedećih minimalnih traženih karakteristika:
• LCD tipkovnica s programabilnim porukama na hrvatskom jeziku 
• veliki pozadinski osvijetljen zaslon s prikazom 32 znaka u dvije linije 
• min. 3 lampice sustava (spreman, uključen, greška) 
• min.  5 programabilnih funkcijskih tipki 
• napajanje: 12 Vdc, potrošnja: mak. 90 mA 
• radna temperatura: 0°C do 50°C
• tip/proizvođač kao ili jednakovrijedno: K641+, Paradox
</t>
  </si>
  <si>
    <t xml:space="preserve">Dobava, isporuka, ugradnja i spajanje dualnog (IR+MW) detektora pokreta slijedećih minimalnih tehničkih karakteristika: 
• vrsta detekcije: pasivna infracrvena (PIR) + mikrovalna detekcija (MW),
• tamper zaštita,
• pokrivanje prostora min. 12 x 12m, 90° ili više 
• napajanje 9 – 16VDC,
• potrošnja struje maks. 10 mA, 12 VDC,
• radna temperatura -20° do 50° C,
• uključen zidni / stropni nosač s podešavanjem nagiba.
• tip/proizvođač kao ili jednakovrijedno: 525DM, Paradox
</t>
  </si>
  <si>
    <t xml:space="preserve">Dobava, isporuka, ugradnja i spajanje detektora poplave i vlage slijedećih minimalnih tehničkih karakteristika: 
• kontakt: NC,
• napon:12/24VD/max. mak. 30mA, relej 1A max,
• zaštita kućišta min. IP40,
• radna temperatura: +5 do +50°C,
• tip/proizvođač kao ili jednakovrijedno: 1450-CSA, Cooper
</t>
  </si>
  <si>
    <t xml:space="preserve">Dobava, isporuka i ugradnja uređaja za automatsko zatvaranje vrata - hidraulične pumpe. Pumpu predvidjeti obzirom na težinu vrata i način ugradnje. 
• univerzalno lijevo-desno
• u kompletu sa škarama / zglobnom rukom
• kut otvaranja do 180°
• mogućnost regulacije brzine zatvaranja,
• tip/proizvođač ili jednakovrijedan: DC200, Assa Abloy
</t>
  </si>
  <si>
    <t xml:space="preserve">Dobava, isporuka, ugradnja i spajanje senzorske tipke za deblokadu vrata slijedećih minimalnih tehničkih karakteristika:
• napon 12 VDc / 20mA - 50 mA,
• vrsta kontakta NO/NC/COM,
• udaljenost detekcije/očitanja 0,4-10 cm,
• LED indikacija statusa različitim bojama (bez napajanja/aktivno/pripravnost),
• nadžbukna ugradnja,
• tip/proizvođač kao ili jednakovrijedno:DS-K7P03, HikVision
</t>
  </si>
  <si>
    <t>• Automatska detekcija trenutnih FW-a kamera i 
  automatska nadogradnja istih na zadnju verziju.
• VMS mora osigurati upravljanje alarma i mehanizam za eskalacije Alarma, da ukoliko razina 1 operatera ne odreagira u zadanom vremenu da automatski pošalje isti Alarm na višoj razini.
• VMS mora osigurati snimanje korisničkih profila 
  (pogledi, privilegirane kamere) unutar zajedničke baze 
  podataka na način da kad se konkretni korisnik spoji na 
  sustav sa bilo koje mašine da automatski dobije samo 
  svoje poglede i privilegije.
• VMS mora osigurati slijedeće opcije snimanja video 
  streamova:
   - Kreiranje vremenskog rasporeda snimanja za svaki 
     individualni video kanal.
   - Kontinuirano snimanje 24/7
   - Snimanje po događajima:
        - Detekcija pokreta (svaki piksel se mora indeksirati 
         kako bi se osigurala potpuna pouzdanost i    
         osjetljivost algoritma za snimanje)
        - Pokret od klasificiranog objekta (inteligentna 
         klasifikacija objekata: ljudi, vozila, kamioni, autobusi,    
         motocikli i bicikli)
        - Alarmi
• VMS mora moći prepoznavati klasificirane objekte koji 
  se kreću (ljudi, vozila, kamioni, autobusi, motocikli i   
  bicikli) i predstaviti ih odgovarajućom kategorijom.</t>
  </si>
  <si>
    <t xml:space="preserve">• VMS mora podržavati sljedeće video analitičke 
  događaje:
   - Detekcija objekata (ljudi, vozila, kamioni, autobusi, motocikli i bicikli) u području interesa 
   - Detekcija prelaska objekata (ljudi, vozila, kamioni, 
    autobusi, motocikli i bicikli) preko virtualne crte
    - Detekcija nestanka objekata (ljudi, vozila, kamioni, 
    autobusi, motocikli i bicikli) iz scene
   - Detekcija zaustavljenog objekata (ljudi, vozila,
     kamioni, autobusi, motocikli i bicikli)
   - Detekcija objekata (ljudi, vozila, kamioni, autobusi, 
    motocikli i bicikli) koji se kreće u krivom smjeru 
   - Detekcija prekovremenog zadržavanja objekata (ljudi, 
    vozila, kamioni, autobusi, motocikli i bicikli) u području 
    interesa
   - Detekcija netipičnog ponašanja objekata u sceni u odnosu na brzinu i lokaciju kretanja. 
   - Detekcija nošenja zaštitnih maski u cilju prevencije 
    zaraze 
   - Detekcija držanje fizičkog razmaka između ljudi
   - Brojanje ljudi u određenom prostoru
   - Tamper detekcija (detekcija maskiranja kamere).
• VMS mora osigurati rotaciju izvorne slike kamera od 
  90°, 180° ili 270° 
• Mogućnost promjene Live i Playback streama u istom 
  prozoru i omogućiti zahtjev za trenutni Playback od 
  nedavne video snimke (npr. od prije 30sec)
• Mogućnost kreiranja neograničenog broj pogleda sa 
  jedinstvenim prikazom različitih kamera ili dijelova slike 
  kamera (digitalno uvećane)
</t>
  </si>
  <si>
    <t xml:space="preserve">Dobava, isporuka i instalacija 1-kanalne VMS (Video Management System) licence slijedećih tehničkih karakteristika: 
• VMS mora moći osigurati klijent-server arhitekturu
• Min. mora uključivati 20 simultanih klijentskih 
  konekcija prema sustavu video nadzora,
• Mogućnost spajanja kamera rezolucija min. 2MP - 20MP 
• Podrška za snimanje do 50fps po kanalu
• Podržan tip kompresije min.: H.264, H.265, JPEG2000
• VMS klijent mora moći predstaviti maks. rezoluciju 
  monitora prema snimaču da bi snimač radio kao video 
  proxy i automatski-dinamički kontrolirao veličinu ‘Live’ i 
  ‘Playback’ stream-ova.
• Kod većih rezolucija, VMS mora moći podijeliti video 
  sliku na više područja interesa, da kada se digitalno 
  uveća, prikazuje samo dio ‘Live’ i ‘Playback’ stream-ova.
• Replikacija ‘Live’ i ‘Playback’ stream-ova na bazi 
  snimača neovisno o broju klijentskih konekcija. Pri tome 
  transkodiranje nije dopušteno kako bi se izbjegla 
  preopterećenost snimača.  
• Zaštita video stream-ova korištenjem moderne 
  enkripcije (min. TLS1.2 AES 256bit) u prijenosu 
  kontrolnih i komandnih podataka.
• Master-Slave arhitektura u WAN mreži tako da se 
  korisnička prava repliciraju automatski na svim 
  snimačima u sustavu 
</t>
  </si>
  <si>
    <t xml:space="preserve">• VMS mora imati uključenu 4-Eye metodu za 
  pregledavanje video snimaka:
   - Dupla autentifikacija za pristup snimkama sa unaprijed 
    definiranim klasama korisnika (supervizor i korisnik koji 
    traži pristup snimkama)
   - Pristupne privilegije običnog korisnika se moraju 
    oduzeti automatski nakon odjave iz sustava
   • VMS mora osigurati sljedeće opcije za pretraživanje 
  video snimaka u cjelokupnom razdoblju video arhive:
   - Pretraživanje po događajima (pokret u slici, okidanje 
    digitalnih ulaza)
   - Pretraživanje po alarmima
   - Pretraživanje novonastalog i nestalog objekta iz 
     scene  na naknadno definiranom prikazivanjem 
     sličica u ekvivalentom vremenskom rasteru kako bi se 
    jednostavno pronašao isti
   - Pregled svih događaja na bazi naknadno definiranog
    područja interesa i bilo kojeg pokreta sa osjetljivošću
    od jednog piksela i pokrete nastalima samo od 
    klasificiranih objekata (ljudi, vozila, kamioni, autobusi, 
    motocikli i bicikli)
   - Pretraživanje po netipičnom ponašanju odnosno 
    pokretu u sceni i sa označavanjem netipične aktivnosti 
    u odnosu na brzinu i lokaciju kretanja. </t>
  </si>
  <si>
    <t xml:space="preserve">   - Mogućnost pretraživanja video zapisa prema 
    korisničkim podacima iz sustava kontrole pristupa 
    (npr. broj kartice, ime i prezime, vrijeme prolaza i sl.)
   - Forenzičko pretraživanje incidentnih osoba po cijelom 
    sustavu (svim kamerama) odjednom na bazi unijetim 
    fizičkim opisom sumnjive osobe (spol, boja odjeće, 
    starosna dob) sa uključenim filtrom profila lica i 
    sumnjivog vozila (tip vozila i boja)
 • VMS mora osigurati da je izvezena snimka:
   - digitalno potpisana korištenjem 256-bit enkripcije i ista 
    se može korisnički autentificirati u dokaznom postupku.
   - sastavljena od jedne ili više kamera u istom 
    vremenskom razdoblju ili sekvenca više kamera 
    različitih vremenskih razdoblja. 
• VMS mora biti otvorena ONVIF S, T i G platforma i 
  osigurati SDK/API za integraciju sa trećim sustavima.
• tip/proizvođač ili jednakovrijedan: ACC7-ENT, Avigilon
</t>
  </si>
  <si>
    <t xml:space="preserve">Dobava, isporuka, ugradnja i spajanje pretvornika komunikacije za spoj integracije s protuprovalnim sustavom,
• podržava ASCII/C-BUS protokole
•  vanjskom sustavu koristeći ASCII ili C-BUS protokol baziran na događaju na centrali RS232 na LAN,
• tip/proizvođač ili jednakovrijedan:ACC-POS-HW-2S, Avigilon
</t>
  </si>
  <si>
    <t xml:space="preserve">Dobava, ugradnja i spajanje samonapajajuće alarmne sirene s bljeskalicom slijedećih minimalnih tehničkih karakteristika: 
• sirena u metalnom kućištu, potpuna tamper zaštita
• piezo sirena i LED bljeskalica
• unutarnja metalna zaštita
• tamper zaštita
• zvučni izlaz min. 120 dB
• potrošnja: 30mA - 600mA (alarm),
• radna temperatura: -25°do 75°C, 
• uključena baterija 12V, 2,3 Ah,
• tip/proizvođač kao ili jednakovrijedno: SP-6500R, Satel
</t>
  </si>
  <si>
    <t xml:space="preserve">Dobava i isporuka ugradnja i spajanje kontrolera za nadzor ulazno/izlaznih točaka minimalno sljedećih karakteristika:
- mogućnost direktnog spajanja dva čitača
- tamper alarm
- načini rada: online/offline (u offline modu odlučuje lokalno o autorizaciji)
- 10/100 Mbps Ethernet sučelje
- ugrađen Web server za lokalno parametriranje
- 4 digitalna ulaza i 3 outputa
- napajanje 10 do 34 VDC                                                            
- uključene dodatne funkcije za višu sigurnost:
     1. zabrana dvostrukog prolaska
     2. alarm prisile
     3. međusobna blokada vrata
     4. prijava sa dvije kartice za otvaranje vrata
     5. identifikacija kartica+PIN
tip/proizvođač ili jednakovrijedan:  Alarmedia, Acess Master
NAPOMENA: Sustav kontrole pristupa povezuje se na postojeći sustav kontrole pristupa te se svi novi sustavi povezuju na centralni server koji se nalazi u Središnjoj službi u Ulici Antuna Mihanovića 3 u Zagrebu.
</t>
  </si>
  <si>
    <t xml:space="preserve">Dobava, isporuka, ugradnja i spajanje pametnog čitača kontrole pristupa sljedećih karakteristika:
• frekvencija rada 13,56 MHz
• min. domet 4 cm
• tehnologija min. MIFARE DESFire EV1, sukladno standardu ISO 14443A
• Wiegand / Clock and Data sučelje
• zvučna i svjetlosna signalizacija rada čitača
• izvedba za unutarnju i vanjsku ugradnju
• radna temperatura minimalno od -30°C do +60°C
• min. IP 65 otpornost na vremenske uvjete
• tip kao /proizvođač kao: AC-HID-READER-SIGNO-20TKS-00-000000-AVG, Avigilon (HID) ili jednakonvrijedno
</t>
  </si>
  <si>
    <t xml:space="preserve">Dobava i isporuka pametne beskontaktne pasivne kartice sljedećih karakteristika:
• radna frekvencija: 13.56MHz
• tehnologija čitanja: MIFARE DESFire EV1
• kapacitet memorije min. 4K byte
• aplikacijski sektor min. 32k bit
• tip/proizvođač ili jednakovrijedan: AC-ING-CARD-APTIQ-XF8540, Avigilon (Allegion)
NAPOMENA:
Tip i model kartica definirane su na razini HZMO i prije isporuke kartica, potrebno je uskladiti točan tip i model sa informatičkom službom HZMO-a zbog logičke sigurnosti.
</t>
  </si>
  <si>
    <t xml:space="preserve">Dobava i isporuka nosača beskontaktne kartice 
slijedećih minimalnih tehničkih karakteristika:
• s kopčom i sigurnosnom vezicom,
• nosač od PP materijala dimenzija 88.5x59x4 mm za kartice standarda CR80,
• kopča,
• vezica duljine 80cm sa sport klipom,
• tip/proizvođač ili jednakovrijedan: Cardkeep, Excellent
NAPOMENA: Sigurnosna vezica isporučuje se u vizualu HZMO-a.  Prije isporuke potrebno je uskladiti izgled vezice s Naručiteljem. 
</t>
  </si>
  <si>
    <t xml:space="preserve">Dobava, isporuka, ugradnja i spajanje panik tipkala za izlaz u nuždi slijedećih minimalnih tehničkih karakteristika: 
• priključne stezaljke za žice: 0,2 - 1,5mm²
• dvostruki kontakti – mogućnost spajanja na sustav protuprovalne zaštite,
• temperaturno područje rada: -25°C do +80°C,
• relativna vlažnost min.: 95%,
• radni napon: 12 - 250V,
• dimenzije: 120x120x30mm,
• zeleno kućište za nadžbuknu ugradnju,
• otpornost na vremenske uvjete min.  IP 43,
• tip/proizvođač kao ili jednakovrijedno: PIT92, Pit Alarm
 </t>
  </si>
  <si>
    <t xml:space="preserve">Dobava, isporuka i instalacija licence za povezivanje jednog čitača sa glavnom serverskom aplikacijom kontrole pristupa.
• tip/proizvođač ili jednakovrijedan: Access Control Element Licence, Eccos inženjering
</t>
  </si>
  <si>
    <t xml:space="preserve">Radovi na 22HU rack ormaru:
• komplet sa svim potrebnim građevinskim i montažnim radovima i materijalom;
• potrebni materijali i radovi za izvedbu uzemljenja, odnosno izjednačenja potencijala;
• osiguranje napajanja aktivne opreme i ventilacije.
</t>
  </si>
  <si>
    <t xml:space="preserve">Dobava, isporuka i instalacija licence za komunikaciju i spajanje kamera sa integracijskim sustavom.
• tip/proizvođač ili jednakovrijedan:Access Control Video Module, Eccos inženjering 
NAPOMENA:
Potrebno ponuditi održavanje ovog SW rješenja u trajanju od 3 godine, sa 24x7 tipom podrške.
</t>
  </si>
  <si>
    <t xml:space="preserve">Dobava, isporuka i instalacija licence za komunikaciju protuprovalnih elemenata sa integracijskim sustavom.
• tip/proizvođač ili jednakovrijedan: Intrusion Base Module, Eccos inženjering
NAPOMENA:
Potrebno ponuditi održavanje ovog SW rješenja u trajanju od 3 godine, sa 24x7 tipom podrške.
</t>
  </si>
  <si>
    <t xml:space="preserve">Dobava, isporuka i instalacija licence za komunikaciju elemenata kontrole pristupa sa integracijskim sustavom.
• tip/proizvođač ili jednakovrijedan: Accesscontrol Base Module, Eccos inženjering
NAPOMENA:
Potrebno ponuditi održavanje ovog SW rješenja u trajanju od 3 godine, sa 24x7 tipom podrške.
</t>
  </si>
  <si>
    <t xml:space="preserve">Unošenje elemenata sustava tehničke zaštite u grafičke mape. Pozicioniranje elemenata na grafičkim mapama prema nacrtima izvedenog stanja. 
</t>
  </si>
  <si>
    <t xml:space="preserve">Izrada pisanih uputa za rukovanje i održavanje sustava. Obuka korisnika za rukovanje sustavom. Pod ovim se podrazumijevaju svi troškovi za školovanje osoblja, na način da je osoblje za opsluživanje u stanju unijeti potrebne, preostale podatke, odnosno izraditi sve potrebne promjene koje su potrebne za normalni rad sustava. Za svakog korisnika (ili grupu korisnika) koji prođu edukaciju potrebno je dostaviti dokaz o izvršenoj obuci. 
Primopredaja sustava korisniku s kompletnom atestnom dokumentacijom sukladno sa propisima Republike Hrvatske za svaki pojedini uređaj. Pod primopredajom se misli na već testiran sustav i njegovo probno puštanje u rad i predaju uređaja zajedno s nadzornim inženjerom i naručiteljem odnosno osobljem za opsluživanje. Pri tome treba provjeriti sve funkcije upravljanja.
Izrada zapisnika i potvrde definirane Pravilnikom o uvjetima i načinu provedbe tehničke zaštite (NN 198/03) i Zakona o privatnoj zaštiti (NN 68/03, 31/10 i 139/10).
</t>
  </si>
  <si>
    <t xml:space="preserve">Bravarski / stolarski radovi oko podešavanje vrata, učvršćenje fiksnog krila vrata, postavljanje provodnika kabela, potrebnih lajsni, sanacija po potrebi, ugradnja okova (kugla/kugla), ugradnja brave s podizačem, zamjena brtvi i podešavanje panti i položaja vrata kako bi se osiguralo nesmetano i sigurno zatvaranje.
</t>
  </si>
  <si>
    <t xml:space="preserve">Dobava, isporuka, ugradnja i spajanje elektroprihvatnika slijedećih minimalnih tehničkih karakteristika: 
• nadgradna izvedba,
• bez napona otvoren,
•  napajanje 12V DC / 200 mA,
• uključeno vanjsko kućište elekroprihvatnika i usadna bravica u vanjskom kućištu, 
• tip/proizvođač kao ili jednakovrijedno: 80332----91E91 + 8037-3 (kutnik za montažu), AssaAbloy
</t>
  </si>
  <si>
    <t xml:space="preserve">Priključivanje kontrolera na LAN mrežu, podešavanje rada mrežnih preklopnika.
</t>
  </si>
  <si>
    <t xml:space="preserve">Instalacija i podešavanje klijentske aplikacije na klijentsko računalo sustava videonadzorne zaštite.
</t>
  </si>
  <si>
    <t>1</t>
  </si>
  <si>
    <t>2</t>
  </si>
  <si>
    <t xml:space="preserve">Dobava, isporuka, ugradnja i spajanje vanjske mrežne 2MP dome IR kamere sa video analitikom sljedećih tehničkih karakteristika: 
• min. 2 Megapiksela (1920x1080);
• min. 25 slika u sekundi kod rezolucije od 2Mpix;
• min. horizontalni kut gledanja 35°-90°, P-iris objektiv;
• uključena prilagodljiva IR rasvjeta min. dometa 30m;
• min. osvjetljenje: 0.1lux u kolor modu; 0lux u crno-
  bijelom modu sa IR-om
• široki dinamički opseg (WDR) min. 120dB;
• napredna H.264 ili H.265 kompresija radi smanjenja 
  bandwidth-a i zauzetosti storage-a:
   - sa dinamičkom kompresijom statičke pozadine;
   - sa režimom smanjenja ukupnog bandwidth-a u 
    slučaju neprisutnosti pokreta.
• detektor pokreta po: pikselu, netipičnog ponašanja/kretanja u sceni i klasificiranog objekta;
• min. broj privatnih zona: 20 (GDPR);
• ONVIF protokol min. Profil S i Profil T;
• samoučeće inteligentne video analitičke funkcije:
   - Detekcija netipičnog ponašanja/kretanja u sceni u 
    odnosu na lokaciju i brzinu;
   - Klasifikacija objekata (objekti: ljudi) i detekcija istih u području interesa, njihovog prelaska preko virtualne crte, nestanka objekata iz scene, detekcija zaustavljenog objekta, objekta koji se kreće u krivom smjeru i prekomjerno zadržava u sceni;
   - Metapodaci u svrhu detekcije nošenja zaštitnih maski (prevencije zaraze), mjerenje fizičkog razmaka između ljudi i brojanje ljudi u prostoru 
   - Tamper detekcija (detekcija maskiranja kamere).
• lokalno snimanje: min. microSD ili SD slot;
• USB sučelje 2.0 (za spajanje Wi-Fi adaptera) ;
• napajanje: maks. PoE Class 3 (IEEE802.3af Class 3);
• temperaturni opseg u radu min. 0°C do +60°C;
• certifikati: min. IEC 60529 IP66, IP67, IP68 (2m depth for 2 hours), IPX9K, NEMA 4X, IEC 60068-2 Shock &amp; Vibration, NEMA TS2 Sec 2.2.7-2.2.9, IK11
• tip/proizvođač ili jednakovrijedan: 2.0C-H6A-D01-IR, Avigilon
</t>
  </si>
  <si>
    <t xml:space="preserve">Dobava, isporuka i ugradnja plastičnih negorivih samogasivih savitljivih CSS Ø16 cijevi uključujući potrebni instalacijski spojni i montažni pribor i materijal (razvodne kutije, uvodnice, gips, tiple, vijci, spojnice, koljena, nosači)
</t>
  </si>
  <si>
    <t xml:space="preserve">Dobava, isporuka, ugradnja i spajanje nadgradnog magnetskog kontakta na vrata komunikacijskog ormara slijedećih minimalnih tehničkih karakteristika: 
• nadgradni metalni magnetski kontakt,
• dužina razmaka min.: 32mm,
• konstrukcija: aluminijsko kućište,
• kontakt: NC,
• tip/proizvođač kao ili jednakovrijedno: MET200 / Tane
</t>
  </si>
  <si>
    <t xml:space="preserve">Dobava, isporuka, ugradnja i spajanje nadgradnog magnetskog kontakta na vrata i prozore slijedećih minimalnih tehničkih karakteristika: 
• nadgradni metalni magnetski kontakt,
• dužina razmaka min.: 4 / 12 mm,
• konstrukcija: bijelo plastično kućište,
• kontakt: NC,
• tip/proizvođač kao ili jednakovrijedno: DC148 / UTC
</t>
  </si>
  <si>
    <t xml:space="preserve">Dobava, isporuka i ugradnja plastičnih negorivih samogasivih savitljivih CSS Ø32 uključujući potrebni instalacijski spojni i montažni pribor i materijal (razvodne kutije, uvodnice, gips, tiple, vijci, spojnice, koljena, nosači)
</t>
  </si>
  <si>
    <t xml:space="preserve">Dobava, isporuka, ugradnja i spajanje klijentskog računala sustava videonadzorne zaštite slijedećih minimalnih tehničkih karakteristika: 
• Radna stanica optimizirana za upravljanje svih streamova video nadzornog sistema (potvrđena od strane proizvođača)
• Operativni sustav: Microsoft Windows 11 Pro 
• Procesor: Intel Core i7 14th Gen 14700 (33 MB cache, 20 cores, 28 threads, 2.1 GHz to 5.4 GHz, 65W)
• RAM: 32GB (2x16GB) DDR5 4400 MT/s, non-ECC Memory, Up to 128 GB
• Grafika: Nvidia RTX 4000 Ada, 20GB GDDR6, 4DP
• Video izlazi: 2 aktivna (2x miniDisplayPort ili 2x HDMI)
• Mrežne kartice: Intel I219-LM Gigabit network adapter (10/100/1000)
• WLAN: Intel Wi-Fi 6E (6GHz) AX211
• Bluetooth 5.3
• Hard Disk: 1TB, M.2 2280, Gen 4 PCIe NVMe, SSD
• HDD za pohranu 500 GB, SATA 2.5
• Optička jedinica :DVD-RW
• Uključivo:
  - USB Tipkovnicom
  - Bežični miš
  - EU napajačkim kablom
  - Sve potrebne video adaptere za spajanje 4 (četiri) monitora
• Napajanje maks: 230 VAC/1000W                 
• tip/proizvođač kao ili jednakovrijedno: Dell Precision Tower 3680 i7-14700, Dell
</t>
  </si>
  <si>
    <t xml:space="preserve">Dobava, isporuka i ugradnja zidnog nosača monitora slijedećih karakteristika:
• VESA standard 100x100 ili 200x200
• za ekrane minimalne veliučine 43"
• montaža na zid
•mogućnost podešavanja nagiba
• tip/proizvođač ili jednakovrijedan: WL35-550BL18
</t>
  </si>
  <si>
    <t>Dobava, isporuka, ugradnja i spajanje profesionalnog monitora za 24h rad za klijentsko računalo slijedećih karakteristika:
• veličina slike: 43” (109,2 cm diagonala)
• omjer slike: 16:9 
• rezolucija: 3840 x 2160 / 60Hz
• ugao gledanja (vertikalni/horizontalni):  min. 178°/178°
• kontrast:  min. 1000:1
• vrijeme odaziva: 5 / 8ms
• pozadinsko osvjetljenje: IPS - LED
• sučelja: 2x HDMI 2.1, 2xDisplayPort 1.4, 1x Audio line-out, 5x USB-C Gen 2 (1x PD 90W, 1x PD 15W), 4x USB 3.2 (1x BC1.2 charging max 2A); 1x RJ45 1Gbps
• zvučnici: 2x4 W
• potrošnja: 230 VAc / 90 W
• VESA standars 100x100, 200x200
• certifikati: CE
• tip/proizvođač ili jednakovrijedan: Flat Panel 42" U4323QE 4K, Dell</t>
  </si>
  <si>
    <t>3</t>
  </si>
  <si>
    <t>4</t>
  </si>
  <si>
    <t>5</t>
  </si>
  <si>
    <t>6</t>
  </si>
  <si>
    <t>7</t>
  </si>
  <si>
    <t>8</t>
  </si>
  <si>
    <t>9</t>
  </si>
  <si>
    <t xml:space="preserve">Dobava, isporuka, ugradnja i spajanje ormara sustava tehničke zaštite slijedećih karakteristika:
• samostojeći;
• vanjskih dimenzija (ŠxD) 600x600 mm;
• visina 22HU (HU=1,75”);
• staklena vrata s prednje strane s metalnim okvirom, bravicom i 3 ključa;
• zaključavanje svih stranica (prednje, bočne, zadnje);
• elementi za aktivno hlađenje (ventilacija s termoregulacijom);
• podnožje s ventilacijskim otvorima i elementima za niveliranje;
• uvođenje kabela s donje i gornje strane, poklopac s otvorima za ventilaciju;
• 19"-ne izvlačive police za smještaj opreme koja nije u rack-izvedbi;
• 1x7 shuko 230VAC/50Hz utičnih mjesta s prenaponskom zaštitom (surge protection) za napajanje aktivne komunikacijske opreme;
• instalacija uzemljenja (set kabela i šina za uzemljenje);
• fiksni jednostruki okvir za montažu 19"-ne rack-opreme, s elementima za montažu opreme (kavezne matice M6 i vijak M6 x 16mm) (200 kompleta po razdjelniku);
• R-TZ: 19" nosač za osigurače i ostale elemente.
• tip/proizvođač ili jednakovrijedan: DN-19 22U-6/6-1, Digitus
</t>
  </si>
  <si>
    <t>NAPOMENA:
Povezivanje sustava tehničke zaštite sa nadzornim centrom uskladiti sa informatičkom službom HZMO-a.
Dio radove koji su specificirani u nastavku potrebno je obaviti u Središnjoj službi u Ulici Antuna Mihanovića 3 u Zagrebu. Prije početka radova na programiranju sve je potrebno uskladiti sa Uredom za poslovno-informacijsku sigurnost, kontrolu i nadzor HZMO-a te s njima dogovoriti dinamiku i obuhvat radova kako se ne bi utjecalo na postojeće sustave i kako bi isti radili kontinuirano cijelo vrijeme bez narušavanja radnih procesa.
Ovim troškovnikom se osigurava nadogradnja glavne integracijske aplikacije povezivanjem na postojeće serverske licence EPSIMAX koje su instalirane na integracijskom serveru u Središnjoj službi.</t>
  </si>
  <si>
    <t>Dobava, isporuka I ugradnja revizijskih vrata 400x400 mm u gips kartonski strop uključivo sanacija stropa nakon ugradnje.</t>
  </si>
  <si>
    <r>
      <t xml:space="preserve">Dobava, isporuka i ugradnja 19" panela u kompletu s DIN nosačem za ugradnju elementa elektro razdjelnika sljedećih karakteristika:
• visina 3HU;
• kapacitet za 21 modul (MW);
• uključivo svi elementi za montažu opreme (vijci, kavezne matice i podloške);
• uključivo elemente za montažu na DIN nosač:
  - grebenasta sklopka 1-0-2/4P/25A         (1 kom);
  - ZDUS sklopka 25A/2P/0,03A                 (2 kom);
</t>
    </r>
    <r>
      <rPr>
        <sz val="8"/>
        <rFont val="Arial"/>
        <family val="2"/>
        <charset val="238"/>
      </rPr>
      <t xml:space="preserve">  - automatski prekidač 1P/25A/C/10kA      (1 kom);
  - automatski prekidač 1P/10A/B/10kA      (1 kom);</t>
    </r>
    <r>
      <rPr>
        <sz val="8"/>
        <rFont val="Arial"/>
        <family val="2"/>
      </rPr>
      <t xml:space="preserve">
  - automatski prekodač 1P/6A/B /10kA      (4 kom);
  - automatski prekodač 1P/4A/B /10kA      (3 kom);
  - odvodnik prenapona Klasa TI/TII , Uc=275V, In=20kA (8/20µs), Imax=50kA, Iimp=12,5kA, Up=1,5kV, ta&lt;25ns, s pomoćnim kontaktom 1CO
  - redne stezaljke
• tip/proizvođač kao ili jednakovrijedno: DTB3481--, Schrack Technik
</t>
    </r>
  </si>
  <si>
    <t xml:space="preserve">Dobava, isporuka, ugradnja i spajanje mrežnog PoE+ preklopnika s 12 porta i 2 SFP+ uplinka slijedećih karakteristika:
• 12x Ethernet 10/100/1000 porta,
• 2x Gigabit Ethernet SFP,
• izlazna PoE+ snaga: 139W;
• memorija: min. 4 GB DDR3,
• interno preklapanje: 32 Gbps,
• prosljeđivanje 64b paketa: 23,8 Mpps,
• standardi: EEE 802.1D, IEEE 802.1Q, IEEE 802.1p, IEEE 802.1s, IEEE 802.1w, IEEE 802.3, IEEE 802.3ab, IEEE 802.3ad, IEEE 802.3af, IEEE 802.3at, IEEE 802.3az, IEEE 802.3x
• ugradnja u standardni 19” ormar, 1 HU,
• napajanje: 100VAC – 240VAC,
• snaga: do 179 W,
• tip/proizvođač ili jednakovrijedan: CX 6000 12G 2SFP POE+139W, HPE Aruba.
NAPOMENA: U cilju standardizacije IT opreme sa postojećom opremom na objektu, potrebno je osigurati:
• spajanje uređaja na postojeći sustav nadzora i upravljanja (NAC)
• prikaz tipa uređaja, OS-a, marke i modela uređaja
• podršku za centralno/globalno upravljanje VLAN-ovima (stvaranje i brisanje)
Potrebno ponuditi proširenje održavanja za dodanu licencu ovog SW rješenja u trajanju od 3 godine, sa 24x7 tipom podrške.
</t>
  </si>
  <si>
    <t xml:space="preserve">Dobava, isporuka, polaganje i uvlačenje žuto/zelenog vodiča P/F 6mm2 
</t>
  </si>
  <si>
    <t>Dobava i isporuka UPS uređaja snage 1500VA/1500W i dodatnog baterijskog modula slijedećih minimalnih tehničkih karakteristika: 
• jednofazni UPS
• snaga 1500VA / 1500Watts
• ulazni napon 200-240 Vac
• izlazni napon 200-240 Vac
• linearno interaktivna topologija s automatskom regulacijom napona (AVR)
• kompatibilan s proširenim modulom baterije (EBM)
• ABM tehnologija (povećava vijek trajanja baterije do 50%)
• grafičko LCD sučelje
• uključen softver za upravljanje napajanjem
• opremljen utorom za mrežnu karticu, gigabitna mrežna kartica (NETWORK-M2) u paketu
• za ugradnju u rack ormar, 2+2 HU / samostojeći,
• komplet tračnica (uključen)
• postolje tornja (uključeno)
• dimenzije do mak. 437 x 86.4 x 447 mm (Š x V x D), težina mak. 23kg (u slučaju drugih dimenzija potrebno je provjeriti smještaj sa ostalom opremom, za drugu težinu provjeriti statičku nosivost)
• dimenzije baterijskog modula do mak. 437 x 86.4 x 447 mm (Š x V x D), mak. težina 28 kg (u slučaju drugih dimenzija potrebno je provjeriti smještaj sa ostalom opremom, za drugu težinu provjeriti statičku nosivost).
• tip/proizvođač kao ili jednakovrijedno: 5PX3000 HRT N62  + 5PXEBM72RT62, Eaton.</t>
  </si>
  <si>
    <t xml:space="preserve">Dobava, isporuka, ugradnja i spajanje metalnog kabineta sa napajanjem za 1 vrata/čitača sljedećih karakteristika:
• integriran sistem napajanja za 1 Vrata/čitača
• tamper prekidač. 
• ulaz napajanja: 230 VAC 50Hz, max 85 W (1A), sa zaštitom od preopterećenja, kratkog spoja i prekomjerne temperature
• izlaz napajanja: min. 5A@12VDC, 75W 
• punjenje baterija: min. jedan neovisni integrirani 1A punjač za baterije tipova AGM ili GEL, dualni sustav punjenja za baterije koje rade na 12V, automatski prijelaz na standby kod ispada AC napajanja, mora osigurati Nulti pad napona kod prijelaza na rad baterije
• Nadziranje: ispad AC napajanja i napajača
• Vizualni Indikatori: AC ulaz, DC izlaz, greška sustava, ispad AC napajanja, kratki spoj prema uzemljenju, okrenuti polaritet baterije, vatrodojavni alarm.
• Uključena baterija mak. 12V 7Ah.
• Veličina kabineta: max. 326x308x99mm. 
• Max. težina 2,24kg.
• Certifikati: CE
• tip/proizvođač ili jednakovrijedan: AWO220PU+SCP–75-12, Pulsar
</t>
  </si>
  <si>
    <t>UKUPNO SUSTAV TEHNIČKE ZAŠTITE s PDVom</t>
  </si>
  <si>
    <t>PDV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</si>
</sst>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kn&quot;_-;\-* #,##0.00\ &quot;kn&quot;_-;_-* &quot;-&quot;??\ &quot;kn&quot;_-;_-@_-"/>
    <numFmt numFmtId="164" formatCode="#,##0.00\ _k_n"/>
    <numFmt numFmtId="165" formatCode="#,##0.00\ &quot;kn&quot;"/>
    <numFmt numFmtId="166" formatCode="#,##0.00\ [$€-1]"/>
  </numFmts>
  <fonts count="30" x14ac:knownFonts="1">
    <font>
      <sz val="10"/>
      <color indexed="8"/>
      <name val="Tahoma"/>
      <family val="2"/>
      <charset val="238"/>
    </font>
    <font>
      <sz val="8"/>
      <color indexed="8"/>
      <name val="Arial"/>
      <family val="2"/>
    </font>
    <font>
      <b/>
      <sz val="9"/>
      <color indexed="8"/>
      <name val="Arial"/>
      <family val="2"/>
    </font>
    <font>
      <sz val="9"/>
      <color indexed="8"/>
      <name val="Arial"/>
      <family val="2"/>
    </font>
    <font>
      <b/>
      <sz val="9"/>
      <color indexed="8"/>
      <name val="Arial"/>
      <family val="2"/>
      <charset val="238"/>
    </font>
    <font>
      <sz val="8"/>
      <name val="Arial"/>
      <family val="2"/>
    </font>
    <font>
      <b/>
      <sz val="8"/>
      <color indexed="8"/>
      <name val="Arial"/>
      <family val="2"/>
    </font>
    <font>
      <sz val="8"/>
      <name val="Arial"/>
      <family val="2"/>
      <charset val="238"/>
    </font>
    <font>
      <vertAlign val="superscript"/>
      <sz val="8"/>
      <name val="Arial"/>
      <family val="2"/>
      <charset val="238"/>
    </font>
    <font>
      <b/>
      <sz val="9"/>
      <color indexed="10"/>
      <name val="Arial"/>
      <family val="2"/>
      <charset val="238"/>
    </font>
    <font>
      <sz val="10"/>
      <name val="Arial"/>
      <family val="2"/>
      <charset val="238"/>
    </font>
    <font>
      <sz val="9"/>
      <color indexed="8"/>
      <name val="Arial"/>
      <family val="2"/>
      <charset val="238"/>
    </font>
    <font>
      <b/>
      <sz val="8"/>
      <color indexed="8"/>
      <name val="Arial"/>
      <family val="2"/>
      <charset val="238"/>
    </font>
    <font>
      <vertAlign val="superscript"/>
      <sz val="8"/>
      <name val="Arial"/>
      <family val="2"/>
    </font>
    <font>
      <b/>
      <sz val="9"/>
      <name val="Arial"/>
      <family val="2"/>
    </font>
    <font>
      <sz val="10"/>
      <color indexed="8"/>
      <name val="Tahoma"/>
      <family val="2"/>
      <charset val="238"/>
    </font>
    <font>
      <sz val="8"/>
      <color indexed="8"/>
      <name val="Arial"/>
      <family val="2"/>
      <charset val="238"/>
    </font>
    <font>
      <sz val="10"/>
      <name val="MS Sans Serif"/>
      <family val="2"/>
      <charset val="238"/>
    </font>
    <font>
      <b/>
      <sz val="8"/>
      <name val="Arial"/>
      <family val="2"/>
      <charset val="238"/>
    </font>
    <font>
      <b/>
      <sz val="8"/>
      <color indexed="10"/>
      <name val="Arial"/>
      <family val="2"/>
      <charset val="238"/>
    </font>
    <font>
      <sz val="8"/>
      <color indexed="10"/>
      <name val="Arial"/>
      <family val="2"/>
    </font>
    <font>
      <sz val="11"/>
      <color theme="1"/>
      <name val="Arial"/>
      <family val="2"/>
      <charset val="238"/>
      <scheme val="minor"/>
    </font>
    <font>
      <b/>
      <sz val="9"/>
      <color rgb="FF7030A0"/>
      <name val="Arial"/>
      <family val="2"/>
      <charset val="238"/>
    </font>
    <font>
      <sz val="8"/>
      <color theme="1"/>
      <name val="Arial"/>
      <family val="2"/>
      <charset val="238"/>
    </font>
    <font>
      <sz val="8"/>
      <color rgb="FFFF0000"/>
      <name val="Arial"/>
      <family val="2"/>
    </font>
    <font>
      <b/>
      <sz val="9"/>
      <color rgb="FFFF0000"/>
      <name val="Arial"/>
      <family val="2"/>
    </font>
    <font>
      <sz val="9"/>
      <color rgb="FFFF0000"/>
      <name val="Arial"/>
      <family val="2"/>
    </font>
    <font>
      <b/>
      <sz val="10"/>
      <color rgb="FFFF0000"/>
      <name val="Arial"/>
      <family val="2"/>
    </font>
    <font>
      <sz val="8"/>
      <color rgb="FF000000"/>
      <name val="Arial"/>
      <family val="2"/>
      <charset val="238"/>
    </font>
    <font>
      <sz val="8"/>
      <name val="Tahoma"/>
      <family val="2"/>
      <charset val="238"/>
    </font>
  </fonts>
  <fills count="7">
    <fill>
      <patternFill patternType="none"/>
    </fill>
    <fill>
      <patternFill patternType="gray125"/>
    </fill>
    <fill>
      <patternFill patternType="solid">
        <fgColor indexed="22"/>
        <bgColor indexed="64"/>
      </patternFill>
    </fill>
    <fill>
      <patternFill patternType="solid">
        <fgColor indexed="22"/>
        <bgColor indexed="31"/>
      </patternFill>
    </fill>
    <fill>
      <patternFill patternType="solid">
        <fgColor rgb="FFFFFF00"/>
        <bgColor indexed="64"/>
      </patternFill>
    </fill>
    <fill>
      <patternFill patternType="solid">
        <fgColor theme="0" tint="-0.249977111117893"/>
        <bgColor indexed="64"/>
      </patternFill>
    </fill>
    <fill>
      <patternFill patternType="solid">
        <fgColor indexed="13"/>
        <bgColor indexed="64"/>
      </patternFill>
    </fill>
  </fills>
  <borders count="20">
    <border>
      <left/>
      <right/>
      <top/>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hair">
        <color indexed="64"/>
      </top>
      <bottom/>
      <diagonal/>
    </border>
    <border>
      <left/>
      <right/>
      <top/>
      <bottom style="hair">
        <color indexed="64"/>
      </bottom>
      <diagonal/>
    </border>
    <border>
      <left style="hair">
        <color indexed="8"/>
      </left>
      <right style="hair">
        <color indexed="8"/>
      </right>
      <top style="hair">
        <color indexed="8"/>
      </top>
      <bottom style="hair">
        <color indexed="8"/>
      </bottom>
      <diagonal/>
    </border>
    <border>
      <left style="hair">
        <color indexed="64"/>
      </left>
      <right style="hair">
        <color indexed="64"/>
      </right>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bottom/>
      <diagonal/>
    </border>
    <border>
      <left/>
      <right/>
      <top style="hair">
        <color indexed="64"/>
      </top>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hair">
        <color indexed="64"/>
      </bottom>
      <diagonal/>
    </border>
  </borders>
  <cellStyleXfs count="8">
    <xf numFmtId="0" fontId="0" fillId="0" borderId="0"/>
    <xf numFmtId="0" fontId="15" fillId="0" borderId="0"/>
    <xf numFmtId="0" fontId="10" fillId="0" borderId="0"/>
    <xf numFmtId="0" fontId="15" fillId="0" borderId="0"/>
    <xf numFmtId="0" fontId="17" fillId="0" borderId="0"/>
    <xf numFmtId="0" fontId="21" fillId="0" borderId="0"/>
    <xf numFmtId="44" fontId="15" fillId="0" borderId="0" applyFont="0" applyFill="0" applyBorder="0" applyAlignment="0" applyProtection="0"/>
    <xf numFmtId="0" fontId="10" fillId="0" borderId="0"/>
  </cellStyleXfs>
  <cellXfs count="157">
    <xf numFmtId="0" fontId="0" fillId="0" borderId="0" xfId="0"/>
    <xf numFmtId="0" fontId="2" fillId="0" borderId="1" xfId="0" applyFont="1" applyBorder="1" applyAlignment="1">
      <alignment vertical="center" wrapText="1"/>
    </xf>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wrapText="1"/>
    </xf>
    <xf numFmtId="16" fontId="2" fillId="0" borderId="2" xfId="0" applyNumberFormat="1" applyFont="1" applyBorder="1" applyAlignment="1">
      <alignment vertical="center" wrapText="1"/>
    </xf>
    <xf numFmtId="0" fontId="2" fillId="0" borderId="2" xfId="0" applyFont="1" applyBorder="1" applyAlignment="1">
      <alignment vertical="center"/>
    </xf>
    <xf numFmtId="164" fontId="2" fillId="0" borderId="2" xfId="0" applyNumberFormat="1" applyFont="1" applyBorder="1" applyAlignment="1">
      <alignment vertical="center" wrapText="1"/>
    </xf>
    <xf numFmtId="0" fontId="4" fillId="0" borderId="1" xfId="0" applyFont="1" applyBorder="1" applyAlignment="1">
      <alignment horizontal="center" vertical="center" wrapText="1"/>
    </xf>
    <xf numFmtId="0" fontId="4" fillId="0" borderId="2"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horizontal="center" vertical="center" wrapText="1"/>
    </xf>
    <xf numFmtId="164" fontId="4" fillId="0" borderId="2" xfId="0" applyNumberFormat="1" applyFont="1" applyBorder="1" applyAlignment="1">
      <alignment vertical="center" wrapText="1"/>
    </xf>
    <xf numFmtId="164" fontId="4" fillId="0" borderId="3" xfId="0" applyNumberFormat="1" applyFont="1" applyBorder="1" applyAlignment="1">
      <alignment vertical="center" wrapText="1"/>
    </xf>
    <xf numFmtId="0" fontId="4" fillId="0" borderId="1" xfId="0" applyFont="1" applyBorder="1" applyAlignment="1">
      <alignment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left" vertical="top" wrapText="1"/>
    </xf>
    <xf numFmtId="0" fontId="1" fillId="0" borderId="1" xfId="0" applyFont="1" applyBorder="1" applyAlignment="1">
      <alignment horizontal="center" wrapText="1"/>
    </xf>
    <xf numFmtId="164" fontId="1" fillId="0" borderId="1" xfId="0" applyNumberFormat="1" applyFont="1" applyBorder="1" applyAlignment="1">
      <alignment wrapText="1"/>
    </xf>
    <xf numFmtId="0" fontId="3" fillId="2" borderId="1" xfId="0" applyFont="1" applyFill="1" applyBorder="1" applyAlignment="1">
      <alignment horizontal="center" vertical="center" wrapText="1"/>
    </xf>
    <xf numFmtId="0" fontId="3" fillId="0" borderId="1" xfId="0" applyFont="1" applyBorder="1" applyAlignment="1">
      <alignment vertical="center" wrapText="1"/>
    </xf>
    <xf numFmtId="164" fontId="2" fillId="0" borderId="3" xfId="0" applyNumberFormat="1" applyFont="1" applyBorder="1" applyAlignment="1">
      <alignment vertical="center" wrapText="1"/>
    </xf>
    <xf numFmtId="0" fontId="3" fillId="0" borderId="1" xfId="0" applyFont="1" applyBorder="1" applyAlignment="1">
      <alignment vertical="top" wrapText="1"/>
    </xf>
    <xf numFmtId="0" fontId="3" fillId="0" borderId="1" xfId="0" applyFont="1" applyBorder="1" applyAlignment="1">
      <alignment wrapText="1"/>
    </xf>
    <xf numFmtId="0" fontId="3" fillId="0" borderId="1" xfId="0" applyFont="1" applyBorder="1" applyAlignment="1">
      <alignment horizontal="center" wrapText="1"/>
    </xf>
    <xf numFmtId="164" fontId="3" fillId="0" borderId="1" xfId="0" applyNumberFormat="1" applyFont="1" applyBorder="1" applyAlignment="1">
      <alignment wrapText="1"/>
    </xf>
    <xf numFmtId="4" fontId="2" fillId="0" borderId="2" xfId="0" applyNumberFormat="1" applyFont="1" applyBorder="1" applyAlignment="1">
      <alignment vertical="center" wrapText="1"/>
    </xf>
    <xf numFmtId="4" fontId="4" fillId="0" borderId="2" xfId="0" applyNumberFormat="1" applyFont="1" applyBorder="1" applyAlignment="1">
      <alignment vertical="center" wrapText="1"/>
    </xf>
    <xf numFmtId="4" fontId="2" fillId="2" borderId="1" xfId="0" applyNumberFormat="1" applyFont="1" applyFill="1" applyBorder="1" applyAlignment="1">
      <alignment horizontal="right" vertical="center"/>
    </xf>
    <xf numFmtId="4" fontId="3" fillId="0" borderId="1" xfId="0" applyNumberFormat="1" applyFont="1" applyBorder="1" applyAlignment="1">
      <alignment wrapText="1"/>
    </xf>
    <xf numFmtId="0" fontId="5" fillId="0" borderId="1" xfId="0" applyFont="1" applyBorder="1" applyAlignment="1">
      <alignment horizontal="center" wrapText="1"/>
    </xf>
    <xf numFmtId="0" fontId="1" fillId="0" borderId="1" xfId="0" applyFont="1" applyBorder="1" applyAlignment="1">
      <alignment horizontal="center" vertical="top" wrapText="1"/>
    </xf>
    <xf numFmtId="16" fontId="2" fillId="0" borderId="2" xfId="0" applyNumberFormat="1" applyFont="1" applyBorder="1" applyAlignment="1">
      <alignment horizontal="center" vertical="center" wrapText="1"/>
    </xf>
    <xf numFmtId="0" fontId="3" fillId="0" borderId="1" xfId="0" applyFont="1" applyBorder="1" applyAlignment="1">
      <alignment horizontal="center" vertical="top" wrapText="1"/>
    </xf>
    <xf numFmtId="16" fontId="2" fillId="0" borderId="4" xfId="0" applyNumberFormat="1" applyFont="1" applyBorder="1" applyAlignment="1">
      <alignment horizontal="center" vertical="center" wrapText="1"/>
    </xf>
    <xf numFmtId="0" fontId="4" fillId="0" borderId="4" xfId="0" applyFont="1" applyBorder="1" applyAlignment="1">
      <alignment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4" fontId="4" fillId="2" borderId="6" xfId="0" applyNumberFormat="1" applyFont="1" applyFill="1" applyBorder="1" applyAlignment="1">
      <alignment horizontal="right" vertical="center"/>
    </xf>
    <xf numFmtId="49" fontId="11" fillId="0" borderId="1" xfId="0" applyNumberFormat="1" applyFont="1" applyBorder="1" applyAlignment="1">
      <alignment horizontal="right" vertical="center" wrapText="1"/>
    </xf>
    <xf numFmtId="0" fontId="11" fillId="2" borderId="4" xfId="0" applyFont="1" applyFill="1" applyBorder="1" applyAlignment="1">
      <alignment vertical="center" wrapText="1"/>
    </xf>
    <xf numFmtId="0" fontId="4" fillId="2" borderId="3" xfId="0" applyFont="1" applyFill="1" applyBorder="1" applyAlignment="1">
      <alignment horizontal="right" vertical="center"/>
    </xf>
    <xf numFmtId="0" fontId="2" fillId="2" borderId="4" xfId="0" applyFont="1" applyFill="1" applyBorder="1" applyAlignment="1">
      <alignment vertical="center" wrapText="1"/>
    </xf>
    <xf numFmtId="0" fontId="2" fillId="2" borderId="2" xfId="0" applyFont="1" applyFill="1" applyBorder="1" applyAlignment="1">
      <alignment horizontal="center" vertical="center" wrapText="1"/>
    </xf>
    <xf numFmtId="4" fontId="2" fillId="2" borderId="7" xfId="0" applyNumberFormat="1" applyFont="1" applyFill="1" applyBorder="1" applyAlignment="1">
      <alignment horizontal="right" vertical="center"/>
    </xf>
    <xf numFmtId="0" fontId="4" fillId="0" borderId="8" xfId="0" applyFont="1" applyBorder="1" applyAlignment="1">
      <alignment vertical="center"/>
    </xf>
    <xf numFmtId="0" fontId="4" fillId="0" borderId="8" xfId="0" applyFont="1" applyBorder="1" applyAlignment="1">
      <alignment horizontal="center" vertical="center" wrapText="1"/>
    </xf>
    <xf numFmtId="0" fontId="3" fillId="2" borderId="7" xfId="0" applyFont="1" applyFill="1" applyBorder="1" applyAlignment="1">
      <alignment horizontal="center" vertical="center" wrapText="1"/>
    </xf>
    <xf numFmtId="4" fontId="4" fillId="0" borderId="3" xfId="0" applyNumberFormat="1" applyFont="1" applyBorder="1" applyAlignment="1">
      <alignment vertical="center" wrapText="1"/>
    </xf>
    <xf numFmtId="4" fontId="2" fillId="0" borderId="2" xfId="0" applyNumberFormat="1" applyFont="1" applyBorder="1" applyAlignment="1">
      <alignment horizontal="center" vertical="center" wrapText="1"/>
    </xf>
    <xf numFmtId="3" fontId="14"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3" fillId="0" borderId="1" xfId="0" applyNumberFormat="1" applyFont="1" applyBorder="1" applyAlignment="1">
      <alignment horizontal="center" wrapText="1"/>
    </xf>
    <xf numFmtId="4" fontId="4" fillId="0" borderId="8" xfId="0" applyNumberFormat="1" applyFont="1" applyBorder="1" applyAlignment="1">
      <alignment horizontal="center" vertical="center" wrapText="1"/>
    </xf>
    <xf numFmtId="0" fontId="6" fillId="0" borderId="2" xfId="0" applyFont="1" applyBorder="1" applyAlignment="1">
      <alignment horizontal="center" vertical="center" wrapText="1"/>
    </xf>
    <xf numFmtId="0" fontId="5" fillId="4" borderId="1" xfId="0" applyFont="1" applyFill="1" applyBorder="1" applyAlignment="1">
      <alignment vertical="center" wrapText="1"/>
    </xf>
    <xf numFmtId="0" fontId="1" fillId="4" borderId="1" xfId="0" applyFont="1" applyFill="1" applyBorder="1" applyAlignment="1">
      <alignment vertical="center" wrapText="1"/>
    </xf>
    <xf numFmtId="0" fontId="4" fillId="4" borderId="1" xfId="0" applyFont="1" applyFill="1" applyBorder="1" applyAlignment="1">
      <alignment vertical="center" wrapText="1"/>
    </xf>
    <xf numFmtId="0" fontId="3" fillId="4" borderId="1" xfId="0" applyFont="1" applyFill="1" applyBorder="1" applyAlignment="1">
      <alignmen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4" fontId="2" fillId="2" borderId="6" xfId="0" applyNumberFormat="1" applyFont="1" applyFill="1" applyBorder="1" applyAlignment="1">
      <alignment horizontal="right" vertical="center"/>
    </xf>
    <xf numFmtId="0" fontId="11" fillId="2" borderId="11" xfId="0" applyFont="1" applyFill="1" applyBorder="1" applyAlignment="1">
      <alignment vertical="center" wrapText="1"/>
    </xf>
    <xf numFmtId="0" fontId="4" fillId="2" borderId="12" xfId="0" applyFont="1" applyFill="1" applyBorder="1" applyAlignment="1">
      <alignment horizontal="right" vertical="center"/>
    </xf>
    <xf numFmtId="0" fontId="2" fillId="2" borderId="11" xfId="0" applyFont="1" applyFill="1" applyBorder="1" applyAlignment="1">
      <alignment vertical="center" wrapText="1"/>
    </xf>
    <xf numFmtId="0" fontId="2" fillId="2" borderId="13" xfId="0" applyFont="1" applyFill="1" applyBorder="1" applyAlignment="1">
      <alignment horizontal="center" vertical="center" wrapText="1"/>
    </xf>
    <xf numFmtId="4" fontId="2" fillId="2" borderId="14" xfId="0" applyNumberFormat="1" applyFont="1" applyFill="1" applyBorder="1" applyAlignment="1">
      <alignment horizontal="right" vertical="center"/>
    </xf>
    <xf numFmtId="3" fontId="5" fillId="0" borderId="1" xfId="0" applyNumberFormat="1" applyFont="1" applyBorder="1" applyAlignment="1">
      <alignment horizontal="center" wrapText="1"/>
    </xf>
    <xf numFmtId="0" fontId="3" fillId="5" borderId="1" xfId="0" applyFont="1" applyFill="1" applyBorder="1" applyAlignment="1">
      <alignment horizontal="center" vertical="center" wrapText="1"/>
    </xf>
    <xf numFmtId="4" fontId="2" fillId="5" borderId="1" xfId="0" applyNumberFormat="1" applyFont="1" applyFill="1" applyBorder="1" applyAlignment="1">
      <alignment horizontal="right" vertical="center"/>
    </xf>
    <xf numFmtId="3" fontId="19" fillId="0" borderId="1" xfId="0" applyNumberFormat="1" applyFont="1" applyBorder="1" applyAlignment="1">
      <alignment horizontal="center" wrapText="1"/>
    </xf>
    <xf numFmtId="164" fontId="20" fillId="0" borderId="1" xfId="0" applyNumberFormat="1" applyFont="1" applyBorder="1" applyAlignment="1">
      <alignment horizontal="center" wrapText="1"/>
    </xf>
    <xf numFmtId="0" fontId="1" fillId="6" borderId="1" xfId="0" applyFont="1" applyFill="1" applyBorder="1" applyAlignment="1">
      <alignment vertical="center" wrapText="1"/>
    </xf>
    <xf numFmtId="4" fontId="2" fillId="0" borderId="2" xfId="0" applyNumberFormat="1" applyFont="1" applyBorder="1" applyAlignment="1">
      <alignment horizontal="right" vertical="center" wrapText="1"/>
    </xf>
    <xf numFmtId="0" fontId="22" fillId="4" borderId="1" xfId="0" applyFont="1" applyFill="1" applyBorder="1" applyAlignment="1">
      <alignment horizontal="center" wrapText="1"/>
    </xf>
    <xf numFmtId="0" fontId="4" fillId="0" borderId="16" xfId="0" applyFont="1" applyBorder="1" applyAlignment="1">
      <alignment vertical="center"/>
    </xf>
    <xf numFmtId="0" fontId="1" fillId="0" borderId="4" xfId="0" applyFont="1" applyBorder="1" applyAlignment="1">
      <alignment horizontal="center" vertical="top" wrapText="1"/>
    </xf>
    <xf numFmtId="0" fontId="1" fillId="0" borderId="10" xfId="0" applyFont="1" applyBorder="1" applyAlignment="1">
      <alignment horizontal="center" vertical="top" wrapText="1"/>
    </xf>
    <xf numFmtId="0" fontId="1" fillId="0" borderId="7" xfId="0" applyFont="1" applyBorder="1" applyAlignment="1">
      <alignment horizontal="center" vertical="top" wrapText="1"/>
    </xf>
    <xf numFmtId="0" fontId="1" fillId="0" borderId="15" xfId="0" applyFont="1" applyBorder="1" applyAlignment="1">
      <alignment horizontal="center" vertical="top" wrapText="1"/>
    </xf>
    <xf numFmtId="0" fontId="1" fillId="0" borderId="10" xfId="0" applyFont="1" applyBorder="1" applyAlignment="1">
      <alignment horizontal="center" wrapText="1"/>
    </xf>
    <xf numFmtId="0" fontId="7" fillId="0" borderId="1" xfId="0" applyFont="1" applyBorder="1" applyAlignment="1">
      <alignment wrapText="1"/>
    </xf>
    <xf numFmtId="0" fontId="5" fillId="0" borderId="1" xfId="0" applyFont="1" applyBorder="1" applyAlignment="1">
      <alignment vertical="top" wrapText="1"/>
    </xf>
    <xf numFmtId="0" fontId="7" fillId="0" borderId="3" xfId="0" applyFont="1" applyBorder="1" applyAlignment="1">
      <alignment horizontal="center" wrapText="1"/>
    </xf>
    <xf numFmtId="0" fontId="7" fillId="0" borderId="1" xfId="0" applyFont="1" applyBorder="1" applyAlignment="1">
      <alignment horizontal="center" wrapText="1"/>
    </xf>
    <xf numFmtId="0" fontId="1" fillId="0" borderId="3" xfId="0" applyFont="1" applyBorder="1" applyAlignment="1">
      <alignment horizontal="center" wrapText="1"/>
    </xf>
    <xf numFmtId="0" fontId="11" fillId="0" borderId="4" xfId="0" applyFont="1" applyBorder="1" applyAlignment="1">
      <alignment horizontal="left" vertical="center" indent="4"/>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4" fontId="12" fillId="0" borderId="2" xfId="0" applyNumberFormat="1" applyFont="1" applyBorder="1" applyAlignment="1">
      <alignment vertical="center" wrapText="1"/>
    </xf>
    <xf numFmtId="166" fontId="1" fillId="0" borderId="1" xfId="0" applyNumberFormat="1" applyFont="1" applyBorder="1" applyAlignment="1">
      <alignment wrapText="1"/>
    </xf>
    <xf numFmtId="166" fontId="4" fillId="0" borderId="2" xfId="0" applyNumberFormat="1" applyFont="1" applyBorder="1" applyAlignment="1">
      <alignment vertical="center" wrapText="1"/>
    </xf>
    <xf numFmtId="166" fontId="4" fillId="0" borderId="3" xfId="0" applyNumberFormat="1" applyFont="1" applyBorder="1" applyAlignment="1">
      <alignment vertical="center" wrapText="1"/>
    </xf>
    <xf numFmtId="166" fontId="5" fillId="0" borderId="1" xfId="0" applyNumberFormat="1" applyFont="1" applyBorder="1" applyAlignment="1">
      <alignment wrapText="1"/>
    </xf>
    <xf numFmtId="166" fontId="2" fillId="0" borderId="2" xfId="0" applyNumberFormat="1" applyFont="1" applyBorder="1" applyAlignment="1">
      <alignment vertical="center" wrapText="1"/>
    </xf>
    <xf numFmtId="166" fontId="5" fillId="0" borderId="7" xfId="0" applyNumberFormat="1" applyFont="1" applyBorder="1" applyAlignment="1">
      <alignment wrapText="1"/>
    </xf>
    <xf numFmtId="166" fontId="1" fillId="0" borderId="10" xfId="0" applyNumberFormat="1" applyFont="1" applyBorder="1" applyAlignment="1">
      <alignment wrapText="1"/>
    </xf>
    <xf numFmtId="166" fontId="5" fillId="0" borderId="10" xfId="0" applyNumberFormat="1" applyFont="1" applyBorder="1" applyAlignment="1">
      <alignment wrapText="1"/>
    </xf>
    <xf numFmtId="0" fontId="16" fillId="2" borderId="1" xfId="0" applyFont="1" applyFill="1" applyBorder="1" applyAlignment="1">
      <alignment horizontal="center" vertical="center" wrapText="1"/>
    </xf>
    <xf numFmtId="0" fontId="16" fillId="3" borderId="9" xfId="0" applyFont="1" applyFill="1" applyBorder="1" applyAlignment="1">
      <alignment horizontal="center" vertical="center" wrapText="1"/>
    </xf>
    <xf numFmtId="4" fontId="16" fillId="2" borderId="1" xfId="0" applyNumberFormat="1" applyFont="1" applyFill="1" applyBorder="1" applyAlignment="1">
      <alignment horizontal="center" vertical="center" wrapText="1"/>
    </xf>
    <xf numFmtId="164" fontId="16" fillId="2" borderId="1" xfId="0" applyNumberFormat="1" applyFont="1" applyFill="1" applyBorder="1" applyAlignment="1">
      <alignment horizontal="center" vertical="center" wrapText="1"/>
    </xf>
    <xf numFmtId="0" fontId="1" fillId="0" borderId="1" xfId="0" applyFont="1" applyBorder="1" applyAlignment="1">
      <alignment vertical="top" wrapText="1"/>
    </xf>
    <xf numFmtId="166" fontId="1" fillId="0" borderId="3" xfId="0" applyNumberFormat="1" applyFont="1" applyBorder="1" applyAlignment="1">
      <alignment wrapText="1"/>
    </xf>
    <xf numFmtId="0" fontId="5" fillId="0" borderId="10" xfId="0" applyFont="1" applyBorder="1" applyAlignment="1">
      <alignment horizontal="left" vertical="top" wrapText="1"/>
    </xf>
    <xf numFmtId="0" fontId="25" fillId="0" borderId="1" xfId="0" applyFont="1" applyBorder="1" applyAlignment="1">
      <alignment horizontal="left" wrapText="1"/>
    </xf>
    <xf numFmtId="0" fontId="24" fillId="0" borderId="1" xfId="0" applyFont="1" applyBorder="1" applyAlignment="1">
      <alignment horizontal="left" wrapText="1"/>
    </xf>
    <xf numFmtId="0" fontId="26" fillId="0" borderId="1" xfId="0" applyFont="1" applyBorder="1" applyAlignment="1">
      <alignment horizontal="left" wrapText="1"/>
    </xf>
    <xf numFmtId="0" fontId="25" fillId="0" borderId="2" xfId="0" applyFont="1" applyBorder="1" applyAlignment="1">
      <alignment horizontal="left" wrapText="1"/>
    </xf>
    <xf numFmtId="0" fontId="25" fillId="4" borderId="1" xfId="0" applyFont="1" applyFill="1" applyBorder="1" applyAlignment="1">
      <alignment horizontal="left" wrapText="1"/>
    </xf>
    <xf numFmtId="0" fontId="24" fillId="4" borderId="1" xfId="0" applyFont="1" applyFill="1" applyBorder="1" applyAlignment="1">
      <alignment horizontal="left" wrapText="1"/>
    </xf>
    <xf numFmtId="0" fontId="27" fillId="0" borderId="1" xfId="0" applyFont="1" applyBorder="1" applyAlignment="1">
      <alignment horizontal="left" wrapText="1"/>
    </xf>
    <xf numFmtId="3" fontId="1" fillId="0" borderId="1" xfId="0" applyNumberFormat="1" applyFont="1" applyBorder="1" applyAlignment="1">
      <alignment horizontal="center" wrapText="1"/>
    </xf>
    <xf numFmtId="0" fontId="5" fillId="0" borderId="10" xfId="0" applyFont="1" applyBorder="1" applyAlignment="1">
      <alignment horizontal="center" wrapText="1"/>
    </xf>
    <xf numFmtId="0" fontId="1" fillId="0" borderId="1" xfId="4" applyFont="1" applyBorder="1" applyAlignment="1">
      <alignment horizontal="center" wrapText="1"/>
    </xf>
    <xf numFmtId="0" fontId="5" fillId="0" borderId="1" xfId="4" applyFont="1" applyBorder="1" applyAlignment="1">
      <alignment horizontal="left" vertical="top" wrapText="1"/>
    </xf>
    <xf numFmtId="0" fontId="7" fillId="0" borderId="1" xfId="4" applyFont="1" applyBorder="1" applyAlignment="1">
      <alignment horizontal="center" wrapText="1"/>
    </xf>
    <xf numFmtId="0" fontId="23" fillId="0" borderId="1" xfId="0" applyFont="1" applyBorder="1" applyAlignment="1">
      <alignment horizontal="left" vertical="top" wrapText="1"/>
    </xf>
    <xf numFmtId="0" fontId="16" fillId="0" borderId="1" xfId="0" applyFont="1" applyBorder="1" applyAlignment="1">
      <alignment horizontal="center" wrapText="1"/>
    </xf>
    <xf numFmtId="0" fontId="1" fillId="0" borderId="7" xfId="0" applyFont="1" applyBorder="1" applyAlignment="1">
      <alignment horizontal="left" vertical="top" wrapText="1"/>
    </xf>
    <xf numFmtId="0" fontId="5" fillId="0" borderId="7" xfId="0" applyFont="1" applyBorder="1" applyAlignment="1">
      <alignment horizontal="left" wrapText="1"/>
    </xf>
    <xf numFmtId="0" fontId="1" fillId="0" borderId="7" xfId="0" applyFont="1" applyBorder="1" applyAlignment="1">
      <alignment horizontal="center" wrapText="1"/>
    </xf>
    <xf numFmtId="166" fontId="1" fillId="0" borderId="7" xfId="0" applyNumberFormat="1" applyFont="1" applyBorder="1" applyAlignment="1">
      <alignment wrapText="1"/>
    </xf>
    <xf numFmtId="0" fontId="1" fillId="0" borderId="10" xfId="0" applyFont="1" applyBorder="1" applyAlignment="1">
      <alignment horizontal="left" vertical="top" wrapText="1"/>
    </xf>
    <xf numFmtId="0" fontId="5" fillId="0" borderId="15" xfId="0" applyFont="1" applyBorder="1" applyAlignment="1">
      <alignment horizontal="left" wrapText="1"/>
    </xf>
    <xf numFmtId="0" fontId="1" fillId="0" borderId="15" xfId="0" applyFont="1" applyBorder="1" applyAlignment="1">
      <alignment horizontal="center" wrapText="1"/>
    </xf>
    <xf numFmtId="0" fontId="1" fillId="0" borderId="15" xfId="0" applyFont="1" applyBorder="1" applyAlignment="1">
      <alignment horizontal="left" vertical="top" wrapText="1"/>
    </xf>
    <xf numFmtId="166" fontId="1" fillId="0" borderId="15" xfId="0" applyNumberFormat="1" applyFont="1" applyBorder="1" applyAlignment="1">
      <alignment wrapText="1"/>
    </xf>
    <xf numFmtId="166" fontId="5" fillId="0" borderId="15" xfId="0" applyNumberFormat="1" applyFont="1" applyBorder="1" applyAlignment="1">
      <alignment wrapText="1"/>
    </xf>
    <xf numFmtId="0" fontId="28" fillId="0" borderId="0" xfId="0" applyFont="1" applyAlignment="1">
      <alignment horizontal="center"/>
    </xf>
    <xf numFmtId="49" fontId="1" fillId="0" borderId="1" xfId="0" applyNumberFormat="1" applyFont="1" applyBorder="1" applyAlignment="1">
      <alignment horizontal="center" vertical="top" wrapText="1"/>
    </xf>
    <xf numFmtId="0" fontId="4" fillId="2" borderId="0" xfId="0" applyFont="1" applyFill="1" applyAlignment="1">
      <alignment horizontal="center" vertical="center" wrapText="1"/>
    </xf>
    <xf numFmtId="4" fontId="4" fillId="2" borderId="0" xfId="0" applyNumberFormat="1" applyFont="1" applyFill="1" applyAlignment="1">
      <alignment horizontal="right" vertical="center"/>
    </xf>
    <xf numFmtId="166" fontId="4" fillId="2" borderId="0" xfId="6" applyNumberFormat="1" applyFont="1" applyFill="1" applyBorder="1" applyAlignment="1">
      <alignment horizontal="right" vertical="center" wrapText="1"/>
    </xf>
    <xf numFmtId="166" fontId="2" fillId="2" borderId="4" xfId="0" applyNumberFormat="1" applyFont="1" applyFill="1" applyBorder="1" applyAlignment="1">
      <alignment horizontal="right" vertical="center" wrapText="1"/>
    </xf>
    <xf numFmtId="166" fontId="2" fillId="2" borderId="3" xfId="0" applyNumberFormat="1" applyFont="1" applyFill="1" applyBorder="1" applyAlignment="1">
      <alignment horizontal="right" vertical="center" wrapText="1"/>
    </xf>
    <xf numFmtId="166" fontId="2" fillId="5" borderId="4" xfId="0" applyNumberFormat="1" applyFont="1" applyFill="1" applyBorder="1" applyAlignment="1">
      <alignment horizontal="right" vertical="center" wrapText="1"/>
    </xf>
    <xf numFmtId="166" fontId="2" fillId="5" borderId="3" xfId="0" applyNumberFormat="1" applyFont="1" applyFill="1" applyBorder="1" applyAlignment="1">
      <alignment horizontal="right" vertical="center" wrapText="1"/>
    </xf>
    <xf numFmtId="166" fontId="2" fillId="2" borderId="17" xfId="0" applyNumberFormat="1" applyFont="1" applyFill="1" applyBorder="1" applyAlignment="1">
      <alignment horizontal="right" vertical="center" wrapText="1"/>
    </xf>
    <xf numFmtId="166" fontId="2" fillId="2" borderId="18" xfId="0" applyNumberFormat="1" applyFont="1" applyFill="1" applyBorder="1" applyAlignment="1">
      <alignment horizontal="right" vertical="center" wrapText="1"/>
    </xf>
    <xf numFmtId="0" fontId="5" fillId="0" borderId="19" xfId="0" applyFont="1" applyBorder="1" applyAlignment="1">
      <alignment horizontal="left" vertical="center" wrapText="1"/>
    </xf>
    <xf numFmtId="166" fontId="4" fillId="0" borderId="2" xfId="0" applyNumberFormat="1" applyFont="1" applyBorder="1" applyAlignment="1">
      <alignment vertical="center"/>
    </xf>
    <xf numFmtId="166" fontId="4" fillId="0" borderId="3" xfId="0" applyNumberFormat="1" applyFont="1" applyBorder="1" applyAlignment="1">
      <alignment vertical="center"/>
    </xf>
    <xf numFmtId="166" fontId="11" fillId="0" borderId="4" xfId="0" applyNumberFormat="1" applyFont="1" applyBorder="1" applyAlignment="1">
      <alignment vertical="center"/>
    </xf>
    <xf numFmtId="166" fontId="11" fillId="0" borderId="3" xfId="0" applyNumberFormat="1" applyFont="1" applyBorder="1" applyAlignment="1">
      <alignment vertical="center"/>
    </xf>
    <xf numFmtId="166" fontId="4" fillId="2" borderId="2" xfId="0" applyNumberFormat="1" applyFont="1" applyFill="1" applyBorder="1" applyAlignment="1">
      <alignment horizontal="right" vertical="center"/>
    </xf>
    <xf numFmtId="166" fontId="4" fillId="2" borderId="3" xfId="0" applyNumberFormat="1" applyFont="1" applyFill="1" applyBorder="1" applyAlignment="1">
      <alignment horizontal="right" vertical="center"/>
    </xf>
    <xf numFmtId="166" fontId="4" fillId="2" borderId="13" xfId="0" applyNumberFormat="1" applyFont="1" applyFill="1" applyBorder="1" applyAlignment="1">
      <alignment horizontal="right" vertical="center"/>
    </xf>
    <xf numFmtId="166" fontId="4" fillId="2" borderId="12" xfId="0" applyNumberFormat="1" applyFont="1" applyFill="1" applyBorder="1" applyAlignment="1">
      <alignment horizontal="right" vertical="center"/>
    </xf>
    <xf numFmtId="0" fontId="9" fillId="0" borderId="4"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166" fontId="4" fillId="2" borderId="17" xfId="6" applyNumberFormat="1" applyFont="1" applyFill="1" applyBorder="1" applyAlignment="1">
      <alignment horizontal="right" vertical="center" wrapText="1"/>
    </xf>
    <xf numFmtId="166" fontId="4" fillId="2" borderId="18" xfId="6" applyNumberFormat="1" applyFont="1" applyFill="1" applyBorder="1" applyAlignment="1">
      <alignment horizontal="right" vertical="center" wrapText="1"/>
    </xf>
    <xf numFmtId="165" fontId="4" fillId="0" borderId="2" xfId="0" applyNumberFormat="1" applyFont="1" applyBorder="1" applyAlignment="1">
      <alignment vertical="center"/>
    </xf>
    <xf numFmtId="165" fontId="4" fillId="0" borderId="3" xfId="0" applyNumberFormat="1" applyFont="1" applyBorder="1" applyAlignment="1">
      <alignment vertical="center"/>
    </xf>
  </cellXfs>
  <cellStyles count="8">
    <cellStyle name="Normal 2" xfId="1"/>
    <cellStyle name="Normal 3" xfId="2"/>
    <cellStyle name="Normal 3 2" xfId="3"/>
    <cellStyle name="Normalno" xfId="0" builtinId="0"/>
    <cellStyle name="Normalno 2" xfId="4"/>
    <cellStyle name="Normalno 2 2" xfId="7"/>
    <cellStyle name="Normalno 3" xfId="5"/>
    <cellStyle name="Valuta" xfId="6" builtinId="4"/>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mruColors>
      <color rgb="FFCFF9D1"/>
      <color rgb="FFFFFF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8</xdr:row>
      <xdr:rowOff>0</xdr:rowOff>
    </xdr:from>
    <xdr:to>
      <xdr:col>8</xdr:col>
      <xdr:colOff>304800</xdr:colOff>
      <xdr:row>8</xdr:row>
      <xdr:rowOff>2872740</xdr:rowOff>
    </xdr:to>
    <xdr:sp macro="" textlink="">
      <xdr:nvSpPr>
        <xdr:cNvPr id="242574" name="AutoShape 516" descr="Slikovni rezultat za WV-SFV481">
          <a:extLst>
            <a:ext uri="{FF2B5EF4-FFF2-40B4-BE49-F238E27FC236}">
              <a16:creationId xmlns:a16="http://schemas.microsoft.com/office/drawing/2014/main" id="{65ED8CD2-7653-400A-B922-F072C7031F53}"/>
            </a:ext>
          </a:extLst>
        </xdr:cNvPr>
        <xdr:cNvSpPr>
          <a:spLocks noChangeAspect="1" noChangeArrowheads="1"/>
        </xdr:cNvSpPr>
      </xdr:nvSpPr>
      <xdr:spPr bwMode="auto">
        <a:xfrm>
          <a:off x="6486525" y="24660225"/>
          <a:ext cx="3048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8</xdr:row>
      <xdr:rowOff>0</xdr:rowOff>
    </xdr:from>
    <xdr:to>
      <xdr:col>8</xdr:col>
      <xdr:colOff>304800</xdr:colOff>
      <xdr:row>8</xdr:row>
      <xdr:rowOff>3942763</xdr:rowOff>
    </xdr:to>
    <xdr:sp macro="" textlink="">
      <xdr:nvSpPr>
        <xdr:cNvPr id="242575" name="AutoShape 516" descr="Slikovni rezultat za WV-SFV481">
          <a:extLst>
            <a:ext uri="{FF2B5EF4-FFF2-40B4-BE49-F238E27FC236}">
              <a16:creationId xmlns:a16="http://schemas.microsoft.com/office/drawing/2014/main" id="{5BD9B9C6-1A61-4496-8E65-76BD984D906A}"/>
            </a:ext>
          </a:extLst>
        </xdr:cNvPr>
        <xdr:cNvSpPr>
          <a:spLocks noChangeAspect="1" noChangeArrowheads="1"/>
        </xdr:cNvSpPr>
      </xdr:nvSpPr>
      <xdr:spPr bwMode="auto">
        <a:xfrm>
          <a:off x="6486525" y="7067550"/>
          <a:ext cx="304800" cy="383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8</xdr:row>
      <xdr:rowOff>0</xdr:rowOff>
    </xdr:from>
    <xdr:to>
      <xdr:col>8</xdr:col>
      <xdr:colOff>304800</xdr:colOff>
      <xdr:row>8</xdr:row>
      <xdr:rowOff>3980863</xdr:rowOff>
    </xdr:to>
    <xdr:sp macro="" textlink="">
      <xdr:nvSpPr>
        <xdr:cNvPr id="242598" name="AutoShape 516" descr="Slikovni rezultat za WV-SFV481">
          <a:extLst>
            <a:ext uri="{FF2B5EF4-FFF2-40B4-BE49-F238E27FC236}">
              <a16:creationId xmlns:a16="http://schemas.microsoft.com/office/drawing/2014/main" id="{03270062-F3DD-46C3-B78C-1F9651EB394C}"/>
            </a:ext>
          </a:extLst>
        </xdr:cNvPr>
        <xdr:cNvSpPr>
          <a:spLocks noChangeAspect="1" noChangeArrowheads="1"/>
        </xdr:cNvSpPr>
      </xdr:nvSpPr>
      <xdr:spPr bwMode="auto">
        <a:xfrm>
          <a:off x="6486525" y="10401300"/>
          <a:ext cx="304800" cy="386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10</xdr:row>
      <xdr:rowOff>0</xdr:rowOff>
    </xdr:from>
    <xdr:to>
      <xdr:col>8</xdr:col>
      <xdr:colOff>304800</xdr:colOff>
      <xdr:row>14</xdr:row>
      <xdr:rowOff>55245</xdr:rowOff>
    </xdr:to>
    <xdr:sp macro="" textlink="">
      <xdr:nvSpPr>
        <xdr:cNvPr id="65" name="AutoShape 516" descr="Slikovni rezultat za WV-SFV481">
          <a:extLst>
            <a:ext uri="{FF2B5EF4-FFF2-40B4-BE49-F238E27FC236}">
              <a16:creationId xmlns:a16="http://schemas.microsoft.com/office/drawing/2014/main" id="{06F76758-EBD5-4B2B-9B96-E87F79E1632C}"/>
            </a:ext>
          </a:extLst>
        </xdr:cNvPr>
        <xdr:cNvSpPr>
          <a:spLocks noChangeAspect="1" noChangeArrowheads="1"/>
        </xdr:cNvSpPr>
      </xdr:nvSpPr>
      <xdr:spPr bwMode="auto">
        <a:xfrm>
          <a:off x="6219825" y="19154775"/>
          <a:ext cx="304800" cy="2752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8</xdr:col>
      <xdr:colOff>0</xdr:colOff>
      <xdr:row>9</xdr:row>
      <xdr:rowOff>0</xdr:rowOff>
    </xdr:from>
    <xdr:ext cx="304800" cy="2876550"/>
    <xdr:sp macro="" textlink="">
      <xdr:nvSpPr>
        <xdr:cNvPr id="72" name="AutoShape 516" descr="Slikovni rezultat za WV-SFV481">
          <a:extLst>
            <a:ext uri="{FF2B5EF4-FFF2-40B4-BE49-F238E27FC236}">
              <a16:creationId xmlns:a16="http://schemas.microsoft.com/office/drawing/2014/main" id="{06DF1FC8-4F5A-4735-8A6B-85EC7AA91940}"/>
            </a:ext>
          </a:extLst>
        </xdr:cNvPr>
        <xdr:cNvSpPr>
          <a:spLocks noChangeAspect="1" noChangeArrowheads="1"/>
        </xdr:cNvSpPr>
      </xdr:nvSpPr>
      <xdr:spPr bwMode="auto">
        <a:xfrm>
          <a:off x="6248400" y="24850725"/>
          <a:ext cx="3048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73" name="AutoShape 516" descr="Slikovni rezultat za WV-SFV481">
          <a:extLst>
            <a:ext uri="{FF2B5EF4-FFF2-40B4-BE49-F238E27FC236}">
              <a16:creationId xmlns:a16="http://schemas.microsoft.com/office/drawing/2014/main" id="{FFC1B635-751C-4560-9B50-8B7C5CD16ACB}"/>
            </a:ext>
          </a:extLst>
        </xdr:cNvPr>
        <xdr:cNvSpPr>
          <a:spLocks noChangeAspect="1" noChangeArrowheads="1"/>
        </xdr:cNvSpPr>
      </xdr:nvSpPr>
      <xdr:spPr bwMode="auto">
        <a:xfrm>
          <a:off x="6248400" y="24850725"/>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2857500"/>
    <xdr:sp macro="" textlink="">
      <xdr:nvSpPr>
        <xdr:cNvPr id="74" name="AutoShape 516" descr="Slikovni rezultat za WV-SFV481">
          <a:extLst>
            <a:ext uri="{FF2B5EF4-FFF2-40B4-BE49-F238E27FC236}">
              <a16:creationId xmlns:a16="http://schemas.microsoft.com/office/drawing/2014/main" id="{86C22E51-B3C2-4D9B-A4AD-1404E62BFF07}"/>
            </a:ext>
          </a:extLst>
        </xdr:cNvPr>
        <xdr:cNvSpPr>
          <a:spLocks noChangeAspect="1" noChangeArrowheads="1"/>
        </xdr:cNvSpPr>
      </xdr:nvSpPr>
      <xdr:spPr bwMode="auto">
        <a:xfrm>
          <a:off x="6248400" y="24850725"/>
          <a:ext cx="304800"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981450"/>
    <xdr:sp macro="" textlink="">
      <xdr:nvSpPr>
        <xdr:cNvPr id="75" name="AutoShape 516" descr="Slikovni rezultat za WV-SFV481">
          <a:extLst>
            <a:ext uri="{FF2B5EF4-FFF2-40B4-BE49-F238E27FC236}">
              <a16:creationId xmlns:a16="http://schemas.microsoft.com/office/drawing/2014/main" id="{308171ED-2792-457F-8FEB-96271F1B0EF3}"/>
            </a:ext>
          </a:extLst>
        </xdr:cNvPr>
        <xdr:cNvSpPr>
          <a:spLocks noChangeAspect="1" noChangeArrowheads="1"/>
        </xdr:cNvSpPr>
      </xdr:nvSpPr>
      <xdr:spPr bwMode="auto">
        <a:xfrm>
          <a:off x="6248400" y="24850725"/>
          <a:ext cx="304800" cy="398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76" name="AutoShape 516" descr="Slikovni rezultat za WV-SFV481">
          <a:extLst>
            <a:ext uri="{FF2B5EF4-FFF2-40B4-BE49-F238E27FC236}">
              <a16:creationId xmlns:a16="http://schemas.microsoft.com/office/drawing/2014/main" id="{BFA74384-FCF6-4595-9C75-F9A4E4E40B97}"/>
            </a:ext>
          </a:extLst>
        </xdr:cNvPr>
        <xdr:cNvSpPr>
          <a:spLocks noChangeAspect="1" noChangeArrowheads="1"/>
        </xdr:cNvSpPr>
      </xdr:nvSpPr>
      <xdr:spPr bwMode="auto">
        <a:xfrm>
          <a:off x="6248400" y="24850725"/>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2876550"/>
    <xdr:sp macro="" textlink="">
      <xdr:nvSpPr>
        <xdr:cNvPr id="77" name="AutoShape 516" descr="Slikovni rezultat za WV-SFV481">
          <a:extLst>
            <a:ext uri="{FF2B5EF4-FFF2-40B4-BE49-F238E27FC236}">
              <a16:creationId xmlns:a16="http://schemas.microsoft.com/office/drawing/2014/main" id="{25F5E0F9-D26E-4FE0-BE76-74DC8A0BAC95}"/>
            </a:ext>
          </a:extLst>
        </xdr:cNvPr>
        <xdr:cNvSpPr>
          <a:spLocks noChangeAspect="1" noChangeArrowheads="1"/>
        </xdr:cNvSpPr>
      </xdr:nvSpPr>
      <xdr:spPr bwMode="auto">
        <a:xfrm>
          <a:off x="6248400" y="24850725"/>
          <a:ext cx="3048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78" name="AutoShape 516" descr="Slikovni rezultat za WV-SFV481">
          <a:extLst>
            <a:ext uri="{FF2B5EF4-FFF2-40B4-BE49-F238E27FC236}">
              <a16:creationId xmlns:a16="http://schemas.microsoft.com/office/drawing/2014/main" id="{F976379F-963A-465C-B869-096CD56C3A9D}"/>
            </a:ext>
          </a:extLst>
        </xdr:cNvPr>
        <xdr:cNvSpPr>
          <a:spLocks noChangeAspect="1" noChangeArrowheads="1"/>
        </xdr:cNvSpPr>
      </xdr:nvSpPr>
      <xdr:spPr bwMode="auto">
        <a:xfrm>
          <a:off x="6248400" y="24850725"/>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2857500"/>
    <xdr:sp macro="" textlink="">
      <xdr:nvSpPr>
        <xdr:cNvPr id="79" name="AutoShape 516" descr="Slikovni rezultat za WV-SFV481">
          <a:extLst>
            <a:ext uri="{FF2B5EF4-FFF2-40B4-BE49-F238E27FC236}">
              <a16:creationId xmlns:a16="http://schemas.microsoft.com/office/drawing/2014/main" id="{A8508405-7233-4EE7-B618-5A0BAC8E45B6}"/>
            </a:ext>
          </a:extLst>
        </xdr:cNvPr>
        <xdr:cNvSpPr>
          <a:spLocks noChangeAspect="1" noChangeArrowheads="1"/>
        </xdr:cNvSpPr>
      </xdr:nvSpPr>
      <xdr:spPr bwMode="auto">
        <a:xfrm>
          <a:off x="6248400" y="24850725"/>
          <a:ext cx="304800"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962400"/>
    <xdr:sp macro="" textlink="">
      <xdr:nvSpPr>
        <xdr:cNvPr id="80" name="AutoShape 516" descr="Slikovni rezultat za WV-SFV481">
          <a:extLst>
            <a:ext uri="{FF2B5EF4-FFF2-40B4-BE49-F238E27FC236}">
              <a16:creationId xmlns:a16="http://schemas.microsoft.com/office/drawing/2014/main" id="{34BB1ED9-9BA7-4CAB-898A-EF67BE38B773}"/>
            </a:ext>
          </a:extLst>
        </xdr:cNvPr>
        <xdr:cNvSpPr>
          <a:spLocks noChangeAspect="1" noChangeArrowheads="1"/>
        </xdr:cNvSpPr>
      </xdr:nvSpPr>
      <xdr:spPr bwMode="auto">
        <a:xfrm>
          <a:off x="6248400" y="24850725"/>
          <a:ext cx="30480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81" name="AutoShape 516" descr="Slikovni rezultat za WV-SFV481">
          <a:extLst>
            <a:ext uri="{FF2B5EF4-FFF2-40B4-BE49-F238E27FC236}">
              <a16:creationId xmlns:a16="http://schemas.microsoft.com/office/drawing/2014/main" id="{16351E5B-3442-43E1-91B5-309BB1D8E8AF}"/>
            </a:ext>
          </a:extLst>
        </xdr:cNvPr>
        <xdr:cNvSpPr>
          <a:spLocks noChangeAspect="1" noChangeArrowheads="1"/>
        </xdr:cNvSpPr>
      </xdr:nvSpPr>
      <xdr:spPr bwMode="auto">
        <a:xfrm>
          <a:off x="6248400" y="24850725"/>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2876550"/>
    <xdr:sp macro="" textlink="">
      <xdr:nvSpPr>
        <xdr:cNvPr id="92" name="AutoShape 516" descr="Slikovni rezultat za WV-SFV481">
          <a:extLst>
            <a:ext uri="{FF2B5EF4-FFF2-40B4-BE49-F238E27FC236}">
              <a16:creationId xmlns:a16="http://schemas.microsoft.com/office/drawing/2014/main" id="{2045B0A5-2702-4C56-977F-FF051046C3D1}"/>
            </a:ext>
          </a:extLst>
        </xdr:cNvPr>
        <xdr:cNvSpPr>
          <a:spLocks noChangeAspect="1" noChangeArrowheads="1"/>
        </xdr:cNvSpPr>
      </xdr:nvSpPr>
      <xdr:spPr bwMode="auto">
        <a:xfrm>
          <a:off x="6248400" y="30299025"/>
          <a:ext cx="3048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93" name="AutoShape 516" descr="Slikovni rezultat za WV-SFV481">
          <a:extLst>
            <a:ext uri="{FF2B5EF4-FFF2-40B4-BE49-F238E27FC236}">
              <a16:creationId xmlns:a16="http://schemas.microsoft.com/office/drawing/2014/main" id="{88A035D7-06C5-4246-98FB-CB971C1D25CA}"/>
            </a:ext>
          </a:extLst>
        </xdr:cNvPr>
        <xdr:cNvSpPr>
          <a:spLocks noChangeAspect="1" noChangeArrowheads="1"/>
        </xdr:cNvSpPr>
      </xdr:nvSpPr>
      <xdr:spPr bwMode="auto">
        <a:xfrm>
          <a:off x="6248400" y="30299025"/>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2857500"/>
    <xdr:sp macro="" textlink="">
      <xdr:nvSpPr>
        <xdr:cNvPr id="94" name="AutoShape 516" descr="Slikovni rezultat za WV-SFV481">
          <a:extLst>
            <a:ext uri="{FF2B5EF4-FFF2-40B4-BE49-F238E27FC236}">
              <a16:creationId xmlns:a16="http://schemas.microsoft.com/office/drawing/2014/main" id="{5D5275A1-DCFD-4808-B211-81104268FEC0}"/>
            </a:ext>
          </a:extLst>
        </xdr:cNvPr>
        <xdr:cNvSpPr>
          <a:spLocks noChangeAspect="1" noChangeArrowheads="1"/>
        </xdr:cNvSpPr>
      </xdr:nvSpPr>
      <xdr:spPr bwMode="auto">
        <a:xfrm>
          <a:off x="6248400" y="30299025"/>
          <a:ext cx="304800"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981450"/>
    <xdr:sp macro="" textlink="">
      <xdr:nvSpPr>
        <xdr:cNvPr id="95" name="AutoShape 516" descr="Slikovni rezultat za WV-SFV481">
          <a:extLst>
            <a:ext uri="{FF2B5EF4-FFF2-40B4-BE49-F238E27FC236}">
              <a16:creationId xmlns:a16="http://schemas.microsoft.com/office/drawing/2014/main" id="{2AB00D85-FB5F-4474-891A-23B7CC72F56E}"/>
            </a:ext>
          </a:extLst>
        </xdr:cNvPr>
        <xdr:cNvSpPr>
          <a:spLocks noChangeAspect="1" noChangeArrowheads="1"/>
        </xdr:cNvSpPr>
      </xdr:nvSpPr>
      <xdr:spPr bwMode="auto">
        <a:xfrm>
          <a:off x="6248400" y="30299025"/>
          <a:ext cx="304800" cy="398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96" name="AutoShape 516" descr="Slikovni rezultat za WV-SFV481">
          <a:extLst>
            <a:ext uri="{FF2B5EF4-FFF2-40B4-BE49-F238E27FC236}">
              <a16:creationId xmlns:a16="http://schemas.microsoft.com/office/drawing/2014/main" id="{23CA7A8D-D6C9-4FFC-AAC0-995A792DCD83}"/>
            </a:ext>
          </a:extLst>
        </xdr:cNvPr>
        <xdr:cNvSpPr>
          <a:spLocks noChangeAspect="1" noChangeArrowheads="1"/>
        </xdr:cNvSpPr>
      </xdr:nvSpPr>
      <xdr:spPr bwMode="auto">
        <a:xfrm>
          <a:off x="6248400" y="30299025"/>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2876550"/>
    <xdr:sp macro="" textlink="">
      <xdr:nvSpPr>
        <xdr:cNvPr id="97" name="AutoShape 516" descr="Slikovni rezultat za WV-SFV481">
          <a:extLst>
            <a:ext uri="{FF2B5EF4-FFF2-40B4-BE49-F238E27FC236}">
              <a16:creationId xmlns:a16="http://schemas.microsoft.com/office/drawing/2014/main" id="{40C2F871-57CF-45E1-A66C-9CC1A94BC132}"/>
            </a:ext>
          </a:extLst>
        </xdr:cNvPr>
        <xdr:cNvSpPr>
          <a:spLocks noChangeAspect="1" noChangeArrowheads="1"/>
        </xdr:cNvSpPr>
      </xdr:nvSpPr>
      <xdr:spPr bwMode="auto">
        <a:xfrm>
          <a:off x="6248400" y="30299025"/>
          <a:ext cx="3048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98" name="AutoShape 516" descr="Slikovni rezultat za WV-SFV481">
          <a:extLst>
            <a:ext uri="{FF2B5EF4-FFF2-40B4-BE49-F238E27FC236}">
              <a16:creationId xmlns:a16="http://schemas.microsoft.com/office/drawing/2014/main" id="{DFDCADD6-A4E4-4CA7-9DA8-F17231E98BCB}"/>
            </a:ext>
          </a:extLst>
        </xdr:cNvPr>
        <xdr:cNvSpPr>
          <a:spLocks noChangeAspect="1" noChangeArrowheads="1"/>
        </xdr:cNvSpPr>
      </xdr:nvSpPr>
      <xdr:spPr bwMode="auto">
        <a:xfrm>
          <a:off x="6248400" y="30299025"/>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2857500"/>
    <xdr:sp macro="" textlink="">
      <xdr:nvSpPr>
        <xdr:cNvPr id="99" name="AutoShape 516" descr="Slikovni rezultat za WV-SFV481">
          <a:extLst>
            <a:ext uri="{FF2B5EF4-FFF2-40B4-BE49-F238E27FC236}">
              <a16:creationId xmlns:a16="http://schemas.microsoft.com/office/drawing/2014/main" id="{7084234F-A312-4F7B-9278-9B4C67DE8727}"/>
            </a:ext>
          </a:extLst>
        </xdr:cNvPr>
        <xdr:cNvSpPr>
          <a:spLocks noChangeAspect="1" noChangeArrowheads="1"/>
        </xdr:cNvSpPr>
      </xdr:nvSpPr>
      <xdr:spPr bwMode="auto">
        <a:xfrm>
          <a:off x="6248400" y="30299025"/>
          <a:ext cx="304800"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962400"/>
    <xdr:sp macro="" textlink="">
      <xdr:nvSpPr>
        <xdr:cNvPr id="100" name="AutoShape 516" descr="Slikovni rezultat za WV-SFV481">
          <a:extLst>
            <a:ext uri="{FF2B5EF4-FFF2-40B4-BE49-F238E27FC236}">
              <a16:creationId xmlns:a16="http://schemas.microsoft.com/office/drawing/2014/main" id="{2A01D5A6-C2FA-4E25-A267-987F2F9986B9}"/>
            </a:ext>
          </a:extLst>
        </xdr:cNvPr>
        <xdr:cNvSpPr>
          <a:spLocks noChangeAspect="1" noChangeArrowheads="1"/>
        </xdr:cNvSpPr>
      </xdr:nvSpPr>
      <xdr:spPr bwMode="auto">
        <a:xfrm>
          <a:off x="6248400" y="30299025"/>
          <a:ext cx="30480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101" name="AutoShape 516" descr="Slikovni rezultat za WV-SFV481">
          <a:extLst>
            <a:ext uri="{FF2B5EF4-FFF2-40B4-BE49-F238E27FC236}">
              <a16:creationId xmlns:a16="http://schemas.microsoft.com/office/drawing/2014/main" id="{43611C34-4D09-48E8-BB2A-D435348169A0}"/>
            </a:ext>
          </a:extLst>
        </xdr:cNvPr>
        <xdr:cNvSpPr>
          <a:spLocks noChangeAspect="1" noChangeArrowheads="1"/>
        </xdr:cNvSpPr>
      </xdr:nvSpPr>
      <xdr:spPr bwMode="auto">
        <a:xfrm>
          <a:off x="6248400" y="30299025"/>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1676400"/>
    <xdr:sp macro="" textlink="">
      <xdr:nvSpPr>
        <xdr:cNvPr id="2" name="AutoShape 516" descr="Slikovni rezultat za WV-SFV481">
          <a:extLst>
            <a:ext uri="{FF2B5EF4-FFF2-40B4-BE49-F238E27FC236}">
              <a16:creationId xmlns:a16="http://schemas.microsoft.com/office/drawing/2014/main" id="{F3A5419D-AFD9-47E9-B232-7DD0005C3D15}"/>
            </a:ext>
          </a:extLst>
        </xdr:cNvPr>
        <xdr:cNvSpPr>
          <a:spLocks noChangeAspect="1" noChangeArrowheads="1"/>
        </xdr:cNvSpPr>
      </xdr:nvSpPr>
      <xdr:spPr bwMode="auto">
        <a:xfrm>
          <a:off x="6248400" y="37004625"/>
          <a:ext cx="3048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1676400"/>
    <xdr:sp macro="" textlink="">
      <xdr:nvSpPr>
        <xdr:cNvPr id="3" name="AutoShape 516" descr="Slikovni rezultat za WV-SFV481">
          <a:extLst>
            <a:ext uri="{FF2B5EF4-FFF2-40B4-BE49-F238E27FC236}">
              <a16:creationId xmlns:a16="http://schemas.microsoft.com/office/drawing/2014/main" id="{FF1AD421-36D4-4886-9C01-4802E25BB677}"/>
            </a:ext>
          </a:extLst>
        </xdr:cNvPr>
        <xdr:cNvSpPr>
          <a:spLocks noChangeAspect="1" noChangeArrowheads="1"/>
        </xdr:cNvSpPr>
      </xdr:nvSpPr>
      <xdr:spPr bwMode="auto">
        <a:xfrm>
          <a:off x="6429375" y="34366200"/>
          <a:ext cx="3048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1676400"/>
    <xdr:sp macro="" textlink="">
      <xdr:nvSpPr>
        <xdr:cNvPr id="4" name="AutoShape 516" descr="Slikovni rezultat za WV-SFV481">
          <a:extLst>
            <a:ext uri="{FF2B5EF4-FFF2-40B4-BE49-F238E27FC236}">
              <a16:creationId xmlns:a16="http://schemas.microsoft.com/office/drawing/2014/main" id="{15ABAD3A-5D1A-4A03-A61D-2039B215A21E}"/>
            </a:ext>
          </a:extLst>
        </xdr:cNvPr>
        <xdr:cNvSpPr>
          <a:spLocks noChangeAspect="1" noChangeArrowheads="1"/>
        </xdr:cNvSpPr>
      </xdr:nvSpPr>
      <xdr:spPr bwMode="auto">
        <a:xfrm>
          <a:off x="6248400" y="22831425"/>
          <a:ext cx="3048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1676400"/>
    <xdr:sp macro="" textlink="">
      <xdr:nvSpPr>
        <xdr:cNvPr id="5" name="AutoShape 516" descr="Slikovni rezultat za WV-SFV481">
          <a:extLst>
            <a:ext uri="{FF2B5EF4-FFF2-40B4-BE49-F238E27FC236}">
              <a16:creationId xmlns:a16="http://schemas.microsoft.com/office/drawing/2014/main" id="{0DB151D0-ED46-474B-8AEA-57D936733919}"/>
            </a:ext>
          </a:extLst>
        </xdr:cNvPr>
        <xdr:cNvSpPr>
          <a:spLocks noChangeAspect="1" noChangeArrowheads="1"/>
        </xdr:cNvSpPr>
      </xdr:nvSpPr>
      <xdr:spPr bwMode="auto">
        <a:xfrm>
          <a:off x="6248400" y="24403050"/>
          <a:ext cx="3048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2876550"/>
    <xdr:sp macro="" textlink="">
      <xdr:nvSpPr>
        <xdr:cNvPr id="6" name="AutoShape 516" descr="Slikovni rezultat za WV-SFV481">
          <a:extLst>
            <a:ext uri="{FF2B5EF4-FFF2-40B4-BE49-F238E27FC236}">
              <a16:creationId xmlns:a16="http://schemas.microsoft.com/office/drawing/2014/main" id="{17B591E4-CE18-4C09-890E-836A31433022}"/>
            </a:ext>
          </a:extLst>
        </xdr:cNvPr>
        <xdr:cNvSpPr>
          <a:spLocks noChangeAspect="1" noChangeArrowheads="1"/>
        </xdr:cNvSpPr>
      </xdr:nvSpPr>
      <xdr:spPr bwMode="auto">
        <a:xfrm>
          <a:off x="6248400" y="24403050"/>
          <a:ext cx="3048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7" name="AutoShape 516" descr="Slikovni rezultat za WV-SFV481">
          <a:extLst>
            <a:ext uri="{FF2B5EF4-FFF2-40B4-BE49-F238E27FC236}">
              <a16:creationId xmlns:a16="http://schemas.microsoft.com/office/drawing/2014/main" id="{5AA2946A-2ECB-48E7-AAC9-A0766D83C252}"/>
            </a:ext>
          </a:extLst>
        </xdr:cNvPr>
        <xdr:cNvSpPr>
          <a:spLocks noChangeAspect="1" noChangeArrowheads="1"/>
        </xdr:cNvSpPr>
      </xdr:nvSpPr>
      <xdr:spPr bwMode="auto">
        <a:xfrm>
          <a:off x="6248400" y="24403050"/>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2857500"/>
    <xdr:sp macro="" textlink="">
      <xdr:nvSpPr>
        <xdr:cNvPr id="8" name="AutoShape 516" descr="Slikovni rezultat za WV-SFV481">
          <a:extLst>
            <a:ext uri="{FF2B5EF4-FFF2-40B4-BE49-F238E27FC236}">
              <a16:creationId xmlns:a16="http://schemas.microsoft.com/office/drawing/2014/main" id="{D68C1E6F-5070-42CA-B8F0-130C7227EB84}"/>
            </a:ext>
          </a:extLst>
        </xdr:cNvPr>
        <xdr:cNvSpPr>
          <a:spLocks noChangeAspect="1" noChangeArrowheads="1"/>
        </xdr:cNvSpPr>
      </xdr:nvSpPr>
      <xdr:spPr bwMode="auto">
        <a:xfrm>
          <a:off x="6248400" y="24403050"/>
          <a:ext cx="304800"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981450"/>
    <xdr:sp macro="" textlink="">
      <xdr:nvSpPr>
        <xdr:cNvPr id="9" name="AutoShape 516" descr="Slikovni rezultat za WV-SFV481">
          <a:extLst>
            <a:ext uri="{FF2B5EF4-FFF2-40B4-BE49-F238E27FC236}">
              <a16:creationId xmlns:a16="http://schemas.microsoft.com/office/drawing/2014/main" id="{C460DBD2-AD82-444C-90A4-0C490DBD4EC7}"/>
            </a:ext>
          </a:extLst>
        </xdr:cNvPr>
        <xdr:cNvSpPr>
          <a:spLocks noChangeAspect="1" noChangeArrowheads="1"/>
        </xdr:cNvSpPr>
      </xdr:nvSpPr>
      <xdr:spPr bwMode="auto">
        <a:xfrm>
          <a:off x="6248400" y="24403050"/>
          <a:ext cx="304800" cy="398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10" name="AutoShape 516" descr="Slikovni rezultat za WV-SFV481">
          <a:extLst>
            <a:ext uri="{FF2B5EF4-FFF2-40B4-BE49-F238E27FC236}">
              <a16:creationId xmlns:a16="http://schemas.microsoft.com/office/drawing/2014/main" id="{CA470C2B-198A-490F-ACB1-1EADAAF9F7D0}"/>
            </a:ext>
          </a:extLst>
        </xdr:cNvPr>
        <xdr:cNvSpPr>
          <a:spLocks noChangeAspect="1" noChangeArrowheads="1"/>
        </xdr:cNvSpPr>
      </xdr:nvSpPr>
      <xdr:spPr bwMode="auto">
        <a:xfrm>
          <a:off x="6248400" y="24403050"/>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2876550"/>
    <xdr:sp macro="" textlink="">
      <xdr:nvSpPr>
        <xdr:cNvPr id="11" name="AutoShape 516" descr="Slikovni rezultat za WV-SFV481">
          <a:extLst>
            <a:ext uri="{FF2B5EF4-FFF2-40B4-BE49-F238E27FC236}">
              <a16:creationId xmlns:a16="http://schemas.microsoft.com/office/drawing/2014/main" id="{359BA1CC-66D8-47D1-858D-1007536CA8B8}"/>
            </a:ext>
          </a:extLst>
        </xdr:cNvPr>
        <xdr:cNvSpPr>
          <a:spLocks noChangeAspect="1" noChangeArrowheads="1"/>
        </xdr:cNvSpPr>
      </xdr:nvSpPr>
      <xdr:spPr bwMode="auto">
        <a:xfrm>
          <a:off x="6248400" y="24403050"/>
          <a:ext cx="304800" cy="2876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12" name="AutoShape 516" descr="Slikovni rezultat za WV-SFV481">
          <a:extLst>
            <a:ext uri="{FF2B5EF4-FFF2-40B4-BE49-F238E27FC236}">
              <a16:creationId xmlns:a16="http://schemas.microsoft.com/office/drawing/2014/main" id="{8FDF06F2-81FF-4EF8-832F-553E64B5821E}"/>
            </a:ext>
          </a:extLst>
        </xdr:cNvPr>
        <xdr:cNvSpPr>
          <a:spLocks noChangeAspect="1" noChangeArrowheads="1"/>
        </xdr:cNvSpPr>
      </xdr:nvSpPr>
      <xdr:spPr bwMode="auto">
        <a:xfrm>
          <a:off x="6248400" y="24403050"/>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2857500"/>
    <xdr:sp macro="" textlink="">
      <xdr:nvSpPr>
        <xdr:cNvPr id="13" name="AutoShape 516" descr="Slikovni rezultat za WV-SFV481">
          <a:extLst>
            <a:ext uri="{FF2B5EF4-FFF2-40B4-BE49-F238E27FC236}">
              <a16:creationId xmlns:a16="http://schemas.microsoft.com/office/drawing/2014/main" id="{3C2A3048-F428-40C5-9B2B-69CE6913BE3A}"/>
            </a:ext>
          </a:extLst>
        </xdr:cNvPr>
        <xdr:cNvSpPr>
          <a:spLocks noChangeAspect="1" noChangeArrowheads="1"/>
        </xdr:cNvSpPr>
      </xdr:nvSpPr>
      <xdr:spPr bwMode="auto">
        <a:xfrm>
          <a:off x="6248400" y="24403050"/>
          <a:ext cx="304800" cy="2857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962400"/>
    <xdr:sp macro="" textlink="">
      <xdr:nvSpPr>
        <xdr:cNvPr id="14" name="AutoShape 516" descr="Slikovni rezultat za WV-SFV481">
          <a:extLst>
            <a:ext uri="{FF2B5EF4-FFF2-40B4-BE49-F238E27FC236}">
              <a16:creationId xmlns:a16="http://schemas.microsoft.com/office/drawing/2014/main" id="{280999EB-CD8B-4B06-8BD1-9EB9ACA9A933}"/>
            </a:ext>
          </a:extLst>
        </xdr:cNvPr>
        <xdr:cNvSpPr>
          <a:spLocks noChangeAspect="1" noChangeArrowheads="1"/>
        </xdr:cNvSpPr>
      </xdr:nvSpPr>
      <xdr:spPr bwMode="auto">
        <a:xfrm>
          <a:off x="6248400" y="24403050"/>
          <a:ext cx="304800" cy="396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438525"/>
    <xdr:sp macro="" textlink="">
      <xdr:nvSpPr>
        <xdr:cNvPr id="15" name="AutoShape 516" descr="Slikovni rezultat za WV-SFV481">
          <a:extLst>
            <a:ext uri="{FF2B5EF4-FFF2-40B4-BE49-F238E27FC236}">
              <a16:creationId xmlns:a16="http://schemas.microsoft.com/office/drawing/2014/main" id="{3433ED6C-FBE0-4238-8055-44A9975B6D4C}"/>
            </a:ext>
          </a:extLst>
        </xdr:cNvPr>
        <xdr:cNvSpPr>
          <a:spLocks noChangeAspect="1" noChangeArrowheads="1"/>
        </xdr:cNvSpPr>
      </xdr:nvSpPr>
      <xdr:spPr bwMode="auto">
        <a:xfrm>
          <a:off x="6248400" y="24403050"/>
          <a:ext cx="304800" cy="3438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1676400"/>
    <xdr:sp macro="" textlink="">
      <xdr:nvSpPr>
        <xdr:cNvPr id="16" name="AutoShape 516" descr="Slikovni rezultat za WV-SFV481">
          <a:extLst>
            <a:ext uri="{FF2B5EF4-FFF2-40B4-BE49-F238E27FC236}">
              <a16:creationId xmlns:a16="http://schemas.microsoft.com/office/drawing/2014/main" id="{CCBD56A7-2735-4109-BE8F-3E9D83E77ABD}"/>
            </a:ext>
          </a:extLst>
        </xdr:cNvPr>
        <xdr:cNvSpPr>
          <a:spLocks noChangeAspect="1" noChangeArrowheads="1"/>
        </xdr:cNvSpPr>
      </xdr:nvSpPr>
      <xdr:spPr bwMode="auto">
        <a:xfrm>
          <a:off x="6248400" y="24403050"/>
          <a:ext cx="3048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1676400"/>
    <xdr:sp macro="" textlink="">
      <xdr:nvSpPr>
        <xdr:cNvPr id="17" name="AutoShape 516" descr="Slikovni rezultat za WV-SFV481">
          <a:extLst>
            <a:ext uri="{FF2B5EF4-FFF2-40B4-BE49-F238E27FC236}">
              <a16:creationId xmlns:a16="http://schemas.microsoft.com/office/drawing/2014/main" id="{FA6DDCE3-7DC1-4AEC-98F2-B3A3572773E3}"/>
            </a:ext>
          </a:extLst>
        </xdr:cNvPr>
        <xdr:cNvSpPr>
          <a:spLocks noChangeAspect="1" noChangeArrowheads="1"/>
        </xdr:cNvSpPr>
      </xdr:nvSpPr>
      <xdr:spPr bwMode="auto">
        <a:xfrm>
          <a:off x="6248400" y="24403050"/>
          <a:ext cx="304800" cy="1676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8</xdr:col>
      <xdr:colOff>0</xdr:colOff>
      <xdr:row>8</xdr:row>
      <xdr:rowOff>0</xdr:rowOff>
    </xdr:from>
    <xdr:to>
      <xdr:col>8</xdr:col>
      <xdr:colOff>304800</xdr:colOff>
      <xdr:row>8</xdr:row>
      <xdr:rowOff>706755</xdr:rowOff>
    </xdr:to>
    <xdr:sp macro="" textlink="">
      <xdr:nvSpPr>
        <xdr:cNvPr id="241373" name="AutoShape 516" descr="Slikovni rezultat za WV-SFV481">
          <a:extLst>
            <a:ext uri="{FF2B5EF4-FFF2-40B4-BE49-F238E27FC236}">
              <a16:creationId xmlns:a16="http://schemas.microsoft.com/office/drawing/2014/main" id="{6EFD5539-78A1-48DF-BC89-487F61FAE963}"/>
            </a:ext>
          </a:extLst>
        </xdr:cNvPr>
        <xdr:cNvSpPr>
          <a:spLocks noChangeAspect="1" noChangeArrowheads="1"/>
        </xdr:cNvSpPr>
      </xdr:nvSpPr>
      <xdr:spPr bwMode="auto">
        <a:xfrm>
          <a:off x="6324600" y="26441400"/>
          <a:ext cx="304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8</xdr:row>
      <xdr:rowOff>0</xdr:rowOff>
    </xdr:from>
    <xdr:to>
      <xdr:col>8</xdr:col>
      <xdr:colOff>304800</xdr:colOff>
      <xdr:row>9</xdr:row>
      <xdr:rowOff>19050</xdr:rowOff>
    </xdr:to>
    <xdr:sp macro="" textlink="">
      <xdr:nvSpPr>
        <xdr:cNvPr id="241374" name="AutoShape 516" descr="Slikovni rezultat za WV-SFV481">
          <a:extLst>
            <a:ext uri="{FF2B5EF4-FFF2-40B4-BE49-F238E27FC236}">
              <a16:creationId xmlns:a16="http://schemas.microsoft.com/office/drawing/2014/main" id="{9B1A0BBC-AE0D-4CEB-AE91-401D23AE40D8}"/>
            </a:ext>
          </a:extLst>
        </xdr:cNvPr>
        <xdr:cNvSpPr>
          <a:spLocks noChangeAspect="1" noChangeArrowheads="1"/>
        </xdr:cNvSpPr>
      </xdr:nvSpPr>
      <xdr:spPr bwMode="auto">
        <a:xfrm>
          <a:off x="6324600" y="26441400"/>
          <a:ext cx="3048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777240</xdr:rowOff>
    </xdr:to>
    <xdr:sp macro="" textlink="">
      <xdr:nvSpPr>
        <xdr:cNvPr id="241375" name="AutoShape 516" descr="Slikovni rezultat za WV-SFV481">
          <a:extLst>
            <a:ext uri="{FF2B5EF4-FFF2-40B4-BE49-F238E27FC236}">
              <a16:creationId xmlns:a16="http://schemas.microsoft.com/office/drawing/2014/main" id="{1E20B1B5-50B1-4A5A-BBA5-90AAD31F70D2}"/>
            </a:ext>
          </a:extLst>
        </xdr:cNvPr>
        <xdr:cNvSpPr>
          <a:spLocks noChangeAspect="1" noChangeArrowheads="1"/>
        </xdr:cNvSpPr>
      </xdr:nvSpPr>
      <xdr:spPr bwMode="auto">
        <a:xfrm>
          <a:off x="6324600" y="2201227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777240</xdr:rowOff>
    </xdr:to>
    <xdr:sp macro="" textlink="">
      <xdr:nvSpPr>
        <xdr:cNvPr id="241376" name="AutoShape 516" descr="Slikovni rezultat za WV-SFV481">
          <a:extLst>
            <a:ext uri="{FF2B5EF4-FFF2-40B4-BE49-F238E27FC236}">
              <a16:creationId xmlns:a16="http://schemas.microsoft.com/office/drawing/2014/main" id="{1A28A91E-AEA8-4825-92D5-B1C61FD650DE}"/>
            </a:ext>
          </a:extLst>
        </xdr:cNvPr>
        <xdr:cNvSpPr>
          <a:spLocks noChangeAspect="1" noChangeArrowheads="1"/>
        </xdr:cNvSpPr>
      </xdr:nvSpPr>
      <xdr:spPr bwMode="auto">
        <a:xfrm>
          <a:off x="6324600" y="2201227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777240</xdr:rowOff>
    </xdr:to>
    <xdr:sp macro="" textlink="">
      <xdr:nvSpPr>
        <xdr:cNvPr id="241377" name="AutoShape 516" descr="Slikovni rezultat za WV-SFV481">
          <a:extLst>
            <a:ext uri="{FF2B5EF4-FFF2-40B4-BE49-F238E27FC236}">
              <a16:creationId xmlns:a16="http://schemas.microsoft.com/office/drawing/2014/main" id="{005D7725-E949-4CED-8CD9-BDABA55D120E}"/>
            </a:ext>
          </a:extLst>
        </xdr:cNvPr>
        <xdr:cNvSpPr>
          <a:spLocks noChangeAspect="1" noChangeArrowheads="1"/>
        </xdr:cNvSpPr>
      </xdr:nvSpPr>
      <xdr:spPr bwMode="auto">
        <a:xfrm>
          <a:off x="6324600" y="2201227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758190</xdr:rowOff>
    </xdr:to>
    <xdr:sp macro="" textlink="">
      <xdr:nvSpPr>
        <xdr:cNvPr id="241378" name="AutoShape 516" descr="Slikovni rezultat za WV-SFV481">
          <a:extLst>
            <a:ext uri="{FF2B5EF4-FFF2-40B4-BE49-F238E27FC236}">
              <a16:creationId xmlns:a16="http://schemas.microsoft.com/office/drawing/2014/main" id="{E3CAE3DB-BFBC-4458-B48B-41506AAD3656}"/>
            </a:ext>
          </a:extLst>
        </xdr:cNvPr>
        <xdr:cNvSpPr>
          <a:spLocks noChangeAspect="1" noChangeArrowheads="1"/>
        </xdr:cNvSpPr>
      </xdr:nvSpPr>
      <xdr:spPr bwMode="auto">
        <a:xfrm>
          <a:off x="6324600" y="22012275"/>
          <a:ext cx="304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777240</xdr:rowOff>
    </xdr:to>
    <xdr:sp macro="" textlink="">
      <xdr:nvSpPr>
        <xdr:cNvPr id="241379" name="AutoShape 516" descr="Slikovni rezultat za WV-SFV481">
          <a:extLst>
            <a:ext uri="{FF2B5EF4-FFF2-40B4-BE49-F238E27FC236}">
              <a16:creationId xmlns:a16="http://schemas.microsoft.com/office/drawing/2014/main" id="{ADE66B5C-FB15-4D03-97F5-05607067DF6C}"/>
            </a:ext>
          </a:extLst>
        </xdr:cNvPr>
        <xdr:cNvSpPr>
          <a:spLocks noChangeAspect="1" noChangeArrowheads="1"/>
        </xdr:cNvSpPr>
      </xdr:nvSpPr>
      <xdr:spPr bwMode="auto">
        <a:xfrm>
          <a:off x="6324600" y="2201227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777240</xdr:rowOff>
    </xdr:to>
    <xdr:sp macro="" textlink="">
      <xdr:nvSpPr>
        <xdr:cNvPr id="241380" name="AutoShape 516" descr="Slikovni rezultat za WV-SFV481">
          <a:extLst>
            <a:ext uri="{FF2B5EF4-FFF2-40B4-BE49-F238E27FC236}">
              <a16:creationId xmlns:a16="http://schemas.microsoft.com/office/drawing/2014/main" id="{2106D1B1-A4DD-49BE-A6EC-8A23B1393ADD}"/>
            </a:ext>
          </a:extLst>
        </xdr:cNvPr>
        <xdr:cNvSpPr>
          <a:spLocks noChangeAspect="1" noChangeArrowheads="1"/>
        </xdr:cNvSpPr>
      </xdr:nvSpPr>
      <xdr:spPr bwMode="auto">
        <a:xfrm>
          <a:off x="6324600" y="2201227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2186940</xdr:rowOff>
    </xdr:to>
    <xdr:sp macro="" textlink="">
      <xdr:nvSpPr>
        <xdr:cNvPr id="241381" name="AutoShape 516" descr="Slikovni rezultat za WV-SFV481">
          <a:extLst>
            <a:ext uri="{FF2B5EF4-FFF2-40B4-BE49-F238E27FC236}">
              <a16:creationId xmlns:a16="http://schemas.microsoft.com/office/drawing/2014/main" id="{1210CE81-4955-4C63-A5B8-264454B161DB}"/>
            </a:ext>
          </a:extLst>
        </xdr:cNvPr>
        <xdr:cNvSpPr>
          <a:spLocks noChangeAspect="1" noChangeArrowheads="1"/>
        </xdr:cNvSpPr>
      </xdr:nvSpPr>
      <xdr:spPr bwMode="auto">
        <a:xfrm>
          <a:off x="6324600" y="22012275"/>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2186940</xdr:rowOff>
    </xdr:to>
    <xdr:sp macro="" textlink="">
      <xdr:nvSpPr>
        <xdr:cNvPr id="241382" name="AutoShape 516" descr="Slikovni rezultat za WV-SFV481">
          <a:extLst>
            <a:ext uri="{FF2B5EF4-FFF2-40B4-BE49-F238E27FC236}">
              <a16:creationId xmlns:a16="http://schemas.microsoft.com/office/drawing/2014/main" id="{F010787D-053A-46DC-AFAC-10CF22F4AFEB}"/>
            </a:ext>
          </a:extLst>
        </xdr:cNvPr>
        <xdr:cNvSpPr>
          <a:spLocks noChangeAspect="1" noChangeArrowheads="1"/>
        </xdr:cNvSpPr>
      </xdr:nvSpPr>
      <xdr:spPr bwMode="auto">
        <a:xfrm>
          <a:off x="6324600" y="22012275"/>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2186940</xdr:rowOff>
    </xdr:to>
    <xdr:sp macro="" textlink="">
      <xdr:nvSpPr>
        <xdr:cNvPr id="241383" name="AutoShape 516" descr="Slikovni rezultat za WV-SFV481">
          <a:extLst>
            <a:ext uri="{FF2B5EF4-FFF2-40B4-BE49-F238E27FC236}">
              <a16:creationId xmlns:a16="http://schemas.microsoft.com/office/drawing/2014/main" id="{F3FCD3B3-D2D3-4A23-AEC8-6B5A3F2B0D0F}"/>
            </a:ext>
          </a:extLst>
        </xdr:cNvPr>
        <xdr:cNvSpPr>
          <a:spLocks noChangeAspect="1" noChangeArrowheads="1"/>
        </xdr:cNvSpPr>
      </xdr:nvSpPr>
      <xdr:spPr bwMode="auto">
        <a:xfrm>
          <a:off x="6324600" y="22012275"/>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2226945</xdr:rowOff>
    </xdr:to>
    <xdr:sp macro="" textlink="">
      <xdr:nvSpPr>
        <xdr:cNvPr id="241384" name="AutoShape 516" descr="Slikovni rezultat za WV-SFV481">
          <a:extLst>
            <a:ext uri="{FF2B5EF4-FFF2-40B4-BE49-F238E27FC236}">
              <a16:creationId xmlns:a16="http://schemas.microsoft.com/office/drawing/2014/main" id="{58CB52FF-ADC4-4B4A-A2D9-07E3AC64E850}"/>
            </a:ext>
          </a:extLst>
        </xdr:cNvPr>
        <xdr:cNvSpPr>
          <a:spLocks noChangeAspect="1" noChangeArrowheads="1"/>
        </xdr:cNvSpPr>
      </xdr:nvSpPr>
      <xdr:spPr bwMode="auto">
        <a:xfrm>
          <a:off x="6324600" y="22012275"/>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2226945</xdr:rowOff>
    </xdr:to>
    <xdr:sp macro="" textlink="">
      <xdr:nvSpPr>
        <xdr:cNvPr id="241385" name="AutoShape 516" descr="Slikovni rezultat za WV-SFV481">
          <a:extLst>
            <a:ext uri="{FF2B5EF4-FFF2-40B4-BE49-F238E27FC236}">
              <a16:creationId xmlns:a16="http://schemas.microsoft.com/office/drawing/2014/main" id="{8C53AA05-2A43-4B90-9AD2-4D755E88B9C7}"/>
            </a:ext>
          </a:extLst>
        </xdr:cNvPr>
        <xdr:cNvSpPr>
          <a:spLocks noChangeAspect="1" noChangeArrowheads="1"/>
        </xdr:cNvSpPr>
      </xdr:nvSpPr>
      <xdr:spPr bwMode="auto">
        <a:xfrm>
          <a:off x="6324600" y="22012275"/>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2226945</xdr:rowOff>
    </xdr:to>
    <xdr:sp macro="" textlink="">
      <xdr:nvSpPr>
        <xdr:cNvPr id="241386" name="AutoShape 516" descr="Slikovni rezultat za WV-SFV481">
          <a:extLst>
            <a:ext uri="{FF2B5EF4-FFF2-40B4-BE49-F238E27FC236}">
              <a16:creationId xmlns:a16="http://schemas.microsoft.com/office/drawing/2014/main" id="{7138B5EA-8EBA-4CA4-9243-7A54F3F09C7F}"/>
            </a:ext>
          </a:extLst>
        </xdr:cNvPr>
        <xdr:cNvSpPr>
          <a:spLocks noChangeAspect="1" noChangeArrowheads="1"/>
        </xdr:cNvSpPr>
      </xdr:nvSpPr>
      <xdr:spPr bwMode="auto">
        <a:xfrm>
          <a:off x="6324600" y="22012275"/>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533400</xdr:rowOff>
    </xdr:to>
    <xdr:sp macro="" textlink="">
      <xdr:nvSpPr>
        <xdr:cNvPr id="241387" name="AutoShape 516" descr="Slikovni rezultat za WV-SFV481">
          <a:extLst>
            <a:ext uri="{FF2B5EF4-FFF2-40B4-BE49-F238E27FC236}">
              <a16:creationId xmlns:a16="http://schemas.microsoft.com/office/drawing/2014/main" id="{2FBDD82C-FD90-42FE-A6AD-5ED3745F3D52}"/>
            </a:ext>
          </a:extLst>
        </xdr:cNvPr>
        <xdr:cNvSpPr>
          <a:spLocks noChangeAspect="1" noChangeArrowheads="1"/>
        </xdr:cNvSpPr>
      </xdr:nvSpPr>
      <xdr:spPr bwMode="auto">
        <a:xfrm>
          <a:off x="6324600" y="22012275"/>
          <a:ext cx="304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2540</xdr:rowOff>
    </xdr:to>
    <xdr:sp macro="" textlink="">
      <xdr:nvSpPr>
        <xdr:cNvPr id="241388" name="AutoShape 516" descr="Slikovni rezultat za WV-SFV481">
          <a:extLst>
            <a:ext uri="{FF2B5EF4-FFF2-40B4-BE49-F238E27FC236}">
              <a16:creationId xmlns:a16="http://schemas.microsoft.com/office/drawing/2014/main" id="{0A6B1E1B-FE66-4C1A-8F36-D4D28BB1D9E6}"/>
            </a:ext>
          </a:extLst>
        </xdr:cNvPr>
        <xdr:cNvSpPr>
          <a:spLocks noChangeAspect="1" noChangeArrowheads="1"/>
        </xdr:cNvSpPr>
      </xdr:nvSpPr>
      <xdr:spPr bwMode="auto">
        <a:xfrm>
          <a:off x="6324600" y="18297525"/>
          <a:ext cx="304800"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2540</xdr:rowOff>
    </xdr:to>
    <xdr:sp macro="" textlink="">
      <xdr:nvSpPr>
        <xdr:cNvPr id="241389" name="AutoShape 516" descr="Slikovni rezultat za WV-SFV481">
          <a:extLst>
            <a:ext uri="{FF2B5EF4-FFF2-40B4-BE49-F238E27FC236}">
              <a16:creationId xmlns:a16="http://schemas.microsoft.com/office/drawing/2014/main" id="{3FDF251A-C453-4A48-AD3E-BF90806A7F0F}"/>
            </a:ext>
          </a:extLst>
        </xdr:cNvPr>
        <xdr:cNvSpPr>
          <a:spLocks noChangeAspect="1" noChangeArrowheads="1"/>
        </xdr:cNvSpPr>
      </xdr:nvSpPr>
      <xdr:spPr bwMode="auto">
        <a:xfrm>
          <a:off x="6324600" y="18297525"/>
          <a:ext cx="304800"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2540</xdr:rowOff>
    </xdr:to>
    <xdr:sp macro="" textlink="">
      <xdr:nvSpPr>
        <xdr:cNvPr id="241390" name="AutoShape 516" descr="Slikovni rezultat za WV-SFV481">
          <a:extLst>
            <a:ext uri="{FF2B5EF4-FFF2-40B4-BE49-F238E27FC236}">
              <a16:creationId xmlns:a16="http://schemas.microsoft.com/office/drawing/2014/main" id="{3E453C69-BB77-4CE8-9A75-7FA55424E4D7}"/>
            </a:ext>
          </a:extLst>
        </xdr:cNvPr>
        <xdr:cNvSpPr>
          <a:spLocks noChangeAspect="1" noChangeArrowheads="1"/>
        </xdr:cNvSpPr>
      </xdr:nvSpPr>
      <xdr:spPr bwMode="auto">
        <a:xfrm>
          <a:off x="6324600" y="18297525"/>
          <a:ext cx="304800"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2540</xdr:rowOff>
    </xdr:to>
    <xdr:sp macro="" textlink="">
      <xdr:nvSpPr>
        <xdr:cNvPr id="241391" name="AutoShape 516" descr="Slikovni rezultat za WV-SFV481">
          <a:extLst>
            <a:ext uri="{FF2B5EF4-FFF2-40B4-BE49-F238E27FC236}">
              <a16:creationId xmlns:a16="http://schemas.microsoft.com/office/drawing/2014/main" id="{C391FB9C-E3F3-4049-826B-EC594EA68B91}"/>
            </a:ext>
          </a:extLst>
        </xdr:cNvPr>
        <xdr:cNvSpPr>
          <a:spLocks noChangeAspect="1" noChangeArrowheads="1"/>
        </xdr:cNvSpPr>
      </xdr:nvSpPr>
      <xdr:spPr bwMode="auto">
        <a:xfrm>
          <a:off x="6324600" y="18297525"/>
          <a:ext cx="304800"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2540</xdr:rowOff>
    </xdr:to>
    <xdr:sp macro="" textlink="">
      <xdr:nvSpPr>
        <xdr:cNvPr id="241392" name="AutoShape 516" descr="Slikovni rezultat za WV-SFV481">
          <a:extLst>
            <a:ext uri="{FF2B5EF4-FFF2-40B4-BE49-F238E27FC236}">
              <a16:creationId xmlns:a16="http://schemas.microsoft.com/office/drawing/2014/main" id="{F1CD9579-997B-446C-AE0E-51C08C89F593}"/>
            </a:ext>
          </a:extLst>
        </xdr:cNvPr>
        <xdr:cNvSpPr>
          <a:spLocks noChangeAspect="1" noChangeArrowheads="1"/>
        </xdr:cNvSpPr>
      </xdr:nvSpPr>
      <xdr:spPr bwMode="auto">
        <a:xfrm>
          <a:off x="6324600" y="18297525"/>
          <a:ext cx="304800"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2540</xdr:rowOff>
    </xdr:to>
    <xdr:sp macro="" textlink="">
      <xdr:nvSpPr>
        <xdr:cNvPr id="241393" name="AutoShape 516" descr="Slikovni rezultat za WV-SFV481">
          <a:extLst>
            <a:ext uri="{FF2B5EF4-FFF2-40B4-BE49-F238E27FC236}">
              <a16:creationId xmlns:a16="http://schemas.microsoft.com/office/drawing/2014/main" id="{82EE524A-198C-4CB4-88AC-039A233F6F2F}"/>
            </a:ext>
          </a:extLst>
        </xdr:cNvPr>
        <xdr:cNvSpPr>
          <a:spLocks noChangeAspect="1" noChangeArrowheads="1"/>
        </xdr:cNvSpPr>
      </xdr:nvSpPr>
      <xdr:spPr bwMode="auto">
        <a:xfrm>
          <a:off x="6324600" y="18297525"/>
          <a:ext cx="304800"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760095</xdr:rowOff>
    </xdr:to>
    <xdr:sp macro="" textlink="">
      <xdr:nvSpPr>
        <xdr:cNvPr id="24" name="AutoShape 516" descr="Slikovni rezultat za WV-SFV481">
          <a:extLst>
            <a:ext uri="{FF2B5EF4-FFF2-40B4-BE49-F238E27FC236}">
              <a16:creationId xmlns:a16="http://schemas.microsoft.com/office/drawing/2014/main" id="{9BD21AE2-5F6B-4982-B2B3-C70E3097AADF}"/>
            </a:ext>
          </a:extLst>
        </xdr:cNvPr>
        <xdr:cNvSpPr>
          <a:spLocks noChangeAspect="1" noChangeArrowheads="1"/>
        </xdr:cNvSpPr>
      </xdr:nvSpPr>
      <xdr:spPr bwMode="auto">
        <a:xfrm>
          <a:off x="6219825" y="41128950"/>
          <a:ext cx="304800" cy="385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760095</xdr:rowOff>
    </xdr:to>
    <xdr:sp macro="" textlink="">
      <xdr:nvSpPr>
        <xdr:cNvPr id="25" name="AutoShape 516" descr="Slikovni rezultat za WV-SFV481">
          <a:extLst>
            <a:ext uri="{FF2B5EF4-FFF2-40B4-BE49-F238E27FC236}">
              <a16:creationId xmlns:a16="http://schemas.microsoft.com/office/drawing/2014/main" id="{D99DD60F-162C-4BD6-B679-1D87447B7313}"/>
            </a:ext>
          </a:extLst>
        </xdr:cNvPr>
        <xdr:cNvSpPr>
          <a:spLocks noChangeAspect="1" noChangeArrowheads="1"/>
        </xdr:cNvSpPr>
      </xdr:nvSpPr>
      <xdr:spPr bwMode="auto">
        <a:xfrm>
          <a:off x="6219825" y="41128950"/>
          <a:ext cx="304800" cy="386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10</xdr:row>
      <xdr:rowOff>1905</xdr:rowOff>
    </xdr:to>
    <xdr:sp macro="" textlink="">
      <xdr:nvSpPr>
        <xdr:cNvPr id="26" name="AutoShape 516" descr="Slikovni rezultat za WV-SFV481">
          <a:extLst>
            <a:ext uri="{FF2B5EF4-FFF2-40B4-BE49-F238E27FC236}">
              <a16:creationId xmlns:a16="http://schemas.microsoft.com/office/drawing/2014/main" id="{F3199958-B508-4E0B-B779-83F283F6B4A2}"/>
            </a:ext>
          </a:extLst>
        </xdr:cNvPr>
        <xdr:cNvSpPr>
          <a:spLocks noChangeAspect="1" noChangeArrowheads="1"/>
        </xdr:cNvSpPr>
      </xdr:nvSpPr>
      <xdr:spPr bwMode="auto">
        <a:xfrm>
          <a:off x="6219825" y="41128950"/>
          <a:ext cx="304800" cy="441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10</xdr:row>
      <xdr:rowOff>1905</xdr:rowOff>
    </xdr:to>
    <xdr:sp macro="" textlink="">
      <xdr:nvSpPr>
        <xdr:cNvPr id="27" name="AutoShape 516" descr="Slikovni rezultat za WV-SFV481">
          <a:extLst>
            <a:ext uri="{FF2B5EF4-FFF2-40B4-BE49-F238E27FC236}">
              <a16:creationId xmlns:a16="http://schemas.microsoft.com/office/drawing/2014/main" id="{CC142BB9-2C8F-4ABD-AF32-2C227DFDC2C9}"/>
            </a:ext>
          </a:extLst>
        </xdr:cNvPr>
        <xdr:cNvSpPr>
          <a:spLocks noChangeAspect="1" noChangeArrowheads="1"/>
        </xdr:cNvSpPr>
      </xdr:nvSpPr>
      <xdr:spPr bwMode="auto">
        <a:xfrm>
          <a:off x="6219825" y="41128950"/>
          <a:ext cx="304800" cy="442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8</xdr:col>
      <xdr:colOff>0</xdr:colOff>
      <xdr:row>7</xdr:row>
      <xdr:rowOff>0</xdr:rowOff>
    </xdr:from>
    <xdr:ext cx="304800" cy="781050"/>
    <xdr:sp macro="" textlink="">
      <xdr:nvSpPr>
        <xdr:cNvPr id="28" name="AutoShape 516" descr="Slikovni rezultat za WV-SFV481">
          <a:extLst>
            <a:ext uri="{FF2B5EF4-FFF2-40B4-BE49-F238E27FC236}">
              <a16:creationId xmlns:a16="http://schemas.microsoft.com/office/drawing/2014/main" id="{1A418E54-9910-4A46-9024-E02774036FD5}"/>
            </a:ext>
          </a:extLst>
        </xdr:cNvPr>
        <xdr:cNvSpPr>
          <a:spLocks noChangeAspect="1" noChangeArrowheads="1"/>
        </xdr:cNvSpPr>
      </xdr:nvSpPr>
      <xdr:spPr bwMode="auto">
        <a:xfrm>
          <a:off x="6324600" y="3373755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781050"/>
    <xdr:sp macro="" textlink="">
      <xdr:nvSpPr>
        <xdr:cNvPr id="29" name="AutoShape 516" descr="Slikovni rezultat za WV-SFV481">
          <a:extLst>
            <a:ext uri="{FF2B5EF4-FFF2-40B4-BE49-F238E27FC236}">
              <a16:creationId xmlns:a16="http://schemas.microsoft.com/office/drawing/2014/main" id="{7FB4E3C2-0178-46B2-862A-DB26A3153CDC}"/>
            </a:ext>
          </a:extLst>
        </xdr:cNvPr>
        <xdr:cNvSpPr>
          <a:spLocks noChangeAspect="1" noChangeArrowheads="1"/>
        </xdr:cNvSpPr>
      </xdr:nvSpPr>
      <xdr:spPr bwMode="auto">
        <a:xfrm>
          <a:off x="6324600" y="3373755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781050"/>
    <xdr:sp macro="" textlink="">
      <xdr:nvSpPr>
        <xdr:cNvPr id="30" name="AutoShape 516" descr="Slikovni rezultat za WV-SFV481">
          <a:extLst>
            <a:ext uri="{FF2B5EF4-FFF2-40B4-BE49-F238E27FC236}">
              <a16:creationId xmlns:a16="http://schemas.microsoft.com/office/drawing/2014/main" id="{D43F07D5-2F19-4B0F-941E-BBBAC618C87A}"/>
            </a:ext>
          </a:extLst>
        </xdr:cNvPr>
        <xdr:cNvSpPr>
          <a:spLocks noChangeAspect="1" noChangeArrowheads="1"/>
        </xdr:cNvSpPr>
      </xdr:nvSpPr>
      <xdr:spPr bwMode="auto">
        <a:xfrm>
          <a:off x="6324600" y="3373755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762000"/>
    <xdr:sp macro="" textlink="">
      <xdr:nvSpPr>
        <xdr:cNvPr id="31" name="AutoShape 516" descr="Slikovni rezultat za WV-SFV481">
          <a:extLst>
            <a:ext uri="{FF2B5EF4-FFF2-40B4-BE49-F238E27FC236}">
              <a16:creationId xmlns:a16="http://schemas.microsoft.com/office/drawing/2014/main" id="{BC4B2DA4-4B29-4F48-8A4C-12370DCBF474}"/>
            </a:ext>
          </a:extLst>
        </xdr:cNvPr>
        <xdr:cNvSpPr>
          <a:spLocks noChangeAspect="1" noChangeArrowheads="1"/>
        </xdr:cNvSpPr>
      </xdr:nvSpPr>
      <xdr:spPr bwMode="auto">
        <a:xfrm>
          <a:off x="6324600" y="33737550"/>
          <a:ext cx="304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781050"/>
    <xdr:sp macro="" textlink="">
      <xdr:nvSpPr>
        <xdr:cNvPr id="32" name="AutoShape 516" descr="Slikovni rezultat za WV-SFV481">
          <a:extLst>
            <a:ext uri="{FF2B5EF4-FFF2-40B4-BE49-F238E27FC236}">
              <a16:creationId xmlns:a16="http://schemas.microsoft.com/office/drawing/2014/main" id="{0260BEB2-609D-420F-9078-7FCD2110B879}"/>
            </a:ext>
          </a:extLst>
        </xdr:cNvPr>
        <xdr:cNvSpPr>
          <a:spLocks noChangeAspect="1" noChangeArrowheads="1"/>
        </xdr:cNvSpPr>
      </xdr:nvSpPr>
      <xdr:spPr bwMode="auto">
        <a:xfrm>
          <a:off x="6324600" y="3373755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781050"/>
    <xdr:sp macro="" textlink="">
      <xdr:nvSpPr>
        <xdr:cNvPr id="33" name="AutoShape 516" descr="Slikovni rezultat za WV-SFV481">
          <a:extLst>
            <a:ext uri="{FF2B5EF4-FFF2-40B4-BE49-F238E27FC236}">
              <a16:creationId xmlns:a16="http://schemas.microsoft.com/office/drawing/2014/main" id="{5160588C-E918-465B-8440-DAE4FD60E5DD}"/>
            </a:ext>
          </a:extLst>
        </xdr:cNvPr>
        <xdr:cNvSpPr>
          <a:spLocks noChangeAspect="1" noChangeArrowheads="1"/>
        </xdr:cNvSpPr>
      </xdr:nvSpPr>
      <xdr:spPr bwMode="auto">
        <a:xfrm>
          <a:off x="6324600" y="3373755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00275"/>
    <xdr:sp macro="" textlink="">
      <xdr:nvSpPr>
        <xdr:cNvPr id="34" name="AutoShape 516" descr="Slikovni rezultat za WV-SFV481">
          <a:extLst>
            <a:ext uri="{FF2B5EF4-FFF2-40B4-BE49-F238E27FC236}">
              <a16:creationId xmlns:a16="http://schemas.microsoft.com/office/drawing/2014/main" id="{5A65352C-C429-4B5B-AC4C-6011CE72AE8F}"/>
            </a:ext>
          </a:extLst>
        </xdr:cNvPr>
        <xdr:cNvSpPr>
          <a:spLocks noChangeAspect="1" noChangeArrowheads="1"/>
        </xdr:cNvSpPr>
      </xdr:nvSpPr>
      <xdr:spPr bwMode="auto">
        <a:xfrm>
          <a:off x="6324600" y="33737550"/>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00275"/>
    <xdr:sp macro="" textlink="">
      <xdr:nvSpPr>
        <xdr:cNvPr id="35" name="AutoShape 516" descr="Slikovni rezultat za WV-SFV481">
          <a:extLst>
            <a:ext uri="{FF2B5EF4-FFF2-40B4-BE49-F238E27FC236}">
              <a16:creationId xmlns:a16="http://schemas.microsoft.com/office/drawing/2014/main" id="{2177CB5C-333B-4210-B997-746855D8C607}"/>
            </a:ext>
          </a:extLst>
        </xdr:cNvPr>
        <xdr:cNvSpPr>
          <a:spLocks noChangeAspect="1" noChangeArrowheads="1"/>
        </xdr:cNvSpPr>
      </xdr:nvSpPr>
      <xdr:spPr bwMode="auto">
        <a:xfrm>
          <a:off x="6324600" y="33737550"/>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00275"/>
    <xdr:sp macro="" textlink="">
      <xdr:nvSpPr>
        <xdr:cNvPr id="36" name="AutoShape 516" descr="Slikovni rezultat za WV-SFV481">
          <a:extLst>
            <a:ext uri="{FF2B5EF4-FFF2-40B4-BE49-F238E27FC236}">
              <a16:creationId xmlns:a16="http://schemas.microsoft.com/office/drawing/2014/main" id="{8D98CFDD-66D2-4D51-845E-0D39A3B7F4A4}"/>
            </a:ext>
          </a:extLst>
        </xdr:cNvPr>
        <xdr:cNvSpPr>
          <a:spLocks noChangeAspect="1" noChangeArrowheads="1"/>
        </xdr:cNvSpPr>
      </xdr:nvSpPr>
      <xdr:spPr bwMode="auto">
        <a:xfrm>
          <a:off x="6324600" y="33737550"/>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19325"/>
    <xdr:sp macro="" textlink="">
      <xdr:nvSpPr>
        <xdr:cNvPr id="37" name="AutoShape 516" descr="Slikovni rezultat za WV-SFV481">
          <a:extLst>
            <a:ext uri="{FF2B5EF4-FFF2-40B4-BE49-F238E27FC236}">
              <a16:creationId xmlns:a16="http://schemas.microsoft.com/office/drawing/2014/main" id="{46A534E1-A203-4258-A38B-E7D0EEE42AA4}"/>
            </a:ext>
          </a:extLst>
        </xdr:cNvPr>
        <xdr:cNvSpPr>
          <a:spLocks noChangeAspect="1" noChangeArrowheads="1"/>
        </xdr:cNvSpPr>
      </xdr:nvSpPr>
      <xdr:spPr bwMode="auto">
        <a:xfrm>
          <a:off x="6324600" y="33737550"/>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19325"/>
    <xdr:sp macro="" textlink="">
      <xdr:nvSpPr>
        <xdr:cNvPr id="38" name="AutoShape 516" descr="Slikovni rezultat za WV-SFV481">
          <a:extLst>
            <a:ext uri="{FF2B5EF4-FFF2-40B4-BE49-F238E27FC236}">
              <a16:creationId xmlns:a16="http://schemas.microsoft.com/office/drawing/2014/main" id="{50B84FA1-8D7B-4AEE-B759-19F742A22601}"/>
            </a:ext>
          </a:extLst>
        </xdr:cNvPr>
        <xdr:cNvSpPr>
          <a:spLocks noChangeAspect="1" noChangeArrowheads="1"/>
        </xdr:cNvSpPr>
      </xdr:nvSpPr>
      <xdr:spPr bwMode="auto">
        <a:xfrm>
          <a:off x="6324600" y="33737550"/>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19325"/>
    <xdr:sp macro="" textlink="">
      <xdr:nvSpPr>
        <xdr:cNvPr id="39" name="AutoShape 516" descr="Slikovni rezultat za WV-SFV481">
          <a:extLst>
            <a:ext uri="{FF2B5EF4-FFF2-40B4-BE49-F238E27FC236}">
              <a16:creationId xmlns:a16="http://schemas.microsoft.com/office/drawing/2014/main" id="{546D0073-5F06-42CE-A150-2683EECC9A15}"/>
            </a:ext>
          </a:extLst>
        </xdr:cNvPr>
        <xdr:cNvSpPr>
          <a:spLocks noChangeAspect="1" noChangeArrowheads="1"/>
        </xdr:cNvSpPr>
      </xdr:nvSpPr>
      <xdr:spPr bwMode="auto">
        <a:xfrm>
          <a:off x="6324600" y="33737550"/>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533400"/>
    <xdr:sp macro="" textlink="">
      <xdr:nvSpPr>
        <xdr:cNvPr id="40" name="AutoShape 516" descr="Slikovni rezultat za WV-SFV481">
          <a:extLst>
            <a:ext uri="{FF2B5EF4-FFF2-40B4-BE49-F238E27FC236}">
              <a16:creationId xmlns:a16="http://schemas.microsoft.com/office/drawing/2014/main" id="{878CD93D-702D-40E9-BEAD-5C0F676BA909}"/>
            </a:ext>
          </a:extLst>
        </xdr:cNvPr>
        <xdr:cNvSpPr>
          <a:spLocks noChangeAspect="1" noChangeArrowheads="1"/>
        </xdr:cNvSpPr>
      </xdr:nvSpPr>
      <xdr:spPr bwMode="auto">
        <a:xfrm>
          <a:off x="6324600" y="33737550"/>
          <a:ext cx="304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8</xdr:col>
      <xdr:colOff>0</xdr:colOff>
      <xdr:row>7</xdr:row>
      <xdr:rowOff>0</xdr:rowOff>
    </xdr:from>
    <xdr:to>
      <xdr:col>8</xdr:col>
      <xdr:colOff>304800</xdr:colOff>
      <xdr:row>8</xdr:row>
      <xdr:rowOff>2540</xdr:rowOff>
    </xdr:to>
    <xdr:sp macro="" textlink="">
      <xdr:nvSpPr>
        <xdr:cNvPr id="41" name="AutoShape 516" descr="Slikovni rezultat za WV-SFV481">
          <a:extLst>
            <a:ext uri="{FF2B5EF4-FFF2-40B4-BE49-F238E27FC236}">
              <a16:creationId xmlns:a16="http://schemas.microsoft.com/office/drawing/2014/main" id="{EF17343C-57A1-42F0-81B9-D373A3AC80BF}"/>
            </a:ext>
          </a:extLst>
        </xdr:cNvPr>
        <xdr:cNvSpPr>
          <a:spLocks noChangeAspect="1" noChangeArrowheads="1"/>
        </xdr:cNvSpPr>
      </xdr:nvSpPr>
      <xdr:spPr bwMode="auto">
        <a:xfrm>
          <a:off x="6219825" y="13439775"/>
          <a:ext cx="304800"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2540</xdr:rowOff>
    </xdr:to>
    <xdr:sp macro="" textlink="">
      <xdr:nvSpPr>
        <xdr:cNvPr id="42" name="AutoShape 516" descr="Slikovni rezultat za WV-SFV481">
          <a:extLst>
            <a:ext uri="{FF2B5EF4-FFF2-40B4-BE49-F238E27FC236}">
              <a16:creationId xmlns:a16="http://schemas.microsoft.com/office/drawing/2014/main" id="{E7CA1B78-C494-48B1-87AA-0457F2396BE7}"/>
            </a:ext>
          </a:extLst>
        </xdr:cNvPr>
        <xdr:cNvSpPr>
          <a:spLocks noChangeAspect="1" noChangeArrowheads="1"/>
        </xdr:cNvSpPr>
      </xdr:nvSpPr>
      <xdr:spPr bwMode="auto">
        <a:xfrm>
          <a:off x="6219825" y="13439775"/>
          <a:ext cx="304800"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2540</xdr:rowOff>
    </xdr:to>
    <xdr:sp macro="" textlink="">
      <xdr:nvSpPr>
        <xdr:cNvPr id="43" name="AutoShape 516" descr="Slikovni rezultat za WV-SFV481">
          <a:extLst>
            <a:ext uri="{FF2B5EF4-FFF2-40B4-BE49-F238E27FC236}">
              <a16:creationId xmlns:a16="http://schemas.microsoft.com/office/drawing/2014/main" id="{0F73CB70-F923-46C1-8C07-4B8E384CC495}"/>
            </a:ext>
          </a:extLst>
        </xdr:cNvPr>
        <xdr:cNvSpPr>
          <a:spLocks noChangeAspect="1" noChangeArrowheads="1"/>
        </xdr:cNvSpPr>
      </xdr:nvSpPr>
      <xdr:spPr bwMode="auto">
        <a:xfrm>
          <a:off x="6219825" y="13439775"/>
          <a:ext cx="304800" cy="355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2540</xdr:rowOff>
    </xdr:to>
    <xdr:sp macro="" textlink="">
      <xdr:nvSpPr>
        <xdr:cNvPr id="44" name="AutoShape 516" descr="Slikovni rezultat za WV-SFV481">
          <a:extLst>
            <a:ext uri="{FF2B5EF4-FFF2-40B4-BE49-F238E27FC236}">
              <a16:creationId xmlns:a16="http://schemas.microsoft.com/office/drawing/2014/main" id="{928D9547-A276-42A6-BA23-FF43789EACFF}"/>
            </a:ext>
          </a:extLst>
        </xdr:cNvPr>
        <xdr:cNvSpPr>
          <a:spLocks noChangeAspect="1" noChangeArrowheads="1"/>
        </xdr:cNvSpPr>
      </xdr:nvSpPr>
      <xdr:spPr bwMode="auto">
        <a:xfrm>
          <a:off x="6219825" y="13439775"/>
          <a:ext cx="304800"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2540</xdr:rowOff>
    </xdr:to>
    <xdr:sp macro="" textlink="">
      <xdr:nvSpPr>
        <xdr:cNvPr id="45" name="AutoShape 516" descr="Slikovni rezultat za WV-SFV481">
          <a:extLst>
            <a:ext uri="{FF2B5EF4-FFF2-40B4-BE49-F238E27FC236}">
              <a16:creationId xmlns:a16="http://schemas.microsoft.com/office/drawing/2014/main" id="{C9FC25C1-F257-4A42-81F2-D01B99312D05}"/>
            </a:ext>
          </a:extLst>
        </xdr:cNvPr>
        <xdr:cNvSpPr>
          <a:spLocks noChangeAspect="1" noChangeArrowheads="1"/>
        </xdr:cNvSpPr>
      </xdr:nvSpPr>
      <xdr:spPr bwMode="auto">
        <a:xfrm>
          <a:off x="6219825" y="13439775"/>
          <a:ext cx="304800"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2540</xdr:rowOff>
    </xdr:to>
    <xdr:sp macro="" textlink="">
      <xdr:nvSpPr>
        <xdr:cNvPr id="46" name="AutoShape 516" descr="Slikovni rezultat za WV-SFV481">
          <a:extLst>
            <a:ext uri="{FF2B5EF4-FFF2-40B4-BE49-F238E27FC236}">
              <a16:creationId xmlns:a16="http://schemas.microsoft.com/office/drawing/2014/main" id="{06D80160-82C3-4DF9-B50D-277B0D30D881}"/>
            </a:ext>
          </a:extLst>
        </xdr:cNvPr>
        <xdr:cNvSpPr>
          <a:spLocks noChangeAspect="1" noChangeArrowheads="1"/>
        </xdr:cNvSpPr>
      </xdr:nvSpPr>
      <xdr:spPr bwMode="auto">
        <a:xfrm>
          <a:off x="6219825" y="13439775"/>
          <a:ext cx="304800" cy="3562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760095</xdr:rowOff>
    </xdr:to>
    <xdr:sp macro="" textlink="">
      <xdr:nvSpPr>
        <xdr:cNvPr id="47" name="AutoShape 516" descr="Slikovni rezultat za WV-SFV481">
          <a:extLst>
            <a:ext uri="{FF2B5EF4-FFF2-40B4-BE49-F238E27FC236}">
              <a16:creationId xmlns:a16="http://schemas.microsoft.com/office/drawing/2014/main" id="{D85BF896-6AAC-42C4-B4E9-A72847E22339}"/>
            </a:ext>
          </a:extLst>
        </xdr:cNvPr>
        <xdr:cNvSpPr>
          <a:spLocks noChangeAspect="1" noChangeArrowheads="1"/>
        </xdr:cNvSpPr>
      </xdr:nvSpPr>
      <xdr:spPr bwMode="auto">
        <a:xfrm>
          <a:off x="6219825" y="13439775"/>
          <a:ext cx="304800" cy="499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8</xdr:row>
      <xdr:rowOff>760095</xdr:rowOff>
    </xdr:to>
    <xdr:sp macro="" textlink="">
      <xdr:nvSpPr>
        <xdr:cNvPr id="48" name="AutoShape 516" descr="Slikovni rezultat za WV-SFV481">
          <a:extLst>
            <a:ext uri="{FF2B5EF4-FFF2-40B4-BE49-F238E27FC236}">
              <a16:creationId xmlns:a16="http://schemas.microsoft.com/office/drawing/2014/main" id="{5D821465-850F-4555-9E2E-DF113DDD1DEA}"/>
            </a:ext>
          </a:extLst>
        </xdr:cNvPr>
        <xdr:cNvSpPr>
          <a:spLocks noChangeAspect="1" noChangeArrowheads="1"/>
        </xdr:cNvSpPr>
      </xdr:nvSpPr>
      <xdr:spPr bwMode="auto">
        <a:xfrm>
          <a:off x="6219825" y="13439775"/>
          <a:ext cx="304800" cy="5000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10</xdr:row>
      <xdr:rowOff>1905</xdr:rowOff>
    </xdr:to>
    <xdr:sp macro="" textlink="">
      <xdr:nvSpPr>
        <xdr:cNvPr id="49" name="AutoShape 516" descr="Slikovni rezultat za WV-SFV481">
          <a:extLst>
            <a:ext uri="{FF2B5EF4-FFF2-40B4-BE49-F238E27FC236}">
              <a16:creationId xmlns:a16="http://schemas.microsoft.com/office/drawing/2014/main" id="{64B4E4EA-64D3-49BB-9ADF-B43D0C8F727D}"/>
            </a:ext>
          </a:extLst>
        </xdr:cNvPr>
        <xdr:cNvSpPr>
          <a:spLocks noChangeAspect="1" noChangeArrowheads="1"/>
        </xdr:cNvSpPr>
      </xdr:nvSpPr>
      <xdr:spPr bwMode="auto">
        <a:xfrm>
          <a:off x="6219825" y="13439775"/>
          <a:ext cx="304800" cy="555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10</xdr:row>
      <xdr:rowOff>1905</xdr:rowOff>
    </xdr:to>
    <xdr:sp macro="" textlink="">
      <xdr:nvSpPr>
        <xdr:cNvPr id="50" name="AutoShape 516" descr="Slikovni rezultat za WV-SFV481">
          <a:extLst>
            <a:ext uri="{FF2B5EF4-FFF2-40B4-BE49-F238E27FC236}">
              <a16:creationId xmlns:a16="http://schemas.microsoft.com/office/drawing/2014/main" id="{C80EC5CC-4379-4FE8-B44E-730CE945A33C}"/>
            </a:ext>
          </a:extLst>
        </xdr:cNvPr>
        <xdr:cNvSpPr>
          <a:spLocks noChangeAspect="1" noChangeArrowheads="1"/>
        </xdr:cNvSpPr>
      </xdr:nvSpPr>
      <xdr:spPr bwMode="auto">
        <a:xfrm>
          <a:off x="6219825" y="13439775"/>
          <a:ext cx="304800" cy="5562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8</xdr:col>
      <xdr:colOff>0</xdr:colOff>
      <xdr:row>8</xdr:row>
      <xdr:rowOff>0</xdr:rowOff>
    </xdr:from>
    <xdr:ext cx="304800" cy="781050"/>
    <xdr:sp macro="" textlink="">
      <xdr:nvSpPr>
        <xdr:cNvPr id="51" name="AutoShape 516" descr="Slikovni rezultat za WV-SFV481">
          <a:extLst>
            <a:ext uri="{FF2B5EF4-FFF2-40B4-BE49-F238E27FC236}">
              <a16:creationId xmlns:a16="http://schemas.microsoft.com/office/drawing/2014/main" id="{2109DCD2-852D-4FB7-936A-EA2F527F62F6}"/>
            </a:ext>
          </a:extLst>
        </xdr:cNvPr>
        <xdr:cNvSpPr>
          <a:spLocks noChangeAspect="1" noChangeArrowheads="1"/>
        </xdr:cNvSpPr>
      </xdr:nvSpPr>
      <xdr:spPr bwMode="auto">
        <a:xfrm>
          <a:off x="6219825" y="1686877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81050"/>
    <xdr:sp macro="" textlink="">
      <xdr:nvSpPr>
        <xdr:cNvPr id="52" name="AutoShape 516" descr="Slikovni rezultat za WV-SFV481">
          <a:extLst>
            <a:ext uri="{FF2B5EF4-FFF2-40B4-BE49-F238E27FC236}">
              <a16:creationId xmlns:a16="http://schemas.microsoft.com/office/drawing/2014/main" id="{266378EA-65B8-4B07-8369-BCB435FCE58B}"/>
            </a:ext>
          </a:extLst>
        </xdr:cNvPr>
        <xdr:cNvSpPr>
          <a:spLocks noChangeAspect="1" noChangeArrowheads="1"/>
        </xdr:cNvSpPr>
      </xdr:nvSpPr>
      <xdr:spPr bwMode="auto">
        <a:xfrm>
          <a:off x="6219825" y="1686877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81050"/>
    <xdr:sp macro="" textlink="">
      <xdr:nvSpPr>
        <xdr:cNvPr id="53" name="AutoShape 516" descr="Slikovni rezultat za WV-SFV481">
          <a:extLst>
            <a:ext uri="{FF2B5EF4-FFF2-40B4-BE49-F238E27FC236}">
              <a16:creationId xmlns:a16="http://schemas.microsoft.com/office/drawing/2014/main" id="{0337DCBB-06D6-4590-90E5-D51DB93A3748}"/>
            </a:ext>
          </a:extLst>
        </xdr:cNvPr>
        <xdr:cNvSpPr>
          <a:spLocks noChangeAspect="1" noChangeArrowheads="1"/>
        </xdr:cNvSpPr>
      </xdr:nvSpPr>
      <xdr:spPr bwMode="auto">
        <a:xfrm>
          <a:off x="6219825" y="1686877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62000"/>
    <xdr:sp macro="" textlink="">
      <xdr:nvSpPr>
        <xdr:cNvPr id="54" name="AutoShape 516" descr="Slikovni rezultat za WV-SFV481">
          <a:extLst>
            <a:ext uri="{FF2B5EF4-FFF2-40B4-BE49-F238E27FC236}">
              <a16:creationId xmlns:a16="http://schemas.microsoft.com/office/drawing/2014/main" id="{F87586F0-A48D-4484-8B08-8DE5220A6E34}"/>
            </a:ext>
          </a:extLst>
        </xdr:cNvPr>
        <xdr:cNvSpPr>
          <a:spLocks noChangeAspect="1" noChangeArrowheads="1"/>
        </xdr:cNvSpPr>
      </xdr:nvSpPr>
      <xdr:spPr bwMode="auto">
        <a:xfrm>
          <a:off x="6219825" y="16868775"/>
          <a:ext cx="304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81050"/>
    <xdr:sp macro="" textlink="">
      <xdr:nvSpPr>
        <xdr:cNvPr id="55" name="AutoShape 516" descr="Slikovni rezultat za WV-SFV481">
          <a:extLst>
            <a:ext uri="{FF2B5EF4-FFF2-40B4-BE49-F238E27FC236}">
              <a16:creationId xmlns:a16="http://schemas.microsoft.com/office/drawing/2014/main" id="{36275F89-8D69-4274-851D-395FC982D063}"/>
            </a:ext>
          </a:extLst>
        </xdr:cNvPr>
        <xdr:cNvSpPr>
          <a:spLocks noChangeAspect="1" noChangeArrowheads="1"/>
        </xdr:cNvSpPr>
      </xdr:nvSpPr>
      <xdr:spPr bwMode="auto">
        <a:xfrm>
          <a:off x="6219825" y="1686877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81050"/>
    <xdr:sp macro="" textlink="">
      <xdr:nvSpPr>
        <xdr:cNvPr id="56" name="AutoShape 516" descr="Slikovni rezultat za WV-SFV481">
          <a:extLst>
            <a:ext uri="{FF2B5EF4-FFF2-40B4-BE49-F238E27FC236}">
              <a16:creationId xmlns:a16="http://schemas.microsoft.com/office/drawing/2014/main" id="{612BCCBB-1636-449C-844D-096B0A2E373B}"/>
            </a:ext>
          </a:extLst>
        </xdr:cNvPr>
        <xdr:cNvSpPr>
          <a:spLocks noChangeAspect="1" noChangeArrowheads="1"/>
        </xdr:cNvSpPr>
      </xdr:nvSpPr>
      <xdr:spPr bwMode="auto">
        <a:xfrm>
          <a:off x="6219825" y="1686877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2200275"/>
    <xdr:sp macro="" textlink="">
      <xdr:nvSpPr>
        <xdr:cNvPr id="57" name="AutoShape 516" descr="Slikovni rezultat za WV-SFV481">
          <a:extLst>
            <a:ext uri="{FF2B5EF4-FFF2-40B4-BE49-F238E27FC236}">
              <a16:creationId xmlns:a16="http://schemas.microsoft.com/office/drawing/2014/main" id="{96E4AB94-B041-4B07-BB45-DA87F6E1E0E3}"/>
            </a:ext>
          </a:extLst>
        </xdr:cNvPr>
        <xdr:cNvSpPr>
          <a:spLocks noChangeAspect="1" noChangeArrowheads="1"/>
        </xdr:cNvSpPr>
      </xdr:nvSpPr>
      <xdr:spPr bwMode="auto">
        <a:xfrm>
          <a:off x="6219825" y="16868775"/>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2200275"/>
    <xdr:sp macro="" textlink="">
      <xdr:nvSpPr>
        <xdr:cNvPr id="58" name="AutoShape 516" descr="Slikovni rezultat za WV-SFV481">
          <a:extLst>
            <a:ext uri="{FF2B5EF4-FFF2-40B4-BE49-F238E27FC236}">
              <a16:creationId xmlns:a16="http://schemas.microsoft.com/office/drawing/2014/main" id="{1FFCC707-4F16-4230-8C51-3D30545E21BC}"/>
            </a:ext>
          </a:extLst>
        </xdr:cNvPr>
        <xdr:cNvSpPr>
          <a:spLocks noChangeAspect="1" noChangeArrowheads="1"/>
        </xdr:cNvSpPr>
      </xdr:nvSpPr>
      <xdr:spPr bwMode="auto">
        <a:xfrm>
          <a:off x="6219825" y="16868775"/>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2200275"/>
    <xdr:sp macro="" textlink="">
      <xdr:nvSpPr>
        <xdr:cNvPr id="59" name="AutoShape 516" descr="Slikovni rezultat za WV-SFV481">
          <a:extLst>
            <a:ext uri="{FF2B5EF4-FFF2-40B4-BE49-F238E27FC236}">
              <a16:creationId xmlns:a16="http://schemas.microsoft.com/office/drawing/2014/main" id="{647251D9-7C99-433C-9023-E4D7C0062E3E}"/>
            </a:ext>
          </a:extLst>
        </xdr:cNvPr>
        <xdr:cNvSpPr>
          <a:spLocks noChangeAspect="1" noChangeArrowheads="1"/>
        </xdr:cNvSpPr>
      </xdr:nvSpPr>
      <xdr:spPr bwMode="auto">
        <a:xfrm>
          <a:off x="6219825" y="16868775"/>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2219325"/>
    <xdr:sp macro="" textlink="">
      <xdr:nvSpPr>
        <xdr:cNvPr id="60" name="AutoShape 516" descr="Slikovni rezultat za WV-SFV481">
          <a:extLst>
            <a:ext uri="{FF2B5EF4-FFF2-40B4-BE49-F238E27FC236}">
              <a16:creationId xmlns:a16="http://schemas.microsoft.com/office/drawing/2014/main" id="{3E4356AD-0F7D-4AFE-93F3-DA5D7C94426B}"/>
            </a:ext>
          </a:extLst>
        </xdr:cNvPr>
        <xdr:cNvSpPr>
          <a:spLocks noChangeAspect="1" noChangeArrowheads="1"/>
        </xdr:cNvSpPr>
      </xdr:nvSpPr>
      <xdr:spPr bwMode="auto">
        <a:xfrm>
          <a:off x="6219825" y="16868775"/>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2219325"/>
    <xdr:sp macro="" textlink="">
      <xdr:nvSpPr>
        <xdr:cNvPr id="61" name="AutoShape 516" descr="Slikovni rezultat za WV-SFV481">
          <a:extLst>
            <a:ext uri="{FF2B5EF4-FFF2-40B4-BE49-F238E27FC236}">
              <a16:creationId xmlns:a16="http://schemas.microsoft.com/office/drawing/2014/main" id="{592B1E4A-3F64-4B16-A33F-1DC34AAD1326}"/>
            </a:ext>
          </a:extLst>
        </xdr:cNvPr>
        <xdr:cNvSpPr>
          <a:spLocks noChangeAspect="1" noChangeArrowheads="1"/>
        </xdr:cNvSpPr>
      </xdr:nvSpPr>
      <xdr:spPr bwMode="auto">
        <a:xfrm>
          <a:off x="6219825" y="16868775"/>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2219325"/>
    <xdr:sp macro="" textlink="">
      <xdr:nvSpPr>
        <xdr:cNvPr id="62" name="AutoShape 516" descr="Slikovni rezultat za WV-SFV481">
          <a:extLst>
            <a:ext uri="{FF2B5EF4-FFF2-40B4-BE49-F238E27FC236}">
              <a16:creationId xmlns:a16="http://schemas.microsoft.com/office/drawing/2014/main" id="{F67A8CAB-F342-480E-B344-FCABF80F9A3D}"/>
            </a:ext>
          </a:extLst>
        </xdr:cNvPr>
        <xdr:cNvSpPr>
          <a:spLocks noChangeAspect="1" noChangeArrowheads="1"/>
        </xdr:cNvSpPr>
      </xdr:nvSpPr>
      <xdr:spPr bwMode="auto">
        <a:xfrm>
          <a:off x="6219825" y="16868775"/>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533400"/>
    <xdr:sp macro="" textlink="">
      <xdr:nvSpPr>
        <xdr:cNvPr id="63" name="AutoShape 516" descr="Slikovni rezultat za WV-SFV481">
          <a:extLst>
            <a:ext uri="{FF2B5EF4-FFF2-40B4-BE49-F238E27FC236}">
              <a16:creationId xmlns:a16="http://schemas.microsoft.com/office/drawing/2014/main" id="{D0CF3BFC-6B59-4EFC-B019-DA6EEF275CC0}"/>
            </a:ext>
          </a:extLst>
        </xdr:cNvPr>
        <xdr:cNvSpPr>
          <a:spLocks noChangeAspect="1" noChangeArrowheads="1"/>
        </xdr:cNvSpPr>
      </xdr:nvSpPr>
      <xdr:spPr bwMode="auto">
        <a:xfrm>
          <a:off x="6219825" y="16868775"/>
          <a:ext cx="304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8</xdr:col>
      <xdr:colOff>0</xdr:colOff>
      <xdr:row>7</xdr:row>
      <xdr:rowOff>0</xdr:rowOff>
    </xdr:from>
    <xdr:to>
      <xdr:col>8</xdr:col>
      <xdr:colOff>304800</xdr:colOff>
      <xdr:row>7</xdr:row>
      <xdr:rowOff>781050</xdr:rowOff>
    </xdr:to>
    <xdr:sp macro="" textlink="">
      <xdr:nvSpPr>
        <xdr:cNvPr id="64" name="AutoShape 516" descr="Slikovni rezultat za WV-SFV481">
          <a:extLst>
            <a:ext uri="{FF2B5EF4-FFF2-40B4-BE49-F238E27FC236}">
              <a16:creationId xmlns:a16="http://schemas.microsoft.com/office/drawing/2014/main" id="{7DBDB284-80CB-4B61-A9CA-D0409AF8CD7C}"/>
            </a:ext>
          </a:extLst>
        </xdr:cNvPr>
        <xdr:cNvSpPr>
          <a:spLocks noChangeAspect="1" noChangeArrowheads="1"/>
        </xdr:cNvSpPr>
      </xdr:nvSpPr>
      <xdr:spPr bwMode="auto">
        <a:xfrm>
          <a:off x="6225540" y="17030700"/>
          <a:ext cx="30480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781050</xdr:rowOff>
    </xdr:to>
    <xdr:sp macro="" textlink="">
      <xdr:nvSpPr>
        <xdr:cNvPr id="65" name="AutoShape 516" descr="Slikovni rezultat za WV-SFV481">
          <a:extLst>
            <a:ext uri="{FF2B5EF4-FFF2-40B4-BE49-F238E27FC236}">
              <a16:creationId xmlns:a16="http://schemas.microsoft.com/office/drawing/2014/main" id="{CF970417-302F-49E8-AC57-17210656074E}"/>
            </a:ext>
          </a:extLst>
        </xdr:cNvPr>
        <xdr:cNvSpPr>
          <a:spLocks noChangeAspect="1" noChangeArrowheads="1"/>
        </xdr:cNvSpPr>
      </xdr:nvSpPr>
      <xdr:spPr bwMode="auto">
        <a:xfrm>
          <a:off x="6225540" y="17030700"/>
          <a:ext cx="30480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781050</xdr:rowOff>
    </xdr:to>
    <xdr:sp macro="" textlink="">
      <xdr:nvSpPr>
        <xdr:cNvPr id="66" name="AutoShape 516" descr="Slikovni rezultat za WV-SFV481">
          <a:extLst>
            <a:ext uri="{FF2B5EF4-FFF2-40B4-BE49-F238E27FC236}">
              <a16:creationId xmlns:a16="http://schemas.microsoft.com/office/drawing/2014/main" id="{CB7F11A9-5A46-4EC5-8E0B-C63B661A804D}"/>
            </a:ext>
          </a:extLst>
        </xdr:cNvPr>
        <xdr:cNvSpPr>
          <a:spLocks noChangeAspect="1" noChangeArrowheads="1"/>
        </xdr:cNvSpPr>
      </xdr:nvSpPr>
      <xdr:spPr bwMode="auto">
        <a:xfrm>
          <a:off x="6225540" y="17030700"/>
          <a:ext cx="30480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758190</xdr:rowOff>
    </xdr:to>
    <xdr:sp macro="" textlink="">
      <xdr:nvSpPr>
        <xdr:cNvPr id="67" name="AutoShape 516" descr="Slikovni rezultat za WV-SFV481">
          <a:extLst>
            <a:ext uri="{FF2B5EF4-FFF2-40B4-BE49-F238E27FC236}">
              <a16:creationId xmlns:a16="http://schemas.microsoft.com/office/drawing/2014/main" id="{A7F95AA4-78FB-454C-8D79-A86EB0D16DE2}"/>
            </a:ext>
          </a:extLst>
        </xdr:cNvPr>
        <xdr:cNvSpPr>
          <a:spLocks noChangeAspect="1" noChangeArrowheads="1"/>
        </xdr:cNvSpPr>
      </xdr:nvSpPr>
      <xdr:spPr bwMode="auto">
        <a:xfrm>
          <a:off x="6225540" y="17030700"/>
          <a:ext cx="304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781050</xdr:rowOff>
    </xdr:to>
    <xdr:sp macro="" textlink="">
      <xdr:nvSpPr>
        <xdr:cNvPr id="68" name="AutoShape 516" descr="Slikovni rezultat za WV-SFV481">
          <a:extLst>
            <a:ext uri="{FF2B5EF4-FFF2-40B4-BE49-F238E27FC236}">
              <a16:creationId xmlns:a16="http://schemas.microsoft.com/office/drawing/2014/main" id="{C7865ED8-D259-4EC5-A90E-4BB9A9063DEB}"/>
            </a:ext>
          </a:extLst>
        </xdr:cNvPr>
        <xdr:cNvSpPr>
          <a:spLocks noChangeAspect="1" noChangeArrowheads="1"/>
        </xdr:cNvSpPr>
      </xdr:nvSpPr>
      <xdr:spPr bwMode="auto">
        <a:xfrm>
          <a:off x="6225540" y="17030700"/>
          <a:ext cx="30480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781050</xdr:rowOff>
    </xdr:to>
    <xdr:sp macro="" textlink="">
      <xdr:nvSpPr>
        <xdr:cNvPr id="69" name="AutoShape 516" descr="Slikovni rezultat za WV-SFV481">
          <a:extLst>
            <a:ext uri="{FF2B5EF4-FFF2-40B4-BE49-F238E27FC236}">
              <a16:creationId xmlns:a16="http://schemas.microsoft.com/office/drawing/2014/main" id="{47B3E02C-5253-4848-96DA-1554A3713DE6}"/>
            </a:ext>
          </a:extLst>
        </xdr:cNvPr>
        <xdr:cNvSpPr>
          <a:spLocks noChangeAspect="1" noChangeArrowheads="1"/>
        </xdr:cNvSpPr>
      </xdr:nvSpPr>
      <xdr:spPr bwMode="auto">
        <a:xfrm>
          <a:off x="6225540" y="17030700"/>
          <a:ext cx="30480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2192655</xdr:rowOff>
    </xdr:to>
    <xdr:sp macro="" textlink="">
      <xdr:nvSpPr>
        <xdr:cNvPr id="70" name="AutoShape 516" descr="Slikovni rezultat za WV-SFV481">
          <a:extLst>
            <a:ext uri="{FF2B5EF4-FFF2-40B4-BE49-F238E27FC236}">
              <a16:creationId xmlns:a16="http://schemas.microsoft.com/office/drawing/2014/main" id="{5DCA64E9-4A68-4297-8A8F-5B682B7018A2}"/>
            </a:ext>
          </a:extLst>
        </xdr:cNvPr>
        <xdr:cNvSpPr>
          <a:spLocks noChangeAspect="1" noChangeArrowheads="1"/>
        </xdr:cNvSpPr>
      </xdr:nvSpPr>
      <xdr:spPr bwMode="auto">
        <a:xfrm>
          <a:off x="6225540" y="17030700"/>
          <a:ext cx="304800" cy="2202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2192655</xdr:rowOff>
    </xdr:to>
    <xdr:sp macro="" textlink="">
      <xdr:nvSpPr>
        <xdr:cNvPr id="71" name="AutoShape 516" descr="Slikovni rezultat za WV-SFV481">
          <a:extLst>
            <a:ext uri="{FF2B5EF4-FFF2-40B4-BE49-F238E27FC236}">
              <a16:creationId xmlns:a16="http://schemas.microsoft.com/office/drawing/2014/main" id="{F71C2F1F-696A-4A3F-AF99-CD46261101D3}"/>
            </a:ext>
          </a:extLst>
        </xdr:cNvPr>
        <xdr:cNvSpPr>
          <a:spLocks noChangeAspect="1" noChangeArrowheads="1"/>
        </xdr:cNvSpPr>
      </xdr:nvSpPr>
      <xdr:spPr bwMode="auto">
        <a:xfrm>
          <a:off x="6225540" y="17030700"/>
          <a:ext cx="304800" cy="2202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2192655</xdr:rowOff>
    </xdr:to>
    <xdr:sp macro="" textlink="">
      <xdr:nvSpPr>
        <xdr:cNvPr id="72" name="AutoShape 516" descr="Slikovni rezultat za WV-SFV481">
          <a:extLst>
            <a:ext uri="{FF2B5EF4-FFF2-40B4-BE49-F238E27FC236}">
              <a16:creationId xmlns:a16="http://schemas.microsoft.com/office/drawing/2014/main" id="{06401352-A866-4BD4-BE08-A774200469F2}"/>
            </a:ext>
          </a:extLst>
        </xdr:cNvPr>
        <xdr:cNvSpPr>
          <a:spLocks noChangeAspect="1" noChangeArrowheads="1"/>
        </xdr:cNvSpPr>
      </xdr:nvSpPr>
      <xdr:spPr bwMode="auto">
        <a:xfrm>
          <a:off x="6225540" y="17030700"/>
          <a:ext cx="304800" cy="2202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2228850</xdr:rowOff>
    </xdr:to>
    <xdr:sp macro="" textlink="">
      <xdr:nvSpPr>
        <xdr:cNvPr id="73" name="AutoShape 516" descr="Slikovni rezultat za WV-SFV481">
          <a:extLst>
            <a:ext uri="{FF2B5EF4-FFF2-40B4-BE49-F238E27FC236}">
              <a16:creationId xmlns:a16="http://schemas.microsoft.com/office/drawing/2014/main" id="{D677FD5D-2E66-436B-8A96-FF6243D287E5}"/>
            </a:ext>
          </a:extLst>
        </xdr:cNvPr>
        <xdr:cNvSpPr>
          <a:spLocks noChangeAspect="1" noChangeArrowheads="1"/>
        </xdr:cNvSpPr>
      </xdr:nvSpPr>
      <xdr:spPr bwMode="auto">
        <a:xfrm>
          <a:off x="6225540" y="17030700"/>
          <a:ext cx="304800" cy="2217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2228850</xdr:rowOff>
    </xdr:to>
    <xdr:sp macro="" textlink="">
      <xdr:nvSpPr>
        <xdr:cNvPr id="74" name="AutoShape 516" descr="Slikovni rezultat za WV-SFV481">
          <a:extLst>
            <a:ext uri="{FF2B5EF4-FFF2-40B4-BE49-F238E27FC236}">
              <a16:creationId xmlns:a16="http://schemas.microsoft.com/office/drawing/2014/main" id="{1B9279C3-AAD0-4735-9529-63676254913A}"/>
            </a:ext>
          </a:extLst>
        </xdr:cNvPr>
        <xdr:cNvSpPr>
          <a:spLocks noChangeAspect="1" noChangeArrowheads="1"/>
        </xdr:cNvSpPr>
      </xdr:nvSpPr>
      <xdr:spPr bwMode="auto">
        <a:xfrm>
          <a:off x="6225540" y="17030700"/>
          <a:ext cx="304800" cy="2217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2228850</xdr:rowOff>
    </xdr:to>
    <xdr:sp macro="" textlink="">
      <xdr:nvSpPr>
        <xdr:cNvPr id="75" name="AutoShape 516" descr="Slikovni rezultat za WV-SFV481">
          <a:extLst>
            <a:ext uri="{FF2B5EF4-FFF2-40B4-BE49-F238E27FC236}">
              <a16:creationId xmlns:a16="http://schemas.microsoft.com/office/drawing/2014/main" id="{8EF7BDFC-39A4-49F6-8232-60B6AF3F311E}"/>
            </a:ext>
          </a:extLst>
        </xdr:cNvPr>
        <xdr:cNvSpPr>
          <a:spLocks noChangeAspect="1" noChangeArrowheads="1"/>
        </xdr:cNvSpPr>
      </xdr:nvSpPr>
      <xdr:spPr bwMode="auto">
        <a:xfrm>
          <a:off x="6225540" y="17030700"/>
          <a:ext cx="304800" cy="2217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7</xdr:row>
      <xdr:rowOff>0</xdr:rowOff>
    </xdr:from>
    <xdr:to>
      <xdr:col>8</xdr:col>
      <xdr:colOff>304800</xdr:colOff>
      <xdr:row>7</xdr:row>
      <xdr:rowOff>533400</xdr:rowOff>
    </xdr:to>
    <xdr:sp macro="" textlink="">
      <xdr:nvSpPr>
        <xdr:cNvPr id="76" name="AutoShape 516" descr="Slikovni rezultat za WV-SFV481">
          <a:extLst>
            <a:ext uri="{FF2B5EF4-FFF2-40B4-BE49-F238E27FC236}">
              <a16:creationId xmlns:a16="http://schemas.microsoft.com/office/drawing/2014/main" id="{B4E10B66-F57E-407D-870C-FD298E352782}"/>
            </a:ext>
          </a:extLst>
        </xdr:cNvPr>
        <xdr:cNvSpPr>
          <a:spLocks noChangeAspect="1" noChangeArrowheads="1"/>
        </xdr:cNvSpPr>
      </xdr:nvSpPr>
      <xdr:spPr bwMode="auto">
        <a:xfrm>
          <a:off x="6225540" y="17030700"/>
          <a:ext cx="304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8</xdr:col>
      <xdr:colOff>0</xdr:colOff>
      <xdr:row>7</xdr:row>
      <xdr:rowOff>0</xdr:rowOff>
    </xdr:from>
    <xdr:ext cx="304800" cy="781050"/>
    <xdr:sp macro="" textlink="">
      <xdr:nvSpPr>
        <xdr:cNvPr id="77" name="AutoShape 516" descr="Slikovni rezultat za WV-SFV481">
          <a:extLst>
            <a:ext uri="{FF2B5EF4-FFF2-40B4-BE49-F238E27FC236}">
              <a16:creationId xmlns:a16="http://schemas.microsoft.com/office/drawing/2014/main" id="{7E33C590-49BC-4698-B158-BD894CE9A462}"/>
            </a:ext>
          </a:extLst>
        </xdr:cNvPr>
        <xdr:cNvSpPr>
          <a:spLocks noChangeAspect="1" noChangeArrowheads="1"/>
        </xdr:cNvSpPr>
      </xdr:nvSpPr>
      <xdr:spPr bwMode="auto">
        <a:xfrm>
          <a:off x="6225540" y="1703070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781050"/>
    <xdr:sp macro="" textlink="">
      <xdr:nvSpPr>
        <xdr:cNvPr id="78" name="AutoShape 516" descr="Slikovni rezultat za WV-SFV481">
          <a:extLst>
            <a:ext uri="{FF2B5EF4-FFF2-40B4-BE49-F238E27FC236}">
              <a16:creationId xmlns:a16="http://schemas.microsoft.com/office/drawing/2014/main" id="{E088725C-5ACD-4976-AF19-52E1C03560BA}"/>
            </a:ext>
          </a:extLst>
        </xdr:cNvPr>
        <xdr:cNvSpPr>
          <a:spLocks noChangeAspect="1" noChangeArrowheads="1"/>
        </xdr:cNvSpPr>
      </xdr:nvSpPr>
      <xdr:spPr bwMode="auto">
        <a:xfrm>
          <a:off x="6225540" y="1703070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781050"/>
    <xdr:sp macro="" textlink="">
      <xdr:nvSpPr>
        <xdr:cNvPr id="79" name="AutoShape 516" descr="Slikovni rezultat za WV-SFV481">
          <a:extLst>
            <a:ext uri="{FF2B5EF4-FFF2-40B4-BE49-F238E27FC236}">
              <a16:creationId xmlns:a16="http://schemas.microsoft.com/office/drawing/2014/main" id="{497EE255-291D-4CA0-ACEC-5F9975677CB9}"/>
            </a:ext>
          </a:extLst>
        </xdr:cNvPr>
        <xdr:cNvSpPr>
          <a:spLocks noChangeAspect="1" noChangeArrowheads="1"/>
        </xdr:cNvSpPr>
      </xdr:nvSpPr>
      <xdr:spPr bwMode="auto">
        <a:xfrm>
          <a:off x="6225540" y="1703070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762000"/>
    <xdr:sp macro="" textlink="">
      <xdr:nvSpPr>
        <xdr:cNvPr id="80" name="AutoShape 516" descr="Slikovni rezultat za WV-SFV481">
          <a:extLst>
            <a:ext uri="{FF2B5EF4-FFF2-40B4-BE49-F238E27FC236}">
              <a16:creationId xmlns:a16="http://schemas.microsoft.com/office/drawing/2014/main" id="{A67312A5-48DB-4E06-8F22-02896B37AD84}"/>
            </a:ext>
          </a:extLst>
        </xdr:cNvPr>
        <xdr:cNvSpPr>
          <a:spLocks noChangeAspect="1" noChangeArrowheads="1"/>
        </xdr:cNvSpPr>
      </xdr:nvSpPr>
      <xdr:spPr bwMode="auto">
        <a:xfrm>
          <a:off x="6225540" y="17030700"/>
          <a:ext cx="304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781050"/>
    <xdr:sp macro="" textlink="">
      <xdr:nvSpPr>
        <xdr:cNvPr id="81" name="AutoShape 516" descr="Slikovni rezultat za WV-SFV481">
          <a:extLst>
            <a:ext uri="{FF2B5EF4-FFF2-40B4-BE49-F238E27FC236}">
              <a16:creationId xmlns:a16="http://schemas.microsoft.com/office/drawing/2014/main" id="{924DA195-CA4F-4061-B459-2C09A6997EEC}"/>
            </a:ext>
          </a:extLst>
        </xdr:cNvPr>
        <xdr:cNvSpPr>
          <a:spLocks noChangeAspect="1" noChangeArrowheads="1"/>
        </xdr:cNvSpPr>
      </xdr:nvSpPr>
      <xdr:spPr bwMode="auto">
        <a:xfrm>
          <a:off x="6225540" y="1703070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781050"/>
    <xdr:sp macro="" textlink="">
      <xdr:nvSpPr>
        <xdr:cNvPr id="82" name="AutoShape 516" descr="Slikovni rezultat za WV-SFV481">
          <a:extLst>
            <a:ext uri="{FF2B5EF4-FFF2-40B4-BE49-F238E27FC236}">
              <a16:creationId xmlns:a16="http://schemas.microsoft.com/office/drawing/2014/main" id="{F68E6067-0D29-4F86-B4E0-BA1358577A8C}"/>
            </a:ext>
          </a:extLst>
        </xdr:cNvPr>
        <xdr:cNvSpPr>
          <a:spLocks noChangeAspect="1" noChangeArrowheads="1"/>
        </xdr:cNvSpPr>
      </xdr:nvSpPr>
      <xdr:spPr bwMode="auto">
        <a:xfrm>
          <a:off x="6225540" y="1703070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00275"/>
    <xdr:sp macro="" textlink="">
      <xdr:nvSpPr>
        <xdr:cNvPr id="83" name="AutoShape 516" descr="Slikovni rezultat za WV-SFV481">
          <a:extLst>
            <a:ext uri="{FF2B5EF4-FFF2-40B4-BE49-F238E27FC236}">
              <a16:creationId xmlns:a16="http://schemas.microsoft.com/office/drawing/2014/main" id="{B096B547-248B-48AF-A09F-E19213E92F51}"/>
            </a:ext>
          </a:extLst>
        </xdr:cNvPr>
        <xdr:cNvSpPr>
          <a:spLocks noChangeAspect="1" noChangeArrowheads="1"/>
        </xdr:cNvSpPr>
      </xdr:nvSpPr>
      <xdr:spPr bwMode="auto">
        <a:xfrm>
          <a:off x="6225540" y="17030700"/>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00275"/>
    <xdr:sp macro="" textlink="">
      <xdr:nvSpPr>
        <xdr:cNvPr id="84" name="AutoShape 516" descr="Slikovni rezultat za WV-SFV481">
          <a:extLst>
            <a:ext uri="{FF2B5EF4-FFF2-40B4-BE49-F238E27FC236}">
              <a16:creationId xmlns:a16="http://schemas.microsoft.com/office/drawing/2014/main" id="{2DF28DD6-FB83-4227-82D7-25D94F889251}"/>
            </a:ext>
          </a:extLst>
        </xdr:cNvPr>
        <xdr:cNvSpPr>
          <a:spLocks noChangeAspect="1" noChangeArrowheads="1"/>
        </xdr:cNvSpPr>
      </xdr:nvSpPr>
      <xdr:spPr bwMode="auto">
        <a:xfrm>
          <a:off x="6225540" y="17030700"/>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00275"/>
    <xdr:sp macro="" textlink="">
      <xdr:nvSpPr>
        <xdr:cNvPr id="85" name="AutoShape 516" descr="Slikovni rezultat za WV-SFV481">
          <a:extLst>
            <a:ext uri="{FF2B5EF4-FFF2-40B4-BE49-F238E27FC236}">
              <a16:creationId xmlns:a16="http://schemas.microsoft.com/office/drawing/2014/main" id="{F2FEA30C-2F17-4A7C-A849-385127770ABA}"/>
            </a:ext>
          </a:extLst>
        </xdr:cNvPr>
        <xdr:cNvSpPr>
          <a:spLocks noChangeAspect="1" noChangeArrowheads="1"/>
        </xdr:cNvSpPr>
      </xdr:nvSpPr>
      <xdr:spPr bwMode="auto">
        <a:xfrm>
          <a:off x="6225540" y="17030700"/>
          <a:ext cx="3048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19325"/>
    <xdr:sp macro="" textlink="">
      <xdr:nvSpPr>
        <xdr:cNvPr id="86" name="AutoShape 516" descr="Slikovni rezultat za WV-SFV481">
          <a:extLst>
            <a:ext uri="{FF2B5EF4-FFF2-40B4-BE49-F238E27FC236}">
              <a16:creationId xmlns:a16="http://schemas.microsoft.com/office/drawing/2014/main" id="{701AF783-0C74-4410-8A8F-4F6ABA1681FF}"/>
            </a:ext>
          </a:extLst>
        </xdr:cNvPr>
        <xdr:cNvSpPr>
          <a:spLocks noChangeAspect="1" noChangeArrowheads="1"/>
        </xdr:cNvSpPr>
      </xdr:nvSpPr>
      <xdr:spPr bwMode="auto">
        <a:xfrm>
          <a:off x="6225540" y="17030700"/>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19325"/>
    <xdr:sp macro="" textlink="">
      <xdr:nvSpPr>
        <xdr:cNvPr id="87" name="AutoShape 516" descr="Slikovni rezultat za WV-SFV481">
          <a:extLst>
            <a:ext uri="{FF2B5EF4-FFF2-40B4-BE49-F238E27FC236}">
              <a16:creationId xmlns:a16="http://schemas.microsoft.com/office/drawing/2014/main" id="{E3079BE8-1DB9-407C-98D9-114864508EE4}"/>
            </a:ext>
          </a:extLst>
        </xdr:cNvPr>
        <xdr:cNvSpPr>
          <a:spLocks noChangeAspect="1" noChangeArrowheads="1"/>
        </xdr:cNvSpPr>
      </xdr:nvSpPr>
      <xdr:spPr bwMode="auto">
        <a:xfrm>
          <a:off x="6225540" y="17030700"/>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2219325"/>
    <xdr:sp macro="" textlink="">
      <xdr:nvSpPr>
        <xdr:cNvPr id="88" name="AutoShape 516" descr="Slikovni rezultat za WV-SFV481">
          <a:extLst>
            <a:ext uri="{FF2B5EF4-FFF2-40B4-BE49-F238E27FC236}">
              <a16:creationId xmlns:a16="http://schemas.microsoft.com/office/drawing/2014/main" id="{866AC90B-D7B7-492A-8A14-7A7F1C58704A}"/>
            </a:ext>
          </a:extLst>
        </xdr:cNvPr>
        <xdr:cNvSpPr>
          <a:spLocks noChangeAspect="1" noChangeArrowheads="1"/>
        </xdr:cNvSpPr>
      </xdr:nvSpPr>
      <xdr:spPr bwMode="auto">
        <a:xfrm>
          <a:off x="6225540" y="17030700"/>
          <a:ext cx="304800" cy="221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7</xdr:row>
      <xdr:rowOff>0</xdr:rowOff>
    </xdr:from>
    <xdr:ext cx="304800" cy="533400"/>
    <xdr:sp macro="" textlink="">
      <xdr:nvSpPr>
        <xdr:cNvPr id="89" name="AutoShape 516" descr="Slikovni rezultat za WV-SFV481">
          <a:extLst>
            <a:ext uri="{FF2B5EF4-FFF2-40B4-BE49-F238E27FC236}">
              <a16:creationId xmlns:a16="http://schemas.microsoft.com/office/drawing/2014/main" id="{54F02C70-8083-4D72-8CA7-FBE55315AFF8}"/>
            </a:ext>
          </a:extLst>
        </xdr:cNvPr>
        <xdr:cNvSpPr>
          <a:spLocks noChangeAspect="1" noChangeArrowheads="1"/>
        </xdr:cNvSpPr>
      </xdr:nvSpPr>
      <xdr:spPr bwMode="auto">
        <a:xfrm>
          <a:off x="6225540" y="17030700"/>
          <a:ext cx="304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14375"/>
    <xdr:sp macro="" textlink="">
      <xdr:nvSpPr>
        <xdr:cNvPr id="2" name="AutoShape 516" descr="Slikovni rezultat za WV-SFV481">
          <a:extLst>
            <a:ext uri="{FF2B5EF4-FFF2-40B4-BE49-F238E27FC236}">
              <a16:creationId xmlns:a16="http://schemas.microsoft.com/office/drawing/2014/main" id="{DF2AE5EC-2406-42B8-90C2-B3BBCF38F713}"/>
            </a:ext>
          </a:extLst>
        </xdr:cNvPr>
        <xdr:cNvSpPr>
          <a:spLocks noChangeAspect="1" noChangeArrowheads="1"/>
        </xdr:cNvSpPr>
      </xdr:nvSpPr>
      <xdr:spPr bwMode="auto">
        <a:xfrm>
          <a:off x="6219825" y="21955125"/>
          <a:ext cx="304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1000125"/>
    <xdr:sp macro="" textlink="">
      <xdr:nvSpPr>
        <xdr:cNvPr id="3" name="AutoShape 516" descr="Slikovni rezultat za WV-SFV481">
          <a:extLst>
            <a:ext uri="{FF2B5EF4-FFF2-40B4-BE49-F238E27FC236}">
              <a16:creationId xmlns:a16="http://schemas.microsoft.com/office/drawing/2014/main" id="{E5592B54-723B-47B2-9A7E-1B4230C6B006}"/>
            </a:ext>
          </a:extLst>
        </xdr:cNvPr>
        <xdr:cNvSpPr>
          <a:spLocks noChangeAspect="1" noChangeArrowheads="1"/>
        </xdr:cNvSpPr>
      </xdr:nvSpPr>
      <xdr:spPr bwMode="auto">
        <a:xfrm>
          <a:off x="6219825" y="21955125"/>
          <a:ext cx="3048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81050"/>
    <xdr:sp macro="" textlink="">
      <xdr:nvSpPr>
        <xdr:cNvPr id="4" name="AutoShape 516" descr="Slikovni rezultat za WV-SFV481">
          <a:extLst>
            <a:ext uri="{FF2B5EF4-FFF2-40B4-BE49-F238E27FC236}">
              <a16:creationId xmlns:a16="http://schemas.microsoft.com/office/drawing/2014/main" id="{9E9F955E-43F2-4720-8E9E-EFB630CD113C}"/>
            </a:ext>
          </a:extLst>
        </xdr:cNvPr>
        <xdr:cNvSpPr>
          <a:spLocks noChangeAspect="1" noChangeArrowheads="1"/>
        </xdr:cNvSpPr>
      </xdr:nvSpPr>
      <xdr:spPr bwMode="auto">
        <a:xfrm>
          <a:off x="6219825" y="2195512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81050"/>
    <xdr:sp macro="" textlink="">
      <xdr:nvSpPr>
        <xdr:cNvPr id="5" name="AutoShape 516" descr="Slikovni rezultat za WV-SFV481">
          <a:extLst>
            <a:ext uri="{FF2B5EF4-FFF2-40B4-BE49-F238E27FC236}">
              <a16:creationId xmlns:a16="http://schemas.microsoft.com/office/drawing/2014/main" id="{2325448E-47B9-4F47-9A36-38C9CAD6A178}"/>
            </a:ext>
          </a:extLst>
        </xdr:cNvPr>
        <xdr:cNvSpPr>
          <a:spLocks noChangeAspect="1" noChangeArrowheads="1"/>
        </xdr:cNvSpPr>
      </xdr:nvSpPr>
      <xdr:spPr bwMode="auto">
        <a:xfrm>
          <a:off x="6219825" y="2195512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81050"/>
    <xdr:sp macro="" textlink="">
      <xdr:nvSpPr>
        <xdr:cNvPr id="6" name="AutoShape 516" descr="Slikovni rezultat za WV-SFV481">
          <a:extLst>
            <a:ext uri="{FF2B5EF4-FFF2-40B4-BE49-F238E27FC236}">
              <a16:creationId xmlns:a16="http://schemas.microsoft.com/office/drawing/2014/main" id="{23003F3C-F38B-43D0-8584-E8CE78730EBD}"/>
            </a:ext>
          </a:extLst>
        </xdr:cNvPr>
        <xdr:cNvSpPr>
          <a:spLocks noChangeAspect="1" noChangeArrowheads="1"/>
        </xdr:cNvSpPr>
      </xdr:nvSpPr>
      <xdr:spPr bwMode="auto">
        <a:xfrm>
          <a:off x="6219825" y="2195512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62000"/>
    <xdr:sp macro="" textlink="">
      <xdr:nvSpPr>
        <xdr:cNvPr id="7" name="AutoShape 516" descr="Slikovni rezultat za WV-SFV481">
          <a:extLst>
            <a:ext uri="{FF2B5EF4-FFF2-40B4-BE49-F238E27FC236}">
              <a16:creationId xmlns:a16="http://schemas.microsoft.com/office/drawing/2014/main" id="{E43839D9-8DA2-4C9B-84DD-6E78176B8B10}"/>
            </a:ext>
          </a:extLst>
        </xdr:cNvPr>
        <xdr:cNvSpPr>
          <a:spLocks noChangeAspect="1" noChangeArrowheads="1"/>
        </xdr:cNvSpPr>
      </xdr:nvSpPr>
      <xdr:spPr bwMode="auto">
        <a:xfrm>
          <a:off x="6219825" y="21955125"/>
          <a:ext cx="304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81050"/>
    <xdr:sp macro="" textlink="">
      <xdr:nvSpPr>
        <xdr:cNvPr id="8" name="AutoShape 516" descr="Slikovni rezultat za WV-SFV481">
          <a:extLst>
            <a:ext uri="{FF2B5EF4-FFF2-40B4-BE49-F238E27FC236}">
              <a16:creationId xmlns:a16="http://schemas.microsoft.com/office/drawing/2014/main" id="{EE7E85D3-3C85-45BF-93FF-459C36C61961}"/>
            </a:ext>
          </a:extLst>
        </xdr:cNvPr>
        <xdr:cNvSpPr>
          <a:spLocks noChangeAspect="1" noChangeArrowheads="1"/>
        </xdr:cNvSpPr>
      </xdr:nvSpPr>
      <xdr:spPr bwMode="auto">
        <a:xfrm>
          <a:off x="6219825" y="2195512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781050"/>
    <xdr:sp macro="" textlink="">
      <xdr:nvSpPr>
        <xdr:cNvPr id="9" name="AutoShape 516" descr="Slikovni rezultat za WV-SFV481">
          <a:extLst>
            <a:ext uri="{FF2B5EF4-FFF2-40B4-BE49-F238E27FC236}">
              <a16:creationId xmlns:a16="http://schemas.microsoft.com/office/drawing/2014/main" id="{0CBF5D42-5C54-49B1-8666-CA86AD1B7F8C}"/>
            </a:ext>
          </a:extLst>
        </xdr:cNvPr>
        <xdr:cNvSpPr>
          <a:spLocks noChangeAspect="1" noChangeArrowheads="1"/>
        </xdr:cNvSpPr>
      </xdr:nvSpPr>
      <xdr:spPr bwMode="auto">
        <a:xfrm>
          <a:off x="6219825" y="21955125"/>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533400"/>
    <xdr:sp macro="" textlink="">
      <xdr:nvSpPr>
        <xdr:cNvPr id="10" name="AutoShape 516" descr="Slikovni rezultat za WV-SFV481">
          <a:extLst>
            <a:ext uri="{FF2B5EF4-FFF2-40B4-BE49-F238E27FC236}">
              <a16:creationId xmlns:a16="http://schemas.microsoft.com/office/drawing/2014/main" id="{070C6ED6-62C4-4AED-A449-99B03749C816}"/>
            </a:ext>
          </a:extLst>
        </xdr:cNvPr>
        <xdr:cNvSpPr>
          <a:spLocks noChangeAspect="1" noChangeArrowheads="1"/>
        </xdr:cNvSpPr>
      </xdr:nvSpPr>
      <xdr:spPr bwMode="auto">
        <a:xfrm>
          <a:off x="6219825" y="21955125"/>
          <a:ext cx="304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14375"/>
    <xdr:sp macro="" textlink="">
      <xdr:nvSpPr>
        <xdr:cNvPr id="11" name="AutoShape 516" descr="Slikovni rezultat za WV-SFV481">
          <a:extLst>
            <a:ext uri="{FF2B5EF4-FFF2-40B4-BE49-F238E27FC236}">
              <a16:creationId xmlns:a16="http://schemas.microsoft.com/office/drawing/2014/main" id="{F9AB1B95-31B3-4593-8ED0-E846E0C5D0EC}"/>
            </a:ext>
          </a:extLst>
        </xdr:cNvPr>
        <xdr:cNvSpPr>
          <a:spLocks noChangeAspect="1" noChangeArrowheads="1"/>
        </xdr:cNvSpPr>
      </xdr:nvSpPr>
      <xdr:spPr bwMode="auto">
        <a:xfrm>
          <a:off x="6408420" y="19423380"/>
          <a:ext cx="304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920115"/>
    <xdr:sp macro="" textlink="">
      <xdr:nvSpPr>
        <xdr:cNvPr id="12" name="AutoShape 516" descr="Slikovni rezultat za WV-SFV481">
          <a:extLst>
            <a:ext uri="{FF2B5EF4-FFF2-40B4-BE49-F238E27FC236}">
              <a16:creationId xmlns:a16="http://schemas.microsoft.com/office/drawing/2014/main" id="{48EC5ED6-F0AE-470F-BCF1-422E86EF69A8}"/>
            </a:ext>
          </a:extLst>
        </xdr:cNvPr>
        <xdr:cNvSpPr>
          <a:spLocks noChangeAspect="1" noChangeArrowheads="1"/>
        </xdr:cNvSpPr>
      </xdr:nvSpPr>
      <xdr:spPr bwMode="auto">
        <a:xfrm>
          <a:off x="6408420" y="19423380"/>
          <a:ext cx="304800" cy="920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50920"/>
    <xdr:sp macro="" textlink="">
      <xdr:nvSpPr>
        <xdr:cNvPr id="13" name="AutoShape 516" descr="Slikovni rezultat za WV-SFV481">
          <a:extLst>
            <a:ext uri="{FF2B5EF4-FFF2-40B4-BE49-F238E27FC236}">
              <a16:creationId xmlns:a16="http://schemas.microsoft.com/office/drawing/2014/main" id="{CC88E503-C451-49A6-AE4A-39CA22093C39}"/>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50920"/>
    <xdr:sp macro="" textlink="">
      <xdr:nvSpPr>
        <xdr:cNvPr id="14" name="AutoShape 516" descr="Slikovni rezultat za WV-SFV481">
          <a:extLst>
            <a:ext uri="{FF2B5EF4-FFF2-40B4-BE49-F238E27FC236}">
              <a16:creationId xmlns:a16="http://schemas.microsoft.com/office/drawing/2014/main" id="{6E355F39-03C2-4AC2-A99F-F0729AA75528}"/>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50920"/>
    <xdr:sp macro="" textlink="">
      <xdr:nvSpPr>
        <xdr:cNvPr id="15" name="AutoShape 516" descr="Slikovni rezultat za WV-SFV481">
          <a:extLst>
            <a:ext uri="{FF2B5EF4-FFF2-40B4-BE49-F238E27FC236}">
              <a16:creationId xmlns:a16="http://schemas.microsoft.com/office/drawing/2014/main" id="{0E8BC498-AC84-4081-B1F6-DAFFAB383AD7}"/>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60445"/>
    <xdr:sp macro="" textlink="">
      <xdr:nvSpPr>
        <xdr:cNvPr id="16" name="AutoShape 516" descr="Slikovni rezultat za WV-SFV481">
          <a:extLst>
            <a:ext uri="{FF2B5EF4-FFF2-40B4-BE49-F238E27FC236}">
              <a16:creationId xmlns:a16="http://schemas.microsoft.com/office/drawing/2014/main" id="{492D2492-6111-48DF-8C68-8DAE73093BAF}"/>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60445"/>
    <xdr:sp macro="" textlink="">
      <xdr:nvSpPr>
        <xdr:cNvPr id="17" name="AutoShape 516" descr="Slikovni rezultat za WV-SFV481">
          <a:extLst>
            <a:ext uri="{FF2B5EF4-FFF2-40B4-BE49-F238E27FC236}">
              <a16:creationId xmlns:a16="http://schemas.microsoft.com/office/drawing/2014/main" id="{ECCC2302-4090-491A-A09D-A21A2EF79ECB}"/>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60445"/>
    <xdr:sp macro="" textlink="">
      <xdr:nvSpPr>
        <xdr:cNvPr id="18" name="AutoShape 516" descr="Slikovni rezultat za WV-SFV481">
          <a:extLst>
            <a:ext uri="{FF2B5EF4-FFF2-40B4-BE49-F238E27FC236}">
              <a16:creationId xmlns:a16="http://schemas.microsoft.com/office/drawing/2014/main" id="{4612EC26-1DC8-4AAA-938F-418C664FC90B}"/>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4855845"/>
    <xdr:sp macro="" textlink="">
      <xdr:nvSpPr>
        <xdr:cNvPr id="19" name="AutoShape 516" descr="Slikovni rezultat za WV-SFV481">
          <a:extLst>
            <a:ext uri="{FF2B5EF4-FFF2-40B4-BE49-F238E27FC236}">
              <a16:creationId xmlns:a16="http://schemas.microsoft.com/office/drawing/2014/main" id="{9847FC63-B22D-4C29-8D85-1205A5515B19}"/>
            </a:ext>
          </a:extLst>
        </xdr:cNvPr>
        <xdr:cNvSpPr>
          <a:spLocks noChangeAspect="1" noChangeArrowheads="1"/>
        </xdr:cNvSpPr>
      </xdr:nvSpPr>
      <xdr:spPr bwMode="auto">
        <a:xfrm>
          <a:off x="6408420" y="15986760"/>
          <a:ext cx="304800" cy="4855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50920"/>
    <xdr:sp macro="" textlink="">
      <xdr:nvSpPr>
        <xdr:cNvPr id="20" name="AutoShape 516" descr="Slikovni rezultat za WV-SFV481">
          <a:extLst>
            <a:ext uri="{FF2B5EF4-FFF2-40B4-BE49-F238E27FC236}">
              <a16:creationId xmlns:a16="http://schemas.microsoft.com/office/drawing/2014/main" id="{9B37C42B-0107-4173-A83E-66443B464D97}"/>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50920"/>
    <xdr:sp macro="" textlink="">
      <xdr:nvSpPr>
        <xdr:cNvPr id="21" name="AutoShape 516" descr="Slikovni rezultat za WV-SFV481">
          <a:extLst>
            <a:ext uri="{FF2B5EF4-FFF2-40B4-BE49-F238E27FC236}">
              <a16:creationId xmlns:a16="http://schemas.microsoft.com/office/drawing/2014/main" id="{D7A72D62-A210-4448-8C0E-3E6687E2D1EA}"/>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50920"/>
    <xdr:sp macro="" textlink="">
      <xdr:nvSpPr>
        <xdr:cNvPr id="22" name="AutoShape 516" descr="Slikovni rezultat za WV-SFV481">
          <a:extLst>
            <a:ext uri="{FF2B5EF4-FFF2-40B4-BE49-F238E27FC236}">
              <a16:creationId xmlns:a16="http://schemas.microsoft.com/office/drawing/2014/main" id="{1B1E71E5-D228-48C6-BA96-D8496FFB3684}"/>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60445"/>
    <xdr:sp macro="" textlink="">
      <xdr:nvSpPr>
        <xdr:cNvPr id="23" name="AutoShape 516" descr="Slikovni rezultat za WV-SFV481">
          <a:extLst>
            <a:ext uri="{FF2B5EF4-FFF2-40B4-BE49-F238E27FC236}">
              <a16:creationId xmlns:a16="http://schemas.microsoft.com/office/drawing/2014/main" id="{2706A491-FE30-495F-8B15-A2B553B3ECD9}"/>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60445"/>
    <xdr:sp macro="" textlink="">
      <xdr:nvSpPr>
        <xdr:cNvPr id="90" name="AutoShape 516" descr="Slikovni rezultat za WV-SFV481">
          <a:extLst>
            <a:ext uri="{FF2B5EF4-FFF2-40B4-BE49-F238E27FC236}">
              <a16:creationId xmlns:a16="http://schemas.microsoft.com/office/drawing/2014/main" id="{E6FE17A1-028A-4100-84E5-726D67B5CFD1}"/>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3560445"/>
    <xdr:sp macro="" textlink="">
      <xdr:nvSpPr>
        <xdr:cNvPr id="91" name="AutoShape 516" descr="Slikovni rezultat za WV-SFV481">
          <a:extLst>
            <a:ext uri="{FF2B5EF4-FFF2-40B4-BE49-F238E27FC236}">
              <a16:creationId xmlns:a16="http://schemas.microsoft.com/office/drawing/2014/main" id="{3CA25E80-440A-4CF4-AC1B-78C3F76EDF03}"/>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8</xdr:row>
      <xdr:rowOff>0</xdr:rowOff>
    </xdr:from>
    <xdr:ext cx="304800" cy="4855845"/>
    <xdr:sp macro="" textlink="">
      <xdr:nvSpPr>
        <xdr:cNvPr id="92" name="AutoShape 516" descr="Slikovni rezultat za WV-SFV481">
          <a:extLst>
            <a:ext uri="{FF2B5EF4-FFF2-40B4-BE49-F238E27FC236}">
              <a16:creationId xmlns:a16="http://schemas.microsoft.com/office/drawing/2014/main" id="{BE74CB08-CAE3-421A-AAB4-007145D62F42}"/>
            </a:ext>
          </a:extLst>
        </xdr:cNvPr>
        <xdr:cNvSpPr>
          <a:spLocks noChangeAspect="1" noChangeArrowheads="1"/>
        </xdr:cNvSpPr>
      </xdr:nvSpPr>
      <xdr:spPr bwMode="auto">
        <a:xfrm>
          <a:off x="6408420" y="15986760"/>
          <a:ext cx="304800" cy="4855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81050"/>
    <xdr:sp macro="" textlink="">
      <xdr:nvSpPr>
        <xdr:cNvPr id="93" name="AutoShape 516" descr="Slikovni rezultat za WV-SFV481">
          <a:extLst>
            <a:ext uri="{FF2B5EF4-FFF2-40B4-BE49-F238E27FC236}">
              <a16:creationId xmlns:a16="http://schemas.microsoft.com/office/drawing/2014/main" id="{2F3B6B88-52B9-4A76-A0E1-286A0AFF2E4C}"/>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81050"/>
    <xdr:sp macro="" textlink="">
      <xdr:nvSpPr>
        <xdr:cNvPr id="94" name="AutoShape 516" descr="Slikovni rezultat za WV-SFV481">
          <a:extLst>
            <a:ext uri="{FF2B5EF4-FFF2-40B4-BE49-F238E27FC236}">
              <a16:creationId xmlns:a16="http://schemas.microsoft.com/office/drawing/2014/main" id="{D96FB256-F546-46F7-8D0C-DD603D87AB07}"/>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81050"/>
    <xdr:sp macro="" textlink="">
      <xdr:nvSpPr>
        <xdr:cNvPr id="95" name="AutoShape 516" descr="Slikovni rezultat za WV-SFV481">
          <a:extLst>
            <a:ext uri="{FF2B5EF4-FFF2-40B4-BE49-F238E27FC236}">
              <a16:creationId xmlns:a16="http://schemas.microsoft.com/office/drawing/2014/main" id="{2AF803A4-83C8-491D-8271-2C8104344EF8}"/>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62000"/>
    <xdr:sp macro="" textlink="">
      <xdr:nvSpPr>
        <xdr:cNvPr id="96" name="AutoShape 516" descr="Slikovni rezultat za WV-SFV481">
          <a:extLst>
            <a:ext uri="{FF2B5EF4-FFF2-40B4-BE49-F238E27FC236}">
              <a16:creationId xmlns:a16="http://schemas.microsoft.com/office/drawing/2014/main" id="{04B9CBC2-2857-4341-8F1B-334A6C4DC27A}"/>
            </a:ext>
          </a:extLst>
        </xdr:cNvPr>
        <xdr:cNvSpPr>
          <a:spLocks noChangeAspect="1" noChangeArrowheads="1"/>
        </xdr:cNvSpPr>
      </xdr:nvSpPr>
      <xdr:spPr bwMode="auto">
        <a:xfrm>
          <a:off x="6408420" y="19423380"/>
          <a:ext cx="304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81050"/>
    <xdr:sp macro="" textlink="">
      <xdr:nvSpPr>
        <xdr:cNvPr id="97" name="AutoShape 516" descr="Slikovni rezultat za WV-SFV481">
          <a:extLst>
            <a:ext uri="{FF2B5EF4-FFF2-40B4-BE49-F238E27FC236}">
              <a16:creationId xmlns:a16="http://schemas.microsoft.com/office/drawing/2014/main" id="{E97FF1A3-7FBE-436D-8FAF-B8CC4A7DD0B6}"/>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81050"/>
    <xdr:sp macro="" textlink="">
      <xdr:nvSpPr>
        <xdr:cNvPr id="98" name="AutoShape 516" descr="Slikovni rezultat za WV-SFV481">
          <a:extLst>
            <a:ext uri="{FF2B5EF4-FFF2-40B4-BE49-F238E27FC236}">
              <a16:creationId xmlns:a16="http://schemas.microsoft.com/office/drawing/2014/main" id="{59B0975F-A075-4C5F-BE53-A43C5F9AA3BC}"/>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533400"/>
    <xdr:sp macro="" textlink="">
      <xdr:nvSpPr>
        <xdr:cNvPr id="99" name="AutoShape 516" descr="Slikovni rezultat za WV-SFV481">
          <a:extLst>
            <a:ext uri="{FF2B5EF4-FFF2-40B4-BE49-F238E27FC236}">
              <a16:creationId xmlns:a16="http://schemas.microsoft.com/office/drawing/2014/main" id="{E0E342CF-7D3B-4D65-AAD6-8F4B972AB768}"/>
            </a:ext>
          </a:extLst>
        </xdr:cNvPr>
        <xdr:cNvSpPr>
          <a:spLocks noChangeAspect="1" noChangeArrowheads="1"/>
        </xdr:cNvSpPr>
      </xdr:nvSpPr>
      <xdr:spPr bwMode="auto">
        <a:xfrm>
          <a:off x="6408420" y="19423380"/>
          <a:ext cx="304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14375"/>
    <xdr:sp macro="" textlink="">
      <xdr:nvSpPr>
        <xdr:cNvPr id="100" name="AutoShape 516" descr="Slikovni rezultat za WV-SFV481">
          <a:extLst>
            <a:ext uri="{FF2B5EF4-FFF2-40B4-BE49-F238E27FC236}">
              <a16:creationId xmlns:a16="http://schemas.microsoft.com/office/drawing/2014/main" id="{29C6573D-2C5C-4436-8CEE-15A80F12F34A}"/>
            </a:ext>
          </a:extLst>
        </xdr:cNvPr>
        <xdr:cNvSpPr>
          <a:spLocks noChangeAspect="1" noChangeArrowheads="1"/>
        </xdr:cNvSpPr>
      </xdr:nvSpPr>
      <xdr:spPr bwMode="auto">
        <a:xfrm>
          <a:off x="6408420" y="19423380"/>
          <a:ext cx="304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1000125"/>
    <xdr:sp macro="" textlink="">
      <xdr:nvSpPr>
        <xdr:cNvPr id="101" name="AutoShape 516" descr="Slikovni rezultat za WV-SFV481">
          <a:extLst>
            <a:ext uri="{FF2B5EF4-FFF2-40B4-BE49-F238E27FC236}">
              <a16:creationId xmlns:a16="http://schemas.microsoft.com/office/drawing/2014/main" id="{EE2FE80D-5EC6-4957-87B4-B41AFD3296BE}"/>
            </a:ext>
          </a:extLst>
        </xdr:cNvPr>
        <xdr:cNvSpPr>
          <a:spLocks noChangeAspect="1" noChangeArrowheads="1"/>
        </xdr:cNvSpPr>
      </xdr:nvSpPr>
      <xdr:spPr bwMode="auto">
        <a:xfrm>
          <a:off x="6408420" y="19423380"/>
          <a:ext cx="3048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81050"/>
    <xdr:sp macro="" textlink="">
      <xdr:nvSpPr>
        <xdr:cNvPr id="102" name="AutoShape 516" descr="Slikovni rezultat za WV-SFV481">
          <a:extLst>
            <a:ext uri="{FF2B5EF4-FFF2-40B4-BE49-F238E27FC236}">
              <a16:creationId xmlns:a16="http://schemas.microsoft.com/office/drawing/2014/main" id="{34A20433-95D6-4B49-AF7F-D2FB3EC6D2E5}"/>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81050"/>
    <xdr:sp macro="" textlink="">
      <xdr:nvSpPr>
        <xdr:cNvPr id="103" name="AutoShape 516" descr="Slikovni rezultat za WV-SFV481">
          <a:extLst>
            <a:ext uri="{FF2B5EF4-FFF2-40B4-BE49-F238E27FC236}">
              <a16:creationId xmlns:a16="http://schemas.microsoft.com/office/drawing/2014/main" id="{4E1C09E5-49CA-489F-94CB-678EF5AD97DA}"/>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81050"/>
    <xdr:sp macro="" textlink="">
      <xdr:nvSpPr>
        <xdr:cNvPr id="104" name="AutoShape 516" descr="Slikovni rezultat za WV-SFV481">
          <a:extLst>
            <a:ext uri="{FF2B5EF4-FFF2-40B4-BE49-F238E27FC236}">
              <a16:creationId xmlns:a16="http://schemas.microsoft.com/office/drawing/2014/main" id="{2D0B73BD-AD41-4E67-AE05-95424A111CBF}"/>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62000"/>
    <xdr:sp macro="" textlink="">
      <xdr:nvSpPr>
        <xdr:cNvPr id="105" name="AutoShape 516" descr="Slikovni rezultat za WV-SFV481">
          <a:extLst>
            <a:ext uri="{FF2B5EF4-FFF2-40B4-BE49-F238E27FC236}">
              <a16:creationId xmlns:a16="http://schemas.microsoft.com/office/drawing/2014/main" id="{2BE79A8F-6B6B-4174-8BA6-E7D802E281C0}"/>
            </a:ext>
          </a:extLst>
        </xdr:cNvPr>
        <xdr:cNvSpPr>
          <a:spLocks noChangeAspect="1" noChangeArrowheads="1"/>
        </xdr:cNvSpPr>
      </xdr:nvSpPr>
      <xdr:spPr bwMode="auto">
        <a:xfrm>
          <a:off x="6408420" y="19423380"/>
          <a:ext cx="304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81050"/>
    <xdr:sp macro="" textlink="">
      <xdr:nvSpPr>
        <xdr:cNvPr id="106" name="AutoShape 516" descr="Slikovni rezultat za WV-SFV481">
          <a:extLst>
            <a:ext uri="{FF2B5EF4-FFF2-40B4-BE49-F238E27FC236}">
              <a16:creationId xmlns:a16="http://schemas.microsoft.com/office/drawing/2014/main" id="{870D8CDF-7FB9-4A20-9CB3-35F7C6D33DDB}"/>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781050"/>
    <xdr:sp macro="" textlink="">
      <xdr:nvSpPr>
        <xdr:cNvPr id="107" name="AutoShape 516" descr="Slikovni rezultat za WV-SFV481">
          <a:extLst>
            <a:ext uri="{FF2B5EF4-FFF2-40B4-BE49-F238E27FC236}">
              <a16:creationId xmlns:a16="http://schemas.microsoft.com/office/drawing/2014/main" id="{DFFBA2F4-118F-463C-8F93-1078837C252C}"/>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533400"/>
    <xdr:sp macro="" textlink="">
      <xdr:nvSpPr>
        <xdr:cNvPr id="108" name="AutoShape 516" descr="Slikovni rezultat za WV-SFV481">
          <a:extLst>
            <a:ext uri="{FF2B5EF4-FFF2-40B4-BE49-F238E27FC236}">
              <a16:creationId xmlns:a16="http://schemas.microsoft.com/office/drawing/2014/main" id="{CB2B3034-7C52-4016-86E1-C490744CB73F}"/>
            </a:ext>
          </a:extLst>
        </xdr:cNvPr>
        <xdr:cNvSpPr>
          <a:spLocks noChangeAspect="1" noChangeArrowheads="1"/>
        </xdr:cNvSpPr>
      </xdr:nvSpPr>
      <xdr:spPr bwMode="auto">
        <a:xfrm>
          <a:off x="6408420" y="19423380"/>
          <a:ext cx="304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14375"/>
    <xdr:sp macro="" textlink="">
      <xdr:nvSpPr>
        <xdr:cNvPr id="109" name="AutoShape 516" descr="Slikovni rezultat za WV-SFV481">
          <a:extLst>
            <a:ext uri="{FF2B5EF4-FFF2-40B4-BE49-F238E27FC236}">
              <a16:creationId xmlns:a16="http://schemas.microsoft.com/office/drawing/2014/main" id="{FCD4D70D-5925-4E5E-8E0C-A9C192045DFA}"/>
            </a:ext>
          </a:extLst>
        </xdr:cNvPr>
        <xdr:cNvSpPr>
          <a:spLocks noChangeAspect="1" noChangeArrowheads="1"/>
        </xdr:cNvSpPr>
      </xdr:nvSpPr>
      <xdr:spPr bwMode="auto">
        <a:xfrm>
          <a:off x="6408420" y="19423380"/>
          <a:ext cx="304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920115"/>
    <xdr:sp macro="" textlink="">
      <xdr:nvSpPr>
        <xdr:cNvPr id="110" name="AutoShape 516" descr="Slikovni rezultat za WV-SFV481">
          <a:extLst>
            <a:ext uri="{FF2B5EF4-FFF2-40B4-BE49-F238E27FC236}">
              <a16:creationId xmlns:a16="http://schemas.microsoft.com/office/drawing/2014/main" id="{925BF7BC-29E7-4D83-A906-E56CA6D0B7FC}"/>
            </a:ext>
          </a:extLst>
        </xdr:cNvPr>
        <xdr:cNvSpPr>
          <a:spLocks noChangeAspect="1" noChangeArrowheads="1"/>
        </xdr:cNvSpPr>
      </xdr:nvSpPr>
      <xdr:spPr bwMode="auto">
        <a:xfrm>
          <a:off x="6408420" y="19423380"/>
          <a:ext cx="304800" cy="9201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50920"/>
    <xdr:sp macro="" textlink="">
      <xdr:nvSpPr>
        <xdr:cNvPr id="111" name="AutoShape 516" descr="Slikovni rezultat za WV-SFV481">
          <a:extLst>
            <a:ext uri="{FF2B5EF4-FFF2-40B4-BE49-F238E27FC236}">
              <a16:creationId xmlns:a16="http://schemas.microsoft.com/office/drawing/2014/main" id="{78E904A9-1E19-4547-839E-CD79552DDA4F}"/>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50920"/>
    <xdr:sp macro="" textlink="">
      <xdr:nvSpPr>
        <xdr:cNvPr id="112" name="AutoShape 516" descr="Slikovni rezultat za WV-SFV481">
          <a:extLst>
            <a:ext uri="{FF2B5EF4-FFF2-40B4-BE49-F238E27FC236}">
              <a16:creationId xmlns:a16="http://schemas.microsoft.com/office/drawing/2014/main" id="{861102B8-8918-4B52-B37A-43075B0D76C4}"/>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50920"/>
    <xdr:sp macro="" textlink="">
      <xdr:nvSpPr>
        <xdr:cNvPr id="113" name="AutoShape 516" descr="Slikovni rezultat za WV-SFV481">
          <a:extLst>
            <a:ext uri="{FF2B5EF4-FFF2-40B4-BE49-F238E27FC236}">
              <a16:creationId xmlns:a16="http://schemas.microsoft.com/office/drawing/2014/main" id="{FE221D07-C7B8-42FD-A83C-960C3E9A27CD}"/>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60445"/>
    <xdr:sp macro="" textlink="">
      <xdr:nvSpPr>
        <xdr:cNvPr id="114" name="AutoShape 516" descr="Slikovni rezultat za WV-SFV481">
          <a:extLst>
            <a:ext uri="{FF2B5EF4-FFF2-40B4-BE49-F238E27FC236}">
              <a16:creationId xmlns:a16="http://schemas.microsoft.com/office/drawing/2014/main" id="{C4F0E019-4FD6-42A3-A778-5BA82BBE4E33}"/>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60445"/>
    <xdr:sp macro="" textlink="">
      <xdr:nvSpPr>
        <xdr:cNvPr id="115" name="AutoShape 516" descr="Slikovni rezultat za WV-SFV481">
          <a:extLst>
            <a:ext uri="{FF2B5EF4-FFF2-40B4-BE49-F238E27FC236}">
              <a16:creationId xmlns:a16="http://schemas.microsoft.com/office/drawing/2014/main" id="{828E3BE4-C80B-4281-A95B-93F2D251F432}"/>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60445"/>
    <xdr:sp macro="" textlink="">
      <xdr:nvSpPr>
        <xdr:cNvPr id="116" name="AutoShape 516" descr="Slikovni rezultat za WV-SFV481">
          <a:extLst>
            <a:ext uri="{FF2B5EF4-FFF2-40B4-BE49-F238E27FC236}">
              <a16:creationId xmlns:a16="http://schemas.microsoft.com/office/drawing/2014/main" id="{F7BC4749-D4B6-4471-A94D-26F11726C1DC}"/>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4855845"/>
    <xdr:sp macro="" textlink="">
      <xdr:nvSpPr>
        <xdr:cNvPr id="117" name="AutoShape 516" descr="Slikovni rezultat za WV-SFV481">
          <a:extLst>
            <a:ext uri="{FF2B5EF4-FFF2-40B4-BE49-F238E27FC236}">
              <a16:creationId xmlns:a16="http://schemas.microsoft.com/office/drawing/2014/main" id="{D296FA71-05E9-4D67-9B74-903F04D83895}"/>
            </a:ext>
          </a:extLst>
        </xdr:cNvPr>
        <xdr:cNvSpPr>
          <a:spLocks noChangeAspect="1" noChangeArrowheads="1"/>
        </xdr:cNvSpPr>
      </xdr:nvSpPr>
      <xdr:spPr bwMode="auto">
        <a:xfrm>
          <a:off x="6408420" y="15986760"/>
          <a:ext cx="304800" cy="4855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50920"/>
    <xdr:sp macro="" textlink="">
      <xdr:nvSpPr>
        <xdr:cNvPr id="118" name="AutoShape 516" descr="Slikovni rezultat za WV-SFV481">
          <a:extLst>
            <a:ext uri="{FF2B5EF4-FFF2-40B4-BE49-F238E27FC236}">
              <a16:creationId xmlns:a16="http://schemas.microsoft.com/office/drawing/2014/main" id="{12C3DFE0-AD45-472D-A0F8-22A4A21C7620}"/>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50920"/>
    <xdr:sp macro="" textlink="">
      <xdr:nvSpPr>
        <xdr:cNvPr id="119" name="AutoShape 516" descr="Slikovni rezultat za WV-SFV481">
          <a:extLst>
            <a:ext uri="{FF2B5EF4-FFF2-40B4-BE49-F238E27FC236}">
              <a16:creationId xmlns:a16="http://schemas.microsoft.com/office/drawing/2014/main" id="{51DD103E-6603-4320-A304-6362FB67BCB6}"/>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50920"/>
    <xdr:sp macro="" textlink="">
      <xdr:nvSpPr>
        <xdr:cNvPr id="120" name="AutoShape 516" descr="Slikovni rezultat za WV-SFV481">
          <a:extLst>
            <a:ext uri="{FF2B5EF4-FFF2-40B4-BE49-F238E27FC236}">
              <a16:creationId xmlns:a16="http://schemas.microsoft.com/office/drawing/2014/main" id="{1D3B0C3F-6A46-4662-8193-2BD41778C98C}"/>
            </a:ext>
          </a:extLst>
        </xdr:cNvPr>
        <xdr:cNvSpPr>
          <a:spLocks noChangeAspect="1" noChangeArrowheads="1"/>
        </xdr:cNvSpPr>
      </xdr:nvSpPr>
      <xdr:spPr bwMode="auto">
        <a:xfrm>
          <a:off x="6408420" y="15986760"/>
          <a:ext cx="304800" cy="355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60445"/>
    <xdr:sp macro="" textlink="">
      <xdr:nvSpPr>
        <xdr:cNvPr id="121" name="AutoShape 516" descr="Slikovni rezultat za WV-SFV481">
          <a:extLst>
            <a:ext uri="{FF2B5EF4-FFF2-40B4-BE49-F238E27FC236}">
              <a16:creationId xmlns:a16="http://schemas.microsoft.com/office/drawing/2014/main" id="{38D770AB-22FA-40C1-B2C6-836C60C97D3B}"/>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60445"/>
    <xdr:sp macro="" textlink="">
      <xdr:nvSpPr>
        <xdr:cNvPr id="122" name="AutoShape 516" descr="Slikovni rezultat za WV-SFV481">
          <a:extLst>
            <a:ext uri="{FF2B5EF4-FFF2-40B4-BE49-F238E27FC236}">
              <a16:creationId xmlns:a16="http://schemas.microsoft.com/office/drawing/2014/main" id="{4FF5275C-F019-4AC1-AE21-D1B7826DCF71}"/>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3560445"/>
    <xdr:sp macro="" textlink="">
      <xdr:nvSpPr>
        <xdr:cNvPr id="123" name="AutoShape 516" descr="Slikovni rezultat za WV-SFV481">
          <a:extLst>
            <a:ext uri="{FF2B5EF4-FFF2-40B4-BE49-F238E27FC236}">
              <a16:creationId xmlns:a16="http://schemas.microsoft.com/office/drawing/2014/main" id="{81CC4C5D-2A73-4723-AA53-8798E4BBF066}"/>
            </a:ext>
          </a:extLst>
        </xdr:cNvPr>
        <xdr:cNvSpPr>
          <a:spLocks noChangeAspect="1" noChangeArrowheads="1"/>
        </xdr:cNvSpPr>
      </xdr:nvSpPr>
      <xdr:spPr bwMode="auto">
        <a:xfrm>
          <a:off x="6408420" y="15986760"/>
          <a:ext cx="304800" cy="3560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9</xdr:row>
      <xdr:rowOff>0</xdr:rowOff>
    </xdr:from>
    <xdr:ext cx="304800" cy="4855845"/>
    <xdr:sp macro="" textlink="">
      <xdr:nvSpPr>
        <xdr:cNvPr id="124" name="AutoShape 516" descr="Slikovni rezultat za WV-SFV481">
          <a:extLst>
            <a:ext uri="{FF2B5EF4-FFF2-40B4-BE49-F238E27FC236}">
              <a16:creationId xmlns:a16="http://schemas.microsoft.com/office/drawing/2014/main" id="{C734B05C-0FAD-4B2C-8D7E-99AACC7388D9}"/>
            </a:ext>
          </a:extLst>
        </xdr:cNvPr>
        <xdr:cNvSpPr>
          <a:spLocks noChangeAspect="1" noChangeArrowheads="1"/>
        </xdr:cNvSpPr>
      </xdr:nvSpPr>
      <xdr:spPr bwMode="auto">
        <a:xfrm>
          <a:off x="6408420" y="15986760"/>
          <a:ext cx="304800" cy="48558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81050"/>
    <xdr:sp macro="" textlink="">
      <xdr:nvSpPr>
        <xdr:cNvPr id="125" name="AutoShape 516" descr="Slikovni rezultat za WV-SFV481">
          <a:extLst>
            <a:ext uri="{FF2B5EF4-FFF2-40B4-BE49-F238E27FC236}">
              <a16:creationId xmlns:a16="http://schemas.microsoft.com/office/drawing/2014/main" id="{74F40C69-E2AC-48D5-9C32-49CB613FFFDE}"/>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81050"/>
    <xdr:sp macro="" textlink="">
      <xdr:nvSpPr>
        <xdr:cNvPr id="126" name="AutoShape 516" descr="Slikovni rezultat za WV-SFV481">
          <a:extLst>
            <a:ext uri="{FF2B5EF4-FFF2-40B4-BE49-F238E27FC236}">
              <a16:creationId xmlns:a16="http://schemas.microsoft.com/office/drawing/2014/main" id="{B33A3862-F71B-471F-9E8D-3B17B7D2AEE4}"/>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81050"/>
    <xdr:sp macro="" textlink="">
      <xdr:nvSpPr>
        <xdr:cNvPr id="127" name="AutoShape 516" descr="Slikovni rezultat za WV-SFV481">
          <a:extLst>
            <a:ext uri="{FF2B5EF4-FFF2-40B4-BE49-F238E27FC236}">
              <a16:creationId xmlns:a16="http://schemas.microsoft.com/office/drawing/2014/main" id="{B196FBA0-AE6B-4114-8B9D-6A1B7106EDC0}"/>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62000"/>
    <xdr:sp macro="" textlink="">
      <xdr:nvSpPr>
        <xdr:cNvPr id="241344" name="AutoShape 516" descr="Slikovni rezultat za WV-SFV481">
          <a:extLst>
            <a:ext uri="{FF2B5EF4-FFF2-40B4-BE49-F238E27FC236}">
              <a16:creationId xmlns:a16="http://schemas.microsoft.com/office/drawing/2014/main" id="{F5DF0054-3DAB-4CFF-9778-E9F352DB8748}"/>
            </a:ext>
          </a:extLst>
        </xdr:cNvPr>
        <xdr:cNvSpPr>
          <a:spLocks noChangeAspect="1" noChangeArrowheads="1"/>
        </xdr:cNvSpPr>
      </xdr:nvSpPr>
      <xdr:spPr bwMode="auto">
        <a:xfrm>
          <a:off x="6408420" y="19423380"/>
          <a:ext cx="304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81050"/>
    <xdr:sp macro="" textlink="">
      <xdr:nvSpPr>
        <xdr:cNvPr id="241345" name="AutoShape 516" descr="Slikovni rezultat za WV-SFV481">
          <a:extLst>
            <a:ext uri="{FF2B5EF4-FFF2-40B4-BE49-F238E27FC236}">
              <a16:creationId xmlns:a16="http://schemas.microsoft.com/office/drawing/2014/main" id="{972A47E0-FA39-42F2-B557-110AD80E1BE6}"/>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81050"/>
    <xdr:sp macro="" textlink="">
      <xdr:nvSpPr>
        <xdr:cNvPr id="241346" name="AutoShape 516" descr="Slikovni rezultat za WV-SFV481">
          <a:extLst>
            <a:ext uri="{FF2B5EF4-FFF2-40B4-BE49-F238E27FC236}">
              <a16:creationId xmlns:a16="http://schemas.microsoft.com/office/drawing/2014/main" id="{5BC8FAA1-6AFE-46C3-99BA-977A4FA423CC}"/>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533400"/>
    <xdr:sp macro="" textlink="">
      <xdr:nvSpPr>
        <xdr:cNvPr id="241347" name="AutoShape 516" descr="Slikovni rezultat za WV-SFV481">
          <a:extLst>
            <a:ext uri="{FF2B5EF4-FFF2-40B4-BE49-F238E27FC236}">
              <a16:creationId xmlns:a16="http://schemas.microsoft.com/office/drawing/2014/main" id="{E4BF9FD0-6258-4AE5-9C78-142242251E72}"/>
            </a:ext>
          </a:extLst>
        </xdr:cNvPr>
        <xdr:cNvSpPr>
          <a:spLocks noChangeAspect="1" noChangeArrowheads="1"/>
        </xdr:cNvSpPr>
      </xdr:nvSpPr>
      <xdr:spPr bwMode="auto">
        <a:xfrm>
          <a:off x="6408420" y="19423380"/>
          <a:ext cx="304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14375"/>
    <xdr:sp macro="" textlink="">
      <xdr:nvSpPr>
        <xdr:cNvPr id="241348" name="AutoShape 516" descr="Slikovni rezultat za WV-SFV481">
          <a:extLst>
            <a:ext uri="{FF2B5EF4-FFF2-40B4-BE49-F238E27FC236}">
              <a16:creationId xmlns:a16="http://schemas.microsoft.com/office/drawing/2014/main" id="{0FF0F535-2592-4323-897E-8DA4F461CB4A}"/>
            </a:ext>
          </a:extLst>
        </xdr:cNvPr>
        <xdr:cNvSpPr>
          <a:spLocks noChangeAspect="1" noChangeArrowheads="1"/>
        </xdr:cNvSpPr>
      </xdr:nvSpPr>
      <xdr:spPr bwMode="auto">
        <a:xfrm>
          <a:off x="6408420" y="19423380"/>
          <a:ext cx="304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1000125"/>
    <xdr:sp macro="" textlink="">
      <xdr:nvSpPr>
        <xdr:cNvPr id="241349" name="AutoShape 516" descr="Slikovni rezultat za WV-SFV481">
          <a:extLst>
            <a:ext uri="{FF2B5EF4-FFF2-40B4-BE49-F238E27FC236}">
              <a16:creationId xmlns:a16="http://schemas.microsoft.com/office/drawing/2014/main" id="{3CEE2DB3-9594-4A4E-A850-A1BA0DF2F19B}"/>
            </a:ext>
          </a:extLst>
        </xdr:cNvPr>
        <xdr:cNvSpPr>
          <a:spLocks noChangeAspect="1" noChangeArrowheads="1"/>
        </xdr:cNvSpPr>
      </xdr:nvSpPr>
      <xdr:spPr bwMode="auto">
        <a:xfrm>
          <a:off x="6408420" y="19423380"/>
          <a:ext cx="3048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81050"/>
    <xdr:sp macro="" textlink="">
      <xdr:nvSpPr>
        <xdr:cNvPr id="241350" name="AutoShape 516" descr="Slikovni rezultat za WV-SFV481">
          <a:extLst>
            <a:ext uri="{FF2B5EF4-FFF2-40B4-BE49-F238E27FC236}">
              <a16:creationId xmlns:a16="http://schemas.microsoft.com/office/drawing/2014/main" id="{B8BA49BD-63D0-49FD-ABE0-902B59240EC7}"/>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81050"/>
    <xdr:sp macro="" textlink="">
      <xdr:nvSpPr>
        <xdr:cNvPr id="241351" name="AutoShape 516" descr="Slikovni rezultat za WV-SFV481">
          <a:extLst>
            <a:ext uri="{FF2B5EF4-FFF2-40B4-BE49-F238E27FC236}">
              <a16:creationId xmlns:a16="http://schemas.microsoft.com/office/drawing/2014/main" id="{4D008499-D5FF-41FE-A3C4-29CE3253FF7F}"/>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81050"/>
    <xdr:sp macro="" textlink="">
      <xdr:nvSpPr>
        <xdr:cNvPr id="241352" name="AutoShape 516" descr="Slikovni rezultat za WV-SFV481">
          <a:extLst>
            <a:ext uri="{FF2B5EF4-FFF2-40B4-BE49-F238E27FC236}">
              <a16:creationId xmlns:a16="http://schemas.microsoft.com/office/drawing/2014/main" id="{4027B749-D629-4C51-856A-472149728CC8}"/>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62000"/>
    <xdr:sp macro="" textlink="">
      <xdr:nvSpPr>
        <xdr:cNvPr id="241353" name="AutoShape 516" descr="Slikovni rezultat za WV-SFV481">
          <a:extLst>
            <a:ext uri="{FF2B5EF4-FFF2-40B4-BE49-F238E27FC236}">
              <a16:creationId xmlns:a16="http://schemas.microsoft.com/office/drawing/2014/main" id="{32D34354-0032-4830-AC18-7FF24C18191C}"/>
            </a:ext>
          </a:extLst>
        </xdr:cNvPr>
        <xdr:cNvSpPr>
          <a:spLocks noChangeAspect="1" noChangeArrowheads="1"/>
        </xdr:cNvSpPr>
      </xdr:nvSpPr>
      <xdr:spPr bwMode="auto">
        <a:xfrm>
          <a:off x="6408420" y="19423380"/>
          <a:ext cx="304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81050"/>
    <xdr:sp macro="" textlink="">
      <xdr:nvSpPr>
        <xdr:cNvPr id="241354" name="AutoShape 516" descr="Slikovni rezultat za WV-SFV481">
          <a:extLst>
            <a:ext uri="{FF2B5EF4-FFF2-40B4-BE49-F238E27FC236}">
              <a16:creationId xmlns:a16="http://schemas.microsoft.com/office/drawing/2014/main" id="{96E8FA6C-1854-4300-BE7F-23C7F2985CA2}"/>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781050"/>
    <xdr:sp macro="" textlink="">
      <xdr:nvSpPr>
        <xdr:cNvPr id="241355" name="AutoShape 516" descr="Slikovni rezultat za WV-SFV481">
          <a:extLst>
            <a:ext uri="{FF2B5EF4-FFF2-40B4-BE49-F238E27FC236}">
              <a16:creationId xmlns:a16="http://schemas.microsoft.com/office/drawing/2014/main" id="{2DD3953B-7AB2-4855-8A10-50662E8A5034}"/>
            </a:ext>
          </a:extLst>
        </xdr:cNvPr>
        <xdr:cNvSpPr>
          <a:spLocks noChangeAspect="1" noChangeArrowheads="1"/>
        </xdr:cNvSpPr>
      </xdr:nvSpPr>
      <xdr:spPr bwMode="auto">
        <a:xfrm>
          <a:off x="6408420" y="19423380"/>
          <a:ext cx="3048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8</xdr:col>
      <xdr:colOff>0</xdr:colOff>
      <xdr:row>10</xdr:row>
      <xdr:rowOff>0</xdr:rowOff>
    </xdr:from>
    <xdr:ext cx="304800" cy="533400"/>
    <xdr:sp macro="" textlink="">
      <xdr:nvSpPr>
        <xdr:cNvPr id="241356" name="AutoShape 516" descr="Slikovni rezultat za WV-SFV481">
          <a:extLst>
            <a:ext uri="{FF2B5EF4-FFF2-40B4-BE49-F238E27FC236}">
              <a16:creationId xmlns:a16="http://schemas.microsoft.com/office/drawing/2014/main" id="{D05F81E7-870D-4A44-AA7A-C513C2427C8B}"/>
            </a:ext>
          </a:extLst>
        </xdr:cNvPr>
        <xdr:cNvSpPr>
          <a:spLocks noChangeAspect="1" noChangeArrowheads="1"/>
        </xdr:cNvSpPr>
      </xdr:nvSpPr>
      <xdr:spPr bwMode="auto">
        <a:xfrm>
          <a:off x="6408420" y="19423380"/>
          <a:ext cx="3048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15</xdr:row>
      <xdr:rowOff>0</xdr:rowOff>
    </xdr:from>
    <xdr:to>
      <xdr:col>8</xdr:col>
      <xdr:colOff>304800</xdr:colOff>
      <xdr:row>19</xdr:row>
      <xdr:rowOff>114300</xdr:rowOff>
    </xdr:to>
    <xdr:sp macro="" textlink="">
      <xdr:nvSpPr>
        <xdr:cNvPr id="231899" name="AutoShape 516" descr="Slikovni rezultat za WV-SFV481">
          <a:extLst>
            <a:ext uri="{FF2B5EF4-FFF2-40B4-BE49-F238E27FC236}">
              <a16:creationId xmlns:a16="http://schemas.microsoft.com/office/drawing/2014/main" id="{C423ECB4-351A-4C11-A222-382279DD0899}"/>
            </a:ext>
          </a:extLst>
        </xdr:cNvPr>
        <xdr:cNvSpPr>
          <a:spLocks noChangeAspect="1" noChangeArrowheads="1"/>
        </xdr:cNvSpPr>
      </xdr:nvSpPr>
      <xdr:spPr bwMode="auto">
        <a:xfrm>
          <a:off x="6324600" y="16325850"/>
          <a:ext cx="3048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15</xdr:row>
      <xdr:rowOff>0</xdr:rowOff>
    </xdr:from>
    <xdr:to>
      <xdr:col>8</xdr:col>
      <xdr:colOff>304800</xdr:colOff>
      <xdr:row>21</xdr:row>
      <xdr:rowOff>93345</xdr:rowOff>
    </xdr:to>
    <xdr:sp macro="" textlink="">
      <xdr:nvSpPr>
        <xdr:cNvPr id="231900" name="AutoShape 516" descr="Slikovni rezultat za WV-SFV481">
          <a:extLst>
            <a:ext uri="{FF2B5EF4-FFF2-40B4-BE49-F238E27FC236}">
              <a16:creationId xmlns:a16="http://schemas.microsoft.com/office/drawing/2014/main" id="{963E3F2F-B863-40DC-AEE4-C100CCBD4C08}"/>
            </a:ext>
          </a:extLst>
        </xdr:cNvPr>
        <xdr:cNvSpPr>
          <a:spLocks noChangeAspect="1" noChangeArrowheads="1"/>
        </xdr:cNvSpPr>
      </xdr:nvSpPr>
      <xdr:spPr bwMode="auto">
        <a:xfrm>
          <a:off x="6324600" y="16325850"/>
          <a:ext cx="3048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10</xdr:row>
      <xdr:rowOff>0</xdr:rowOff>
    </xdr:from>
    <xdr:to>
      <xdr:col>8</xdr:col>
      <xdr:colOff>304800</xdr:colOff>
      <xdr:row>11</xdr:row>
      <xdr:rowOff>895350</xdr:rowOff>
    </xdr:to>
    <xdr:sp macro="" textlink="">
      <xdr:nvSpPr>
        <xdr:cNvPr id="5" name="AutoShape 516" descr="Slikovni rezultat za WV-SFV481">
          <a:extLst>
            <a:ext uri="{FF2B5EF4-FFF2-40B4-BE49-F238E27FC236}">
              <a16:creationId xmlns:a16="http://schemas.microsoft.com/office/drawing/2014/main" id="{FBA072CB-9F87-4782-92A2-E24340446E30}"/>
            </a:ext>
          </a:extLst>
        </xdr:cNvPr>
        <xdr:cNvSpPr>
          <a:spLocks noChangeAspect="1" noChangeArrowheads="1"/>
        </xdr:cNvSpPr>
      </xdr:nvSpPr>
      <xdr:spPr bwMode="auto">
        <a:xfrm>
          <a:off x="6219825" y="52454175"/>
          <a:ext cx="304800"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10</xdr:row>
      <xdr:rowOff>0</xdr:rowOff>
    </xdr:from>
    <xdr:to>
      <xdr:col>8</xdr:col>
      <xdr:colOff>304800</xdr:colOff>
      <xdr:row>11</xdr:row>
      <xdr:rowOff>895350</xdr:rowOff>
    </xdr:to>
    <xdr:sp macro="" textlink="">
      <xdr:nvSpPr>
        <xdr:cNvPr id="6" name="AutoShape 516" descr="Slikovni rezultat za WV-SFV481">
          <a:extLst>
            <a:ext uri="{FF2B5EF4-FFF2-40B4-BE49-F238E27FC236}">
              <a16:creationId xmlns:a16="http://schemas.microsoft.com/office/drawing/2014/main" id="{FCB05B94-FE18-435D-B0C3-518C37718EBB}"/>
            </a:ext>
          </a:extLst>
        </xdr:cNvPr>
        <xdr:cNvSpPr>
          <a:spLocks noChangeAspect="1" noChangeArrowheads="1"/>
        </xdr:cNvSpPr>
      </xdr:nvSpPr>
      <xdr:spPr bwMode="auto">
        <a:xfrm>
          <a:off x="6219825" y="52454175"/>
          <a:ext cx="304800"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15</xdr:row>
      <xdr:rowOff>0</xdr:rowOff>
    </xdr:from>
    <xdr:to>
      <xdr:col>8</xdr:col>
      <xdr:colOff>304800</xdr:colOff>
      <xdr:row>26</xdr:row>
      <xdr:rowOff>131445</xdr:rowOff>
    </xdr:to>
    <xdr:sp macro="" textlink="">
      <xdr:nvSpPr>
        <xdr:cNvPr id="7" name="AutoShape 516" descr="Slikovni rezultat za WV-SFV481">
          <a:extLst>
            <a:ext uri="{FF2B5EF4-FFF2-40B4-BE49-F238E27FC236}">
              <a16:creationId xmlns:a16="http://schemas.microsoft.com/office/drawing/2014/main" id="{7021AA39-42AE-4494-9DF4-25248197AFE7}"/>
            </a:ext>
          </a:extLst>
        </xdr:cNvPr>
        <xdr:cNvSpPr>
          <a:spLocks noChangeAspect="1" noChangeArrowheads="1"/>
        </xdr:cNvSpPr>
      </xdr:nvSpPr>
      <xdr:spPr bwMode="auto">
        <a:xfrm>
          <a:off x="6219825" y="26822400"/>
          <a:ext cx="3048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15</xdr:row>
      <xdr:rowOff>0</xdr:rowOff>
    </xdr:from>
    <xdr:to>
      <xdr:col>8</xdr:col>
      <xdr:colOff>304800</xdr:colOff>
      <xdr:row>39</xdr:row>
      <xdr:rowOff>38100</xdr:rowOff>
    </xdr:to>
    <xdr:sp macro="" textlink="">
      <xdr:nvSpPr>
        <xdr:cNvPr id="8" name="AutoShape 516" descr="Slikovni rezultat za WV-SFV481">
          <a:extLst>
            <a:ext uri="{FF2B5EF4-FFF2-40B4-BE49-F238E27FC236}">
              <a16:creationId xmlns:a16="http://schemas.microsoft.com/office/drawing/2014/main" id="{3B2C3122-0A20-4146-87D8-8734F7F4A321}"/>
            </a:ext>
          </a:extLst>
        </xdr:cNvPr>
        <xdr:cNvSpPr>
          <a:spLocks noChangeAspect="1" noChangeArrowheads="1"/>
        </xdr:cNvSpPr>
      </xdr:nvSpPr>
      <xdr:spPr bwMode="auto">
        <a:xfrm>
          <a:off x="6219825" y="26822400"/>
          <a:ext cx="30480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xdr:row>
      <xdr:rowOff>0</xdr:rowOff>
    </xdr:from>
    <xdr:to>
      <xdr:col>8</xdr:col>
      <xdr:colOff>304800</xdr:colOff>
      <xdr:row>13</xdr:row>
      <xdr:rowOff>739140</xdr:rowOff>
    </xdr:to>
    <xdr:sp macro="" textlink="">
      <xdr:nvSpPr>
        <xdr:cNvPr id="9" name="AutoShape 516" descr="Slikovni rezultat za WV-SFV481">
          <a:extLst>
            <a:ext uri="{FF2B5EF4-FFF2-40B4-BE49-F238E27FC236}">
              <a16:creationId xmlns:a16="http://schemas.microsoft.com/office/drawing/2014/main" id="{12F84FBA-D293-464A-8D46-DAB7B2BFD9F4}"/>
            </a:ext>
          </a:extLst>
        </xdr:cNvPr>
        <xdr:cNvSpPr>
          <a:spLocks noChangeAspect="1" noChangeArrowheads="1"/>
        </xdr:cNvSpPr>
      </xdr:nvSpPr>
      <xdr:spPr bwMode="auto">
        <a:xfrm>
          <a:off x="6219825" y="25336500"/>
          <a:ext cx="30480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0</xdr:colOff>
      <xdr:row>13</xdr:row>
      <xdr:rowOff>0</xdr:rowOff>
    </xdr:from>
    <xdr:to>
      <xdr:col>8</xdr:col>
      <xdr:colOff>304800</xdr:colOff>
      <xdr:row>15</xdr:row>
      <xdr:rowOff>19050</xdr:rowOff>
    </xdr:to>
    <xdr:sp macro="" textlink="">
      <xdr:nvSpPr>
        <xdr:cNvPr id="10" name="AutoShape 516" descr="Slikovni rezultat za WV-SFV481">
          <a:extLst>
            <a:ext uri="{FF2B5EF4-FFF2-40B4-BE49-F238E27FC236}">
              <a16:creationId xmlns:a16="http://schemas.microsoft.com/office/drawing/2014/main" id="{C0036C77-5CF0-410D-99F5-696F3DCF9D87}"/>
            </a:ext>
          </a:extLst>
        </xdr:cNvPr>
        <xdr:cNvSpPr>
          <a:spLocks noChangeAspect="1" noChangeArrowheads="1"/>
        </xdr:cNvSpPr>
      </xdr:nvSpPr>
      <xdr:spPr bwMode="auto">
        <a:xfrm>
          <a:off x="6219825" y="25336500"/>
          <a:ext cx="304800" cy="101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2"/>
  <sheetViews>
    <sheetView showZeros="0" tabSelected="1" view="pageBreakPreview" zoomScaleNormal="100" zoomScaleSheetLayoutView="100" workbookViewId="0">
      <pane xSplit="7" ySplit="1" topLeftCell="H2" activePane="bottomRight" state="frozen"/>
      <selection pane="topRight" activeCell="H1" sqref="H1"/>
      <selection pane="bottomLeft" activeCell="A4" sqref="A4"/>
      <selection pane="bottomRight" activeCell="B4" sqref="B4"/>
    </sheetView>
  </sheetViews>
  <sheetFormatPr defaultColWidth="9.140625" defaultRowHeight="12" x14ac:dyDescent="0.2"/>
  <cols>
    <col min="1" max="1" width="4.28515625" style="34" customWidth="1"/>
    <col min="2" max="2" width="39.7109375" style="23" customWidth="1"/>
    <col min="3" max="4" width="8.42578125" style="25" customWidth="1"/>
    <col min="5" max="5" width="7" style="25" customWidth="1"/>
    <col min="6" max="6" width="6.42578125" style="53" customWidth="1"/>
    <col min="7" max="7" width="8" style="26" customWidth="1"/>
    <col min="8" max="8" width="11.42578125" style="26" customWidth="1"/>
    <col min="9" max="9" width="9.85546875" style="108" customWidth="1"/>
    <col min="10" max="11" width="9.85546875" style="21" customWidth="1"/>
    <col min="12" max="16384" width="9.140625" style="21"/>
  </cols>
  <sheetData>
    <row r="1" spans="1:10" s="5" customFormat="1" ht="33.75" x14ac:dyDescent="0.2">
      <c r="A1" s="99" t="s">
        <v>4</v>
      </c>
      <c r="B1" s="99" t="s">
        <v>5</v>
      </c>
      <c r="C1" s="100" t="s">
        <v>50</v>
      </c>
      <c r="D1" s="100" t="s">
        <v>51</v>
      </c>
      <c r="E1" s="99" t="s">
        <v>6</v>
      </c>
      <c r="F1" s="101" t="s">
        <v>7</v>
      </c>
      <c r="G1" s="102" t="s">
        <v>77</v>
      </c>
      <c r="H1" s="102" t="s">
        <v>78</v>
      </c>
      <c r="I1" s="107"/>
    </row>
    <row r="2" spans="1:10" s="15" customFormat="1" ht="20.25" customHeight="1" x14ac:dyDescent="0.2">
      <c r="A2" s="9">
        <v>1</v>
      </c>
      <c r="B2" s="10" t="s">
        <v>0</v>
      </c>
      <c r="C2" s="12"/>
      <c r="D2" s="12"/>
      <c r="E2" s="12"/>
      <c r="F2" s="51"/>
      <c r="G2" s="28"/>
      <c r="H2" s="49"/>
      <c r="I2" s="106"/>
    </row>
    <row r="3" spans="1:10" s="15" customFormat="1" ht="20.25" customHeight="1" x14ac:dyDescent="0.2">
      <c r="A3" s="16" t="s">
        <v>8</v>
      </c>
      <c r="B3" s="10" t="s">
        <v>22</v>
      </c>
      <c r="C3" s="12"/>
      <c r="D3" s="12"/>
      <c r="E3" s="12"/>
      <c r="F3" s="51"/>
      <c r="G3" s="28"/>
      <c r="H3" s="49"/>
      <c r="I3" s="106"/>
    </row>
    <row r="4" spans="1:10" s="5" customFormat="1" ht="337.5" x14ac:dyDescent="0.2">
      <c r="A4" s="79">
        <v>1</v>
      </c>
      <c r="B4" s="120" t="s">
        <v>99</v>
      </c>
      <c r="C4" s="121"/>
      <c r="D4" s="122"/>
      <c r="E4" s="122"/>
      <c r="F4" s="122"/>
      <c r="G4" s="123">
        <v>0</v>
      </c>
      <c r="H4" s="96"/>
      <c r="I4" s="107"/>
    </row>
    <row r="5" spans="1:10" s="5" customFormat="1" ht="348.75" x14ac:dyDescent="0.2">
      <c r="A5" s="80"/>
      <c r="B5" s="127" t="s">
        <v>97</v>
      </c>
      <c r="C5" s="125"/>
      <c r="D5" s="126"/>
      <c r="E5" s="126"/>
      <c r="F5" s="126"/>
      <c r="G5" s="128"/>
      <c r="H5" s="129"/>
      <c r="I5" s="107"/>
    </row>
    <row r="6" spans="1:10" s="5" customFormat="1" ht="371.25" x14ac:dyDescent="0.2">
      <c r="A6" s="80"/>
      <c r="B6" s="127" t="s">
        <v>98</v>
      </c>
      <c r="C6" s="125"/>
      <c r="D6" s="126"/>
      <c r="E6" s="126"/>
      <c r="F6" s="126"/>
      <c r="G6" s="128"/>
      <c r="H6" s="129"/>
      <c r="I6" s="107"/>
    </row>
    <row r="7" spans="1:10" s="5" customFormat="1" ht="337.5" x14ac:dyDescent="0.2">
      <c r="A7" s="80"/>
      <c r="B7" s="127" t="s">
        <v>100</v>
      </c>
      <c r="C7" s="125"/>
      <c r="D7" s="126"/>
      <c r="E7" s="126"/>
      <c r="F7" s="126"/>
      <c r="G7" s="128"/>
      <c r="H7" s="129"/>
      <c r="I7" s="107"/>
    </row>
    <row r="8" spans="1:10" s="5" customFormat="1" ht="236.25" x14ac:dyDescent="0.2">
      <c r="A8" s="80"/>
      <c r="B8" s="124" t="s">
        <v>101</v>
      </c>
      <c r="C8" s="125"/>
      <c r="D8" s="126"/>
      <c r="E8" s="81" t="s">
        <v>9</v>
      </c>
      <c r="F8" s="81">
        <v>2</v>
      </c>
      <c r="G8" s="97"/>
      <c r="H8" s="98">
        <f t="shared" ref="H8" si="0">G8*F8</f>
        <v>0</v>
      </c>
      <c r="I8" s="107"/>
    </row>
    <row r="9" spans="1:10" s="15" customFormat="1" ht="409.5" x14ac:dyDescent="0.2">
      <c r="A9" s="78">
        <f>A4+1</f>
        <v>2</v>
      </c>
      <c r="B9" s="105" t="s">
        <v>122</v>
      </c>
      <c r="C9" s="81"/>
      <c r="D9" s="81"/>
      <c r="E9" s="81" t="s">
        <v>9</v>
      </c>
      <c r="F9" s="114">
        <v>2</v>
      </c>
      <c r="G9" s="97"/>
      <c r="H9" s="98">
        <f>G9*F9</f>
        <v>0</v>
      </c>
      <c r="I9" s="106"/>
      <c r="J9" s="105"/>
    </row>
    <row r="10" spans="1:10" s="5" customFormat="1" ht="313.14999999999998" customHeight="1" x14ac:dyDescent="0.2">
      <c r="A10" s="78">
        <f>A9+1</f>
        <v>3</v>
      </c>
      <c r="B10" s="17" t="s">
        <v>143</v>
      </c>
      <c r="C10" s="18"/>
      <c r="D10" s="18"/>
      <c r="E10" s="18" t="s">
        <v>73</v>
      </c>
      <c r="F10" s="68">
        <v>1</v>
      </c>
      <c r="G10" s="91"/>
      <c r="H10" s="91">
        <f>F10*G10</f>
        <v>0</v>
      </c>
      <c r="I10" s="107"/>
    </row>
    <row r="11" spans="1:10" ht="20.25" customHeight="1" x14ac:dyDescent="0.2">
      <c r="A11" s="20"/>
      <c r="B11" s="20"/>
      <c r="C11" s="20"/>
      <c r="D11" s="20"/>
      <c r="E11" s="20"/>
      <c r="F11" s="29" t="s">
        <v>23</v>
      </c>
      <c r="G11" s="135">
        <f>SUM(H4:H10)</f>
        <v>0</v>
      </c>
      <c r="H11" s="136"/>
    </row>
    <row r="12" spans="1:10" s="15" customFormat="1" ht="20.25" customHeight="1" x14ac:dyDescent="0.2">
      <c r="A12" s="9">
        <v>1</v>
      </c>
      <c r="B12" s="10" t="s">
        <v>0</v>
      </c>
      <c r="C12" s="12"/>
      <c r="D12" s="12"/>
      <c r="E12" s="12"/>
      <c r="F12" s="51"/>
      <c r="G12" s="92"/>
      <c r="H12" s="93"/>
      <c r="I12" s="106"/>
    </row>
    <row r="13" spans="1:10" s="15" customFormat="1" ht="20.25" customHeight="1" x14ac:dyDescent="0.2">
      <c r="A13" s="16" t="s">
        <v>11</v>
      </c>
      <c r="B13" s="10" t="s">
        <v>24</v>
      </c>
      <c r="C13" s="12"/>
      <c r="D13" s="12"/>
      <c r="E13" s="12"/>
      <c r="F13" s="51"/>
      <c r="G13" s="92"/>
      <c r="H13" s="93"/>
      <c r="I13" s="106"/>
    </row>
    <row r="14" spans="1:10" s="5" customFormat="1" ht="67.5" x14ac:dyDescent="0.2">
      <c r="A14" s="32">
        <v>1</v>
      </c>
      <c r="B14" s="17" t="s">
        <v>75</v>
      </c>
      <c r="C14" s="18"/>
      <c r="D14" s="18"/>
      <c r="E14" s="18" t="s">
        <v>10</v>
      </c>
      <c r="F14" s="113">
        <v>40</v>
      </c>
      <c r="G14" s="91"/>
      <c r="H14" s="91">
        <f t="shared" ref="H14:H26" si="1">F14*G14</f>
        <v>0</v>
      </c>
      <c r="I14" s="107"/>
    </row>
    <row r="15" spans="1:10" s="5" customFormat="1" ht="45" x14ac:dyDescent="0.2">
      <c r="A15" s="32">
        <f>A14+1</f>
        <v>2</v>
      </c>
      <c r="B15" s="17" t="s">
        <v>32</v>
      </c>
      <c r="C15" s="18"/>
      <c r="D15" s="18"/>
      <c r="E15" s="18" t="s">
        <v>10</v>
      </c>
      <c r="F15" s="113">
        <v>6</v>
      </c>
      <c r="G15" s="91"/>
      <c r="H15" s="91">
        <f t="shared" si="1"/>
        <v>0</v>
      </c>
      <c r="I15" s="107"/>
    </row>
    <row r="16" spans="1:10" s="5" customFormat="1" ht="45" x14ac:dyDescent="0.2">
      <c r="A16" s="32">
        <f t="shared" ref="A16:A26" si="2">A15+1</f>
        <v>3</v>
      </c>
      <c r="B16" s="17" t="s">
        <v>69</v>
      </c>
      <c r="C16" s="18"/>
      <c r="D16" s="18"/>
      <c r="E16" s="18" t="s">
        <v>10</v>
      </c>
      <c r="F16" s="113">
        <v>15</v>
      </c>
      <c r="G16" s="91"/>
      <c r="H16" s="91">
        <f t="shared" si="1"/>
        <v>0</v>
      </c>
      <c r="I16" s="107"/>
    </row>
    <row r="17" spans="1:18" s="5" customFormat="1" ht="33.75" x14ac:dyDescent="0.2">
      <c r="A17" s="32">
        <f t="shared" si="2"/>
        <v>4</v>
      </c>
      <c r="B17" s="17" t="s">
        <v>142</v>
      </c>
      <c r="C17" s="18"/>
      <c r="D17" s="18"/>
      <c r="E17" s="18" t="s">
        <v>10</v>
      </c>
      <c r="F17" s="31">
        <v>15</v>
      </c>
      <c r="G17" s="91"/>
      <c r="H17" s="91">
        <f>F17*G17</f>
        <v>0</v>
      </c>
      <c r="I17" s="107"/>
    </row>
    <row r="18" spans="1:18" s="5" customFormat="1" ht="67.5" x14ac:dyDescent="0.2">
      <c r="A18" s="32">
        <f t="shared" si="2"/>
        <v>5</v>
      </c>
      <c r="B18" s="17" t="s">
        <v>123</v>
      </c>
      <c r="C18" s="18"/>
      <c r="D18" s="18"/>
      <c r="E18" s="18" t="s">
        <v>10</v>
      </c>
      <c r="F18" s="31">
        <v>10</v>
      </c>
      <c r="G18" s="91"/>
      <c r="H18" s="91">
        <f t="shared" si="1"/>
        <v>0</v>
      </c>
      <c r="I18" s="107"/>
    </row>
    <row r="19" spans="1:18" s="5" customFormat="1" ht="56.25" x14ac:dyDescent="0.2">
      <c r="A19" s="32">
        <f t="shared" si="2"/>
        <v>6</v>
      </c>
      <c r="B19" s="82" t="s">
        <v>34</v>
      </c>
      <c r="C19" s="18"/>
      <c r="D19" s="18"/>
      <c r="E19" s="18" t="s">
        <v>10</v>
      </c>
      <c r="F19" s="31">
        <v>6</v>
      </c>
      <c r="G19" s="91"/>
      <c r="H19" s="91">
        <f t="shared" si="1"/>
        <v>0</v>
      </c>
      <c r="I19" s="107"/>
    </row>
    <row r="20" spans="1:18" s="5" customFormat="1" ht="56.25" x14ac:dyDescent="0.2">
      <c r="A20" s="32">
        <f t="shared" si="2"/>
        <v>7</v>
      </c>
      <c r="B20" s="82" t="s">
        <v>55</v>
      </c>
      <c r="C20" s="18"/>
      <c r="D20" s="18"/>
      <c r="E20" s="18" t="s">
        <v>10</v>
      </c>
      <c r="F20" s="31">
        <v>12</v>
      </c>
      <c r="G20" s="91"/>
      <c r="H20" s="91">
        <f t="shared" si="1"/>
        <v>0</v>
      </c>
      <c r="I20" s="107"/>
    </row>
    <row r="21" spans="1:18" ht="33.75" x14ac:dyDescent="0.2">
      <c r="A21" s="32">
        <f t="shared" si="2"/>
        <v>8</v>
      </c>
      <c r="B21" s="17" t="s">
        <v>2</v>
      </c>
      <c r="C21" s="18" t="s">
        <v>13</v>
      </c>
      <c r="D21" s="18" t="s">
        <v>13</v>
      </c>
      <c r="E21" s="18" t="s">
        <v>74</v>
      </c>
      <c r="F21" s="113">
        <v>1</v>
      </c>
      <c r="G21" s="91"/>
      <c r="H21" s="91">
        <f t="shared" si="1"/>
        <v>0</v>
      </c>
      <c r="I21" s="106"/>
      <c r="J21" s="15"/>
      <c r="K21" s="15"/>
      <c r="L21" s="15"/>
      <c r="M21" s="15"/>
      <c r="N21" s="15"/>
      <c r="O21" s="15"/>
      <c r="P21" s="15"/>
      <c r="Q21" s="15"/>
      <c r="R21" s="15"/>
    </row>
    <row r="22" spans="1:18" ht="45" x14ac:dyDescent="0.2">
      <c r="A22" s="32">
        <f t="shared" si="2"/>
        <v>9</v>
      </c>
      <c r="B22" s="17" t="s">
        <v>64</v>
      </c>
      <c r="C22" s="18" t="s">
        <v>13</v>
      </c>
      <c r="D22" s="18" t="s">
        <v>13</v>
      </c>
      <c r="E22" s="18" t="s">
        <v>74</v>
      </c>
      <c r="F22" s="113">
        <v>1</v>
      </c>
      <c r="G22" s="91"/>
      <c r="H22" s="91">
        <f t="shared" si="1"/>
        <v>0</v>
      </c>
      <c r="I22" s="106"/>
      <c r="J22" s="15"/>
      <c r="K22" s="15"/>
      <c r="L22" s="15"/>
      <c r="M22" s="15"/>
      <c r="N22" s="15"/>
      <c r="O22" s="15"/>
      <c r="P22" s="15"/>
      <c r="Q22" s="15"/>
      <c r="R22" s="15"/>
    </row>
    <row r="23" spans="1:18" s="5" customFormat="1" ht="236.25" x14ac:dyDescent="0.2">
      <c r="A23" s="32">
        <f t="shared" si="2"/>
        <v>10</v>
      </c>
      <c r="B23" s="17" t="s">
        <v>140</v>
      </c>
      <c r="C23" s="18"/>
      <c r="D23" s="18"/>
      <c r="E23" s="18" t="s">
        <v>73</v>
      </c>
      <c r="F23" s="113">
        <v>1</v>
      </c>
      <c r="G23" s="19"/>
      <c r="H23" s="19">
        <f>F23*G23</f>
        <v>0</v>
      </c>
      <c r="I23" s="107"/>
    </row>
    <row r="24" spans="1:18" s="5" customFormat="1" ht="38.450000000000003" customHeight="1" x14ac:dyDescent="0.2">
      <c r="A24" s="32">
        <f t="shared" si="2"/>
        <v>11</v>
      </c>
      <c r="B24" s="17" t="s">
        <v>139</v>
      </c>
      <c r="C24" s="18"/>
      <c r="D24" s="18"/>
      <c r="E24" s="18" t="s">
        <v>73</v>
      </c>
      <c r="F24" s="113">
        <v>3</v>
      </c>
      <c r="G24" s="19"/>
      <c r="H24" s="19">
        <f>F24*G24</f>
        <v>0</v>
      </c>
      <c r="I24" s="107"/>
    </row>
    <row r="25" spans="1:18" ht="56.25" x14ac:dyDescent="0.2">
      <c r="A25" s="32">
        <f t="shared" si="2"/>
        <v>12</v>
      </c>
      <c r="B25" s="17" t="s">
        <v>56</v>
      </c>
      <c r="C25" s="18" t="s">
        <v>13</v>
      </c>
      <c r="D25" s="18" t="s">
        <v>13</v>
      </c>
      <c r="E25" s="18" t="s">
        <v>74</v>
      </c>
      <c r="F25" s="113">
        <v>1</v>
      </c>
      <c r="G25" s="91"/>
      <c r="H25" s="91">
        <f t="shared" si="1"/>
        <v>0</v>
      </c>
      <c r="I25" s="106"/>
      <c r="J25" s="15"/>
      <c r="K25" s="15"/>
      <c r="L25" s="15"/>
      <c r="M25" s="15"/>
      <c r="N25" s="15"/>
      <c r="O25" s="15"/>
      <c r="P25" s="15"/>
      <c r="Q25" s="15"/>
      <c r="R25" s="15"/>
    </row>
    <row r="26" spans="1:18" s="5" customFormat="1" ht="22.5" x14ac:dyDescent="0.2">
      <c r="A26" s="32">
        <f t="shared" si="2"/>
        <v>13</v>
      </c>
      <c r="B26" s="17" t="s">
        <v>15</v>
      </c>
      <c r="C26" s="18" t="s">
        <v>33</v>
      </c>
      <c r="D26" s="18" t="s">
        <v>33</v>
      </c>
      <c r="E26" s="18" t="s">
        <v>73</v>
      </c>
      <c r="F26" s="31">
        <v>1</v>
      </c>
      <c r="G26" s="91"/>
      <c r="H26" s="91">
        <f t="shared" si="1"/>
        <v>0</v>
      </c>
      <c r="I26" s="107"/>
    </row>
    <row r="27" spans="1:18" ht="20.25" customHeight="1" x14ac:dyDescent="0.2">
      <c r="A27" s="20"/>
      <c r="B27" s="20"/>
      <c r="C27" s="20"/>
      <c r="D27" s="20"/>
      <c r="E27" s="20"/>
      <c r="F27" s="29" t="s">
        <v>25</v>
      </c>
      <c r="G27" s="135">
        <f>SUM(H14:H26)</f>
        <v>0</v>
      </c>
      <c r="H27" s="136"/>
    </row>
    <row r="28" spans="1:18" s="2" customFormat="1" ht="6.75" hidden="1" customHeight="1" x14ac:dyDescent="0.2">
      <c r="A28" s="33"/>
      <c r="B28" s="7"/>
      <c r="C28" s="3"/>
      <c r="D28" s="3"/>
      <c r="E28" s="3"/>
      <c r="F28" s="50"/>
      <c r="G28" s="95"/>
      <c r="H28" s="95"/>
      <c r="I28" s="109"/>
    </row>
    <row r="29" spans="1:18" s="15" customFormat="1" ht="20.25" customHeight="1" x14ac:dyDescent="0.2">
      <c r="A29" s="9">
        <v>1</v>
      </c>
      <c r="B29" s="10" t="s">
        <v>0</v>
      </c>
      <c r="C29" s="12"/>
      <c r="D29" s="12"/>
      <c r="E29" s="12"/>
      <c r="F29" s="52"/>
      <c r="G29" s="92"/>
      <c r="H29" s="93"/>
      <c r="I29" s="106"/>
    </row>
    <row r="30" spans="1:18" s="15" customFormat="1" ht="20.25" customHeight="1" x14ac:dyDescent="0.2">
      <c r="A30" s="16" t="s">
        <v>28</v>
      </c>
      <c r="B30" s="10" t="s">
        <v>12</v>
      </c>
      <c r="C30" s="12"/>
      <c r="D30" s="12"/>
      <c r="E30" s="12"/>
      <c r="F30" s="52"/>
      <c r="G30" s="92"/>
      <c r="H30" s="93"/>
      <c r="I30" s="106"/>
    </row>
    <row r="31" spans="1:18" ht="56.25" x14ac:dyDescent="0.2">
      <c r="A31" s="32">
        <v>1</v>
      </c>
      <c r="B31" s="17" t="s">
        <v>47</v>
      </c>
      <c r="C31" s="18" t="s">
        <v>33</v>
      </c>
      <c r="D31" s="18" t="s">
        <v>33</v>
      </c>
      <c r="E31" s="18" t="s">
        <v>73</v>
      </c>
      <c r="F31" s="31">
        <v>1</v>
      </c>
      <c r="G31" s="91"/>
      <c r="H31" s="91">
        <f>F31*G31</f>
        <v>0</v>
      </c>
    </row>
    <row r="32" spans="1:18" ht="67.5" x14ac:dyDescent="0.2">
      <c r="A32" s="32">
        <f>(A31+1)</f>
        <v>2</v>
      </c>
      <c r="B32" s="17" t="s">
        <v>76</v>
      </c>
      <c r="C32" s="18" t="s">
        <v>33</v>
      </c>
      <c r="D32" s="18" t="s">
        <v>33</v>
      </c>
      <c r="E32" s="18" t="s">
        <v>79</v>
      </c>
      <c r="F32" s="68">
        <v>2</v>
      </c>
      <c r="G32" s="91"/>
      <c r="H32" s="91">
        <f>F32*G32</f>
        <v>0</v>
      </c>
    </row>
    <row r="33" spans="1:9" ht="33.75" x14ac:dyDescent="0.2">
      <c r="A33" s="32">
        <v>3</v>
      </c>
      <c r="B33" s="17" t="s">
        <v>41</v>
      </c>
      <c r="C33" s="18" t="s">
        <v>33</v>
      </c>
      <c r="D33" s="18" t="s">
        <v>33</v>
      </c>
      <c r="E33" s="18" t="s">
        <v>73</v>
      </c>
      <c r="F33" s="68">
        <v>1</v>
      </c>
      <c r="G33" s="91"/>
      <c r="H33" s="94">
        <f>G33*F33</f>
        <v>0</v>
      </c>
    </row>
    <row r="34" spans="1:9" ht="33.75" x14ac:dyDescent="0.2">
      <c r="A34" s="32">
        <v>4</v>
      </c>
      <c r="B34" s="83" t="s">
        <v>119</v>
      </c>
      <c r="C34" s="18" t="s">
        <v>33</v>
      </c>
      <c r="D34" s="18" t="s">
        <v>33</v>
      </c>
      <c r="E34" s="18" t="s">
        <v>73</v>
      </c>
      <c r="F34" s="68">
        <v>1</v>
      </c>
      <c r="G34" s="91"/>
      <c r="H34" s="94">
        <f>G34*F34</f>
        <v>0</v>
      </c>
    </row>
    <row r="35" spans="1:9" ht="20.25" customHeight="1" x14ac:dyDescent="0.2">
      <c r="A35" s="20"/>
      <c r="B35" s="20"/>
      <c r="C35" s="20"/>
      <c r="D35" s="20"/>
      <c r="E35" s="20"/>
      <c r="F35" s="29" t="s">
        <v>3</v>
      </c>
      <c r="G35" s="135">
        <f>SUM(H31:H34)</f>
        <v>0</v>
      </c>
      <c r="H35" s="136"/>
    </row>
    <row r="36" spans="1:9" x14ac:dyDescent="0.2">
      <c r="C36" s="18"/>
    </row>
    <row r="37" spans="1:9" x14ac:dyDescent="0.2">
      <c r="C37" s="18"/>
    </row>
    <row r="38" spans="1:9" x14ac:dyDescent="0.2">
      <c r="C38" s="18"/>
    </row>
    <row r="39" spans="1:9" x14ac:dyDescent="0.2">
      <c r="C39" s="18"/>
    </row>
    <row r="40" spans="1:9" x14ac:dyDescent="0.2">
      <c r="C40" s="20"/>
    </row>
    <row r="41" spans="1:9" x14ac:dyDescent="0.2">
      <c r="C41" s="55"/>
    </row>
    <row r="42" spans="1:9" x14ac:dyDescent="0.2">
      <c r="C42" s="12"/>
    </row>
    <row r="43" spans="1:9" x14ac:dyDescent="0.2">
      <c r="C43" s="12"/>
    </row>
    <row r="44" spans="1:9" x14ac:dyDescent="0.2">
      <c r="C44" s="18"/>
    </row>
    <row r="45" spans="1:9" x14ac:dyDescent="0.2">
      <c r="C45" s="20"/>
    </row>
    <row r="46" spans="1:9" x14ac:dyDescent="0.2">
      <c r="C46" s="55"/>
    </row>
    <row r="47" spans="1:9" s="24" customFormat="1" x14ac:dyDescent="0.2">
      <c r="A47" s="34"/>
      <c r="B47" s="23"/>
      <c r="C47" s="12"/>
      <c r="D47" s="25"/>
      <c r="E47" s="25"/>
      <c r="F47" s="53"/>
      <c r="G47" s="26"/>
      <c r="H47" s="26"/>
      <c r="I47" s="108"/>
    </row>
    <row r="48" spans="1:9" s="24" customFormat="1" x14ac:dyDescent="0.2">
      <c r="A48" s="34"/>
      <c r="B48" s="23"/>
      <c r="C48" s="12"/>
      <c r="D48" s="25"/>
      <c r="E48" s="25"/>
      <c r="F48" s="53"/>
      <c r="G48" s="26"/>
      <c r="H48" s="26"/>
      <c r="I48" s="108"/>
    </row>
    <row r="49" spans="1:9" s="24" customFormat="1" x14ac:dyDescent="0.2">
      <c r="A49" s="34"/>
      <c r="B49" s="23"/>
      <c r="C49" s="18"/>
      <c r="D49" s="25"/>
      <c r="E49" s="25"/>
      <c r="F49" s="53"/>
      <c r="G49" s="26"/>
      <c r="H49" s="26"/>
      <c r="I49" s="108"/>
    </row>
    <row r="50" spans="1:9" s="24" customFormat="1" x14ac:dyDescent="0.2">
      <c r="A50" s="34"/>
      <c r="B50" s="23"/>
      <c r="C50" s="18"/>
      <c r="D50" s="25"/>
      <c r="E50" s="25"/>
      <c r="F50" s="53"/>
      <c r="G50" s="26"/>
      <c r="H50" s="26"/>
      <c r="I50" s="108"/>
    </row>
    <row r="51" spans="1:9" s="24" customFormat="1" x14ac:dyDescent="0.2">
      <c r="A51" s="34"/>
      <c r="B51" s="23"/>
      <c r="C51" s="18"/>
      <c r="D51" s="25"/>
      <c r="E51" s="25"/>
      <c r="F51" s="53"/>
      <c r="G51" s="26"/>
      <c r="H51" s="26"/>
      <c r="I51" s="108"/>
    </row>
    <row r="52" spans="1:9" s="24" customFormat="1" x14ac:dyDescent="0.2">
      <c r="A52" s="34"/>
      <c r="B52" s="23"/>
      <c r="C52" s="18"/>
      <c r="D52" s="25"/>
      <c r="E52" s="25"/>
      <c r="F52" s="53"/>
      <c r="G52" s="26"/>
      <c r="H52" s="26"/>
      <c r="I52" s="108"/>
    </row>
    <row r="53" spans="1:9" s="24" customFormat="1" x14ac:dyDescent="0.2">
      <c r="A53" s="34"/>
      <c r="B53" s="23"/>
      <c r="C53" s="18"/>
      <c r="D53" s="25"/>
      <c r="E53" s="25"/>
      <c r="F53" s="53"/>
      <c r="G53" s="26"/>
      <c r="H53" s="26"/>
      <c r="I53" s="108"/>
    </row>
    <row r="54" spans="1:9" s="24" customFormat="1" x14ac:dyDescent="0.2">
      <c r="A54" s="34"/>
      <c r="B54" s="23"/>
      <c r="C54" s="18"/>
      <c r="D54" s="25"/>
      <c r="E54" s="25"/>
      <c r="F54" s="53"/>
      <c r="G54" s="26"/>
      <c r="H54" s="26"/>
      <c r="I54" s="108"/>
    </row>
    <row r="55" spans="1:9" s="24" customFormat="1" x14ac:dyDescent="0.2">
      <c r="A55" s="34"/>
      <c r="B55" s="23"/>
      <c r="C55" s="18"/>
      <c r="D55" s="25"/>
      <c r="E55" s="25"/>
      <c r="F55" s="53"/>
      <c r="G55" s="26"/>
      <c r="H55" s="26"/>
      <c r="I55" s="108"/>
    </row>
    <row r="56" spans="1:9" s="24" customFormat="1" x14ac:dyDescent="0.2">
      <c r="A56" s="34"/>
      <c r="B56" s="23"/>
      <c r="C56" s="18"/>
      <c r="D56" s="25"/>
      <c r="E56" s="25"/>
      <c r="F56" s="53"/>
      <c r="G56" s="26"/>
      <c r="H56" s="26"/>
      <c r="I56" s="108"/>
    </row>
    <row r="57" spans="1:9" s="24" customFormat="1" x14ac:dyDescent="0.2">
      <c r="A57" s="34"/>
      <c r="B57" s="23"/>
      <c r="C57" s="18"/>
      <c r="D57" s="25"/>
      <c r="E57" s="25"/>
      <c r="F57" s="53"/>
      <c r="G57" s="26"/>
      <c r="H57" s="26"/>
      <c r="I57" s="108"/>
    </row>
    <row r="58" spans="1:9" s="24" customFormat="1" x14ac:dyDescent="0.2">
      <c r="A58" s="34"/>
      <c r="B58" s="23"/>
      <c r="C58" s="18"/>
      <c r="D58" s="25"/>
      <c r="E58" s="25"/>
      <c r="F58" s="53"/>
      <c r="G58" s="26"/>
      <c r="H58" s="26"/>
      <c r="I58" s="108"/>
    </row>
    <row r="59" spans="1:9" s="24" customFormat="1" x14ac:dyDescent="0.2">
      <c r="A59" s="34"/>
      <c r="B59" s="23"/>
      <c r="C59" s="18"/>
      <c r="D59" s="25"/>
      <c r="E59" s="25"/>
      <c r="F59" s="53"/>
      <c r="G59" s="26"/>
      <c r="H59" s="26"/>
      <c r="I59" s="108"/>
    </row>
    <row r="60" spans="1:9" s="24" customFormat="1" x14ac:dyDescent="0.2">
      <c r="A60" s="34"/>
      <c r="B60" s="23"/>
      <c r="C60" s="18"/>
      <c r="D60" s="25"/>
      <c r="E60" s="25"/>
      <c r="F60" s="53"/>
      <c r="G60" s="26"/>
      <c r="H60" s="26"/>
      <c r="I60" s="108"/>
    </row>
    <row r="61" spans="1:9" s="24" customFormat="1" x14ac:dyDescent="0.2">
      <c r="A61" s="34"/>
      <c r="B61" s="23"/>
      <c r="C61" s="18"/>
      <c r="D61" s="25"/>
      <c r="E61" s="25"/>
      <c r="F61" s="53"/>
      <c r="G61" s="26"/>
      <c r="H61" s="26"/>
      <c r="I61" s="108"/>
    </row>
    <row r="62" spans="1:9" s="24" customFormat="1" x14ac:dyDescent="0.2">
      <c r="A62" s="34"/>
      <c r="B62" s="23"/>
      <c r="C62" s="18"/>
      <c r="D62" s="25"/>
      <c r="E62" s="25"/>
      <c r="F62" s="53"/>
      <c r="G62" s="26"/>
      <c r="H62" s="26"/>
      <c r="I62" s="108"/>
    </row>
    <row r="63" spans="1:9" s="24" customFormat="1" x14ac:dyDescent="0.2">
      <c r="A63" s="34"/>
      <c r="B63" s="23"/>
      <c r="C63" s="18"/>
      <c r="D63" s="25"/>
      <c r="E63" s="25"/>
      <c r="F63" s="53"/>
      <c r="G63" s="26"/>
      <c r="H63" s="26"/>
      <c r="I63" s="108"/>
    </row>
    <row r="64" spans="1:9" s="24" customFormat="1" x14ac:dyDescent="0.2">
      <c r="A64" s="34"/>
      <c r="B64" s="23"/>
      <c r="C64" s="18"/>
      <c r="D64" s="25"/>
      <c r="E64" s="25"/>
      <c r="F64" s="53"/>
      <c r="G64" s="26"/>
      <c r="H64" s="26"/>
      <c r="I64" s="108"/>
    </row>
    <row r="65" spans="1:9" s="24" customFormat="1" x14ac:dyDescent="0.2">
      <c r="A65" s="34"/>
      <c r="B65" s="23"/>
      <c r="C65" s="18"/>
      <c r="D65" s="25"/>
      <c r="E65" s="25"/>
      <c r="F65" s="53"/>
      <c r="G65" s="26"/>
      <c r="H65" s="26"/>
      <c r="I65" s="108"/>
    </row>
    <row r="66" spans="1:9" s="24" customFormat="1" x14ac:dyDescent="0.2">
      <c r="A66" s="34"/>
      <c r="B66" s="23"/>
      <c r="C66" s="18"/>
      <c r="D66" s="25"/>
      <c r="E66" s="25"/>
      <c r="F66" s="53"/>
      <c r="G66" s="26"/>
      <c r="H66" s="26"/>
      <c r="I66" s="108"/>
    </row>
    <row r="67" spans="1:9" s="24" customFormat="1" x14ac:dyDescent="0.2">
      <c r="A67" s="34"/>
      <c r="B67" s="23"/>
      <c r="C67" s="18"/>
      <c r="D67" s="25"/>
      <c r="E67" s="25"/>
      <c r="F67" s="53"/>
      <c r="G67" s="26"/>
      <c r="H67" s="26"/>
      <c r="I67" s="108"/>
    </row>
    <row r="68" spans="1:9" s="24" customFormat="1" x14ac:dyDescent="0.2">
      <c r="A68" s="34"/>
      <c r="B68" s="23"/>
      <c r="C68" s="4"/>
      <c r="D68" s="25"/>
      <c r="E68" s="25"/>
      <c r="F68" s="53"/>
      <c r="G68" s="26"/>
      <c r="H68" s="26"/>
      <c r="I68" s="108"/>
    </row>
    <row r="69" spans="1:9" s="24" customFormat="1" x14ac:dyDescent="0.2">
      <c r="A69" s="34"/>
      <c r="B69" s="23"/>
      <c r="C69" s="55"/>
      <c r="D69" s="25"/>
      <c r="E69" s="25"/>
      <c r="F69" s="53"/>
      <c r="G69" s="26"/>
      <c r="H69" s="26"/>
      <c r="I69" s="108"/>
    </row>
    <row r="70" spans="1:9" s="24" customFormat="1" x14ac:dyDescent="0.2">
      <c r="A70" s="34"/>
      <c r="B70" s="23"/>
      <c r="C70" s="20"/>
      <c r="D70" s="25"/>
      <c r="E70" s="25"/>
      <c r="F70" s="53"/>
      <c r="G70" s="26"/>
      <c r="H70" s="26"/>
      <c r="I70" s="108"/>
    </row>
    <row r="71" spans="1:9" s="24" customFormat="1" x14ac:dyDescent="0.2">
      <c r="A71" s="34"/>
      <c r="B71" s="23"/>
      <c r="C71" s="55"/>
      <c r="D71" s="25"/>
      <c r="E71" s="25"/>
      <c r="F71" s="53"/>
      <c r="G71" s="26"/>
      <c r="H71" s="26"/>
      <c r="I71" s="108"/>
    </row>
    <row r="72" spans="1:9" s="24" customFormat="1" x14ac:dyDescent="0.2">
      <c r="A72" s="34"/>
      <c r="B72" s="23"/>
      <c r="C72" s="20"/>
      <c r="D72" s="25"/>
      <c r="E72" s="25"/>
      <c r="F72" s="53"/>
      <c r="G72" s="26"/>
      <c r="H72" s="26"/>
      <c r="I72" s="108"/>
    </row>
  </sheetData>
  <mergeCells count="3">
    <mergeCell ref="G27:H27"/>
    <mergeCell ref="G35:H35"/>
    <mergeCell ref="G11:H11"/>
  </mergeCells>
  <phoneticPr fontId="0" type="noConversion"/>
  <conditionalFormatting sqref="F9:F10 F14:F26">
    <cfRule type="cellIs" dxfId="10" priority="6" stopIfTrue="1" operator="equal">
      <formula>0</formula>
    </cfRule>
  </conditionalFormatting>
  <conditionalFormatting sqref="F31:F34">
    <cfRule type="cellIs" dxfId="9" priority="93" stopIfTrue="1" operator="equal">
      <formula>0</formula>
    </cfRule>
  </conditionalFormatting>
  <pageMargins left="0.98425196850393704" right="0.19685039370078741" top="0.35433070866141736" bottom="0.94488188976377963" header="0.31496062992125984" footer="0.31496062992125984"/>
  <pageSetup paperSize="9" orientation="portrait" r:id="rId1"/>
  <headerFooter>
    <oddFooter>&amp;C&amp;8Uvid u dokumentaciju  imaju samo osobe koje imaju ovlast
za obavljanje poslova tehničke zaštite sukladno ''Pravilniku
o uvjetima i načinu provedbe tehničke zaštite'' (NN 198/03). &amp;RStranica: &amp;P/&amp;N</oddFooter>
  </headerFooter>
  <rowBreaks count="2" manualBreakCount="2">
    <brk id="11" max="16383" man="1"/>
    <brk id="2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Zeros="0" view="pageBreakPreview" zoomScaleNormal="100" zoomScaleSheetLayoutView="100" workbookViewId="0">
      <pane ySplit="1" topLeftCell="A2" activePane="bottomLeft" state="frozenSplit"/>
      <selection activeCell="B134" sqref="B134"/>
      <selection pane="bottomLeft" activeCell="C1" sqref="A1:XFD2"/>
    </sheetView>
  </sheetViews>
  <sheetFormatPr defaultColWidth="9.140625" defaultRowHeight="12" x14ac:dyDescent="0.2"/>
  <cols>
    <col min="1" max="1" width="4.28515625" style="34" customWidth="1"/>
    <col min="2" max="2" width="39.7109375" style="23" customWidth="1"/>
    <col min="3" max="4" width="8.42578125" style="25" customWidth="1"/>
    <col min="5" max="5" width="7" style="25" customWidth="1"/>
    <col min="6" max="6" width="6.42578125" style="53" customWidth="1"/>
    <col min="7" max="7" width="8" style="26" customWidth="1"/>
    <col min="8" max="8" width="11.42578125" style="26" customWidth="1"/>
    <col min="9" max="16384" width="9.140625" style="21"/>
  </cols>
  <sheetData>
    <row r="1" spans="1:8" s="5" customFormat="1" ht="33.75" x14ac:dyDescent="0.2">
      <c r="A1" s="99" t="s">
        <v>4</v>
      </c>
      <c r="B1" s="99" t="s">
        <v>5</v>
      </c>
      <c r="C1" s="100" t="s">
        <v>50</v>
      </c>
      <c r="D1" s="100" t="s">
        <v>51</v>
      </c>
      <c r="E1" s="99" t="s">
        <v>6</v>
      </c>
      <c r="F1" s="101" t="s">
        <v>7</v>
      </c>
      <c r="G1" s="102" t="s">
        <v>77</v>
      </c>
      <c r="H1" s="102" t="s">
        <v>78</v>
      </c>
    </row>
    <row r="2" spans="1:8" s="5" customFormat="1" ht="20.25" customHeight="1" x14ac:dyDescent="0.2">
      <c r="A2" s="9">
        <v>2</v>
      </c>
      <c r="B2" s="46" t="s">
        <v>19</v>
      </c>
      <c r="C2" s="47"/>
      <c r="D2" s="47"/>
      <c r="E2" s="47"/>
      <c r="F2" s="54"/>
      <c r="G2" s="13"/>
      <c r="H2" s="14"/>
    </row>
    <row r="3" spans="1:8" s="5" customFormat="1" ht="20.25" customHeight="1" x14ac:dyDescent="0.2">
      <c r="A3" s="16" t="s">
        <v>16</v>
      </c>
      <c r="B3" s="10" t="s">
        <v>22</v>
      </c>
      <c r="C3" s="12"/>
      <c r="D3" s="12"/>
      <c r="E3" s="12"/>
      <c r="F3" s="52"/>
      <c r="G3" s="13"/>
      <c r="H3" s="14"/>
    </row>
    <row r="4" spans="1:8" s="5" customFormat="1" ht="303.75" x14ac:dyDescent="0.2">
      <c r="A4" s="32">
        <v>1</v>
      </c>
      <c r="B4" s="17" t="s">
        <v>91</v>
      </c>
      <c r="C4" s="18"/>
      <c r="D4" s="18"/>
      <c r="E4" s="18" t="s">
        <v>9</v>
      </c>
      <c r="F4" s="113">
        <v>1</v>
      </c>
      <c r="G4" s="91"/>
      <c r="H4" s="91">
        <f>F4*G4</f>
        <v>0</v>
      </c>
    </row>
    <row r="5" spans="1:8" s="5" customFormat="1" ht="112.5" x14ac:dyDescent="0.2">
      <c r="A5" s="32">
        <f>A4+1</f>
        <v>2</v>
      </c>
      <c r="B5" s="17" t="s">
        <v>90</v>
      </c>
      <c r="C5" s="18"/>
      <c r="D5" s="115"/>
      <c r="E5" s="18" t="s">
        <v>9</v>
      </c>
      <c r="F5" s="113">
        <v>1</v>
      </c>
      <c r="G5" s="91"/>
      <c r="H5" s="91">
        <f t="shared" ref="H5:H9" si="0">F5*G5</f>
        <v>0</v>
      </c>
    </row>
    <row r="6" spans="1:8" s="5" customFormat="1" ht="101.25" x14ac:dyDescent="0.2">
      <c r="A6" s="32">
        <f>A5+1</f>
        <v>3</v>
      </c>
      <c r="B6" s="17" t="s">
        <v>102</v>
      </c>
      <c r="C6" s="18"/>
      <c r="D6" s="115"/>
      <c r="E6" s="18" t="s">
        <v>9</v>
      </c>
      <c r="F6" s="113">
        <v>1</v>
      </c>
      <c r="G6" s="91"/>
      <c r="H6" s="91">
        <f t="shared" si="0"/>
        <v>0</v>
      </c>
    </row>
    <row r="7" spans="1:8" s="5" customFormat="1" ht="157.5" x14ac:dyDescent="0.2">
      <c r="A7" s="32">
        <f>A6+1</f>
        <v>4</v>
      </c>
      <c r="B7" s="116" t="s">
        <v>92</v>
      </c>
      <c r="C7" s="115"/>
      <c r="D7" s="117"/>
      <c r="E7" s="18" t="s">
        <v>9</v>
      </c>
      <c r="F7" s="113">
        <v>1</v>
      </c>
      <c r="G7" s="91"/>
      <c r="H7" s="91">
        <f t="shared" si="0"/>
        <v>0</v>
      </c>
    </row>
    <row r="8" spans="1:8" s="5" customFormat="1" ht="168.75" x14ac:dyDescent="0.2">
      <c r="A8" s="32">
        <f t="shared" ref="A8:A15" si="1">A7+1</f>
        <v>5</v>
      </c>
      <c r="B8" s="17" t="s">
        <v>93</v>
      </c>
      <c r="C8" s="115"/>
      <c r="D8" s="117"/>
      <c r="E8" s="18" t="s">
        <v>9</v>
      </c>
      <c r="F8" s="113">
        <v>2</v>
      </c>
      <c r="G8" s="91"/>
      <c r="H8" s="91">
        <f t="shared" si="0"/>
        <v>0</v>
      </c>
    </row>
    <row r="9" spans="1:8" s="5" customFormat="1" ht="112.5" x14ac:dyDescent="0.2">
      <c r="A9" s="32">
        <f t="shared" si="1"/>
        <v>6</v>
      </c>
      <c r="B9" s="17" t="s">
        <v>94</v>
      </c>
      <c r="C9" s="18"/>
      <c r="D9" s="18"/>
      <c r="E9" s="18" t="s">
        <v>9</v>
      </c>
      <c r="F9" s="113">
        <v>8</v>
      </c>
      <c r="G9" s="91"/>
      <c r="H9" s="91">
        <f t="shared" si="0"/>
        <v>0</v>
      </c>
    </row>
    <row r="10" spans="1:8" s="73" customFormat="1" ht="101.25" x14ac:dyDescent="0.2">
      <c r="A10" s="32">
        <f t="shared" si="1"/>
        <v>7</v>
      </c>
      <c r="B10" s="17" t="s">
        <v>124</v>
      </c>
      <c r="C10" s="18"/>
      <c r="D10" s="18"/>
      <c r="E10" s="18" t="s">
        <v>9</v>
      </c>
      <c r="F10" s="113">
        <v>1</v>
      </c>
      <c r="G10" s="91"/>
      <c r="H10" s="91">
        <f t="shared" ref="H10" si="2">F10*G10</f>
        <v>0</v>
      </c>
    </row>
    <row r="11" spans="1:8" s="73" customFormat="1" ht="101.25" x14ac:dyDescent="0.2">
      <c r="A11" s="32"/>
      <c r="B11" s="17" t="s">
        <v>125</v>
      </c>
      <c r="C11" s="18"/>
      <c r="D11" s="18"/>
      <c r="E11" s="18" t="s">
        <v>9</v>
      </c>
      <c r="F11" s="113">
        <v>5</v>
      </c>
      <c r="G11" s="91"/>
      <c r="H11" s="91">
        <f t="shared" ref="H11" si="3">F11*G11</f>
        <v>0</v>
      </c>
    </row>
    <row r="12" spans="1:8" s="5" customFormat="1" ht="112.5" x14ac:dyDescent="0.2">
      <c r="A12" s="32">
        <f>A10+1</f>
        <v>8</v>
      </c>
      <c r="B12" s="17" t="s">
        <v>83</v>
      </c>
      <c r="C12" s="18"/>
      <c r="D12" s="18"/>
      <c r="E12" s="18" t="s">
        <v>9</v>
      </c>
      <c r="F12" s="113">
        <v>1</v>
      </c>
      <c r="G12" s="91"/>
      <c r="H12" s="91">
        <f>F12*G12</f>
        <v>0</v>
      </c>
    </row>
    <row r="13" spans="1:8" s="5" customFormat="1" ht="135" x14ac:dyDescent="0.2">
      <c r="A13" s="32">
        <f t="shared" si="1"/>
        <v>9</v>
      </c>
      <c r="B13" s="17" t="s">
        <v>87</v>
      </c>
      <c r="C13" s="18"/>
      <c r="D13" s="18"/>
      <c r="E13" s="18" t="s">
        <v>9</v>
      </c>
      <c r="F13" s="113">
        <v>1</v>
      </c>
      <c r="G13" s="91"/>
      <c r="H13" s="91">
        <f>F13*G13</f>
        <v>0</v>
      </c>
    </row>
    <row r="14" spans="1:8" s="5" customFormat="1" ht="112.5" x14ac:dyDescent="0.2">
      <c r="A14" s="32">
        <f t="shared" si="1"/>
        <v>10</v>
      </c>
      <c r="B14" s="17" t="s">
        <v>88</v>
      </c>
      <c r="C14" s="18"/>
      <c r="D14" s="115"/>
      <c r="E14" s="18" t="s">
        <v>9</v>
      </c>
      <c r="F14" s="113">
        <v>1</v>
      </c>
      <c r="G14" s="91"/>
      <c r="H14" s="91">
        <f>F14*G14</f>
        <v>0</v>
      </c>
    </row>
    <row r="15" spans="1:8" s="73" customFormat="1" ht="157.5" x14ac:dyDescent="0.2">
      <c r="A15" s="32">
        <f t="shared" si="1"/>
        <v>11</v>
      </c>
      <c r="B15" s="17" t="s">
        <v>103</v>
      </c>
      <c r="C15" s="18"/>
      <c r="D15" s="18"/>
      <c r="E15" s="18" t="s">
        <v>9</v>
      </c>
      <c r="F15" s="113">
        <v>1</v>
      </c>
      <c r="G15" s="91"/>
      <c r="H15" s="91">
        <f>F15*G15</f>
        <v>0</v>
      </c>
    </row>
    <row r="16" spans="1:8" ht="20.100000000000001" customHeight="1" x14ac:dyDescent="0.2">
      <c r="A16" s="20"/>
      <c r="B16" s="69"/>
      <c r="C16" s="69"/>
      <c r="D16" s="69"/>
      <c r="E16" s="69"/>
      <c r="F16" s="70" t="s">
        <v>26</v>
      </c>
      <c r="G16" s="137">
        <f>SUM(H4:H15)</f>
        <v>0</v>
      </c>
      <c r="H16" s="138"/>
    </row>
    <row r="17" spans="1:24" s="15" customFormat="1" ht="20.100000000000001" customHeight="1" x14ac:dyDescent="0.2">
      <c r="A17" s="9">
        <v>2</v>
      </c>
      <c r="B17" s="10" t="s">
        <v>19</v>
      </c>
      <c r="C17" s="12"/>
      <c r="D17" s="12"/>
      <c r="E17" s="12"/>
      <c r="F17" s="52"/>
      <c r="G17" s="92"/>
      <c r="H17" s="93"/>
    </row>
    <row r="18" spans="1:24" s="15" customFormat="1" ht="20.100000000000001" customHeight="1" x14ac:dyDescent="0.2">
      <c r="A18" s="16" t="s">
        <v>17</v>
      </c>
      <c r="B18" s="10" t="s">
        <v>24</v>
      </c>
      <c r="C18" s="12"/>
      <c r="D18" s="12"/>
      <c r="E18" s="12"/>
      <c r="F18" s="52"/>
      <c r="G18" s="92"/>
      <c r="H18" s="93"/>
    </row>
    <row r="19" spans="1:24" s="57" customFormat="1" ht="67.5" x14ac:dyDescent="0.2">
      <c r="A19" s="32">
        <v>1</v>
      </c>
      <c r="B19" s="17" t="s">
        <v>75</v>
      </c>
      <c r="C19" s="18"/>
      <c r="D19" s="18"/>
      <c r="E19" s="18" t="s">
        <v>10</v>
      </c>
      <c r="F19" s="113">
        <v>20</v>
      </c>
      <c r="G19" s="91"/>
      <c r="H19" s="91">
        <f t="shared" ref="H19:H28" si="4">F19*G19</f>
        <v>0</v>
      </c>
    </row>
    <row r="20" spans="1:24" s="57" customFormat="1" ht="33.75" x14ac:dyDescent="0.2">
      <c r="A20" s="32">
        <f t="shared" ref="A20:A28" si="5">A19+1</f>
        <v>2</v>
      </c>
      <c r="B20" s="17" t="s">
        <v>72</v>
      </c>
      <c r="C20" s="18"/>
      <c r="D20" s="18"/>
      <c r="E20" s="18" t="s">
        <v>10</v>
      </c>
      <c r="F20" s="113">
        <v>25</v>
      </c>
      <c r="G20" s="91"/>
      <c r="H20" s="91">
        <f t="shared" si="4"/>
        <v>0</v>
      </c>
    </row>
    <row r="21" spans="1:24" s="57" customFormat="1" ht="33.75" x14ac:dyDescent="0.2">
      <c r="A21" s="32">
        <f t="shared" si="5"/>
        <v>3</v>
      </c>
      <c r="B21" s="17" t="s">
        <v>59</v>
      </c>
      <c r="C21" s="18"/>
      <c r="D21" s="18"/>
      <c r="E21" s="18" t="s">
        <v>10</v>
      </c>
      <c r="F21" s="113">
        <v>100</v>
      </c>
      <c r="G21" s="91"/>
      <c r="H21" s="91">
        <f t="shared" si="4"/>
        <v>0</v>
      </c>
    </row>
    <row r="22" spans="1:24" s="57" customFormat="1" ht="45" x14ac:dyDescent="0.2">
      <c r="A22" s="32">
        <f t="shared" si="5"/>
        <v>4</v>
      </c>
      <c r="B22" s="17" t="s">
        <v>32</v>
      </c>
      <c r="C22" s="18"/>
      <c r="D22" s="18"/>
      <c r="E22" s="18" t="s">
        <v>10</v>
      </c>
      <c r="F22" s="113">
        <v>15</v>
      </c>
      <c r="G22" s="91"/>
      <c r="H22" s="91">
        <f t="shared" si="4"/>
        <v>0</v>
      </c>
    </row>
    <row r="23" spans="1:24" s="5" customFormat="1" ht="56.25" x14ac:dyDescent="0.2">
      <c r="A23" s="32">
        <f t="shared" si="5"/>
        <v>5</v>
      </c>
      <c r="B23" s="17" t="s">
        <v>34</v>
      </c>
      <c r="C23" s="18"/>
      <c r="D23" s="18"/>
      <c r="E23" s="18" t="s">
        <v>10</v>
      </c>
      <c r="F23" s="31">
        <v>8</v>
      </c>
      <c r="G23" s="91"/>
      <c r="H23" s="91">
        <f t="shared" si="4"/>
        <v>0</v>
      </c>
      <c r="I23" s="71"/>
      <c r="J23" s="72"/>
      <c r="K23" s="72"/>
    </row>
    <row r="24" spans="1:24" s="5" customFormat="1" ht="56.25" x14ac:dyDescent="0.2">
      <c r="A24" s="32">
        <f t="shared" si="5"/>
        <v>6</v>
      </c>
      <c r="B24" s="82" t="s">
        <v>55</v>
      </c>
      <c r="C24" s="18"/>
      <c r="D24" s="18"/>
      <c r="E24" s="18" t="s">
        <v>10</v>
      </c>
      <c r="F24" s="31">
        <v>2</v>
      </c>
      <c r="G24" s="91"/>
      <c r="H24" s="91">
        <f t="shared" si="4"/>
        <v>0</v>
      </c>
      <c r="I24" s="71"/>
      <c r="J24" s="72"/>
      <c r="K24" s="72"/>
    </row>
    <row r="25" spans="1:24" s="5" customFormat="1" ht="67.5" x14ac:dyDescent="0.2">
      <c r="A25" s="32">
        <f t="shared" si="5"/>
        <v>7</v>
      </c>
      <c r="B25" s="17" t="s">
        <v>123</v>
      </c>
      <c r="C25" s="18"/>
      <c r="D25" s="18"/>
      <c r="E25" s="18" t="s">
        <v>10</v>
      </c>
      <c r="F25" s="113">
        <v>20</v>
      </c>
      <c r="G25" s="91"/>
      <c r="H25" s="91">
        <f t="shared" si="4"/>
        <v>0</v>
      </c>
      <c r="I25" s="71"/>
      <c r="J25" s="72"/>
      <c r="K25" s="72"/>
    </row>
    <row r="26" spans="1:24" s="5" customFormat="1" ht="67.5" x14ac:dyDescent="0.2">
      <c r="A26" s="32">
        <f t="shared" si="5"/>
        <v>8</v>
      </c>
      <c r="B26" s="17" t="s">
        <v>126</v>
      </c>
      <c r="C26" s="18"/>
      <c r="D26" s="18"/>
      <c r="E26" s="18" t="s">
        <v>10</v>
      </c>
      <c r="F26" s="113">
        <v>20</v>
      </c>
      <c r="G26" s="91"/>
      <c r="H26" s="91">
        <f t="shared" ref="H26" si="6">F26*G26</f>
        <v>0</v>
      </c>
      <c r="I26" s="71"/>
      <c r="J26" s="72"/>
      <c r="K26" s="72"/>
    </row>
    <row r="27" spans="1:24" ht="56.25" x14ac:dyDescent="0.2">
      <c r="A27" s="32">
        <f t="shared" si="5"/>
        <v>9</v>
      </c>
      <c r="B27" s="17" t="s">
        <v>56</v>
      </c>
      <c r="C27" s="18" t="s">
        <v>13</v>
      </c>
      <c r="D27" s="18" t="s">
        <v>13</v>
      </c>
      <c r="E27" s="18" t="s">
        <v>74</v>
      </c>
      <c r="F27" s="68">
        <v>1</v>
      </c>
      <c r="G27" s="91"/>
      <c r="H27" s="91">
        <f t="shared" si="4"/>
        <v>0</v>
      </c>
      <c r="I27" s="15"/>
      <c r="J27" s="15"/>
      <c r="K27" s="15"/>
      <c r="L27" s="15"/>
      <c r="M27" s="15"/>
      <c r="N27" s="15"/>
      <c r="O27" s="15"/>
      <c r="P27" s="15"/>
      <c r="Q27" s="15"/>
      <c r="R27" s="15"/>
      <c r="S27" s="15"/>
      <c r="T27" s="15"/>
      <c r="U27" s="15"/>
      <c r="V27" s="15"/>
      <c r="W27" s="15"/>
      <c r="X27" s="15"/>
    </row>
    <row r="28" spans="1:24" s="5" customFormat="1" ht="22.5" x14ac:dyDescent="0.2">
      <c r="A28" s="32">
        <f t="shared" si="5"/>
        <v>10</v>
      </c>
      <c r="B28" s="17" t="s">
        <v>15</v>
      </c>
      <c r="C28" s="18" t="s">
        <v>13</v>
      </c>
      <c r="D28" s="18" t="s">
        <v>13</v>
      </c>
      <c r="E28" s="18" t="s">
        <v>73</v>
      </c>
      <c r="F28" s="113">
        <v>1</v>
      </c>
      <c r="G28" s="91"/>
      <c r="H28" s="91">
        <f t="shared" si="4"/>
        <v>0</v>
      </c>
    </row>
    <row r="29" spans="1:24" ht="20.100000000000001" customHeight="1" x14ac:dyDescent="0.2">
      <c r="A29" s="20"/>
      <c r="B29" s="20"/>
      <c r="C29" s="20"/>
      <c r="D29" s="20"/>
      <c r="E29" s="20"/>
      <c r="F29" s="29" t="s">
        <v>27</v>
      </c>
      <c r="G29" s="135">
        <f>SUM(H19:H28)</f>
        <v>0</v>
      </c>
      <c r="H29" s="136"/>
    </row>
    <row r="30" spans="1:24" s="15" customFormat="1" ht="20.100000000000001" customHeight="1" x14ac:dyDescent="0.2">
      <c r="A30" s="9">
        <v>2</v>
      </c>
      <c r="B30" s="10" t="s">
        <v>19</v>
      </c>
      <c r="C30" s="12"/>
      <c r="D30" s="12"/>
      <c r="E30" s="12"/>
      <c r="F30" s="52"/>
      <c r="G30" s="92"/>
      <c r="H30" s="93"/>
    </row>
    <row r="31" spans="1:24" s="15" customFormat="1" ht="20.100000000000001" customHeight="1" x14ac:dyDescent="0.2">
      <c r="A31" s="16" t="s">
        <v>18</v>
      </c>
      <c r="B31" s="10" t="s">
        <v>12</v>
      </c>
      <c r="C31" s="12"/>
      <c r="D31" s="12"/>
      <c r="E31" s="12"/>
      <c r="F31" s="52"/>
      <c r="G31" s="92"/>
      <c r="H31" s="93"/>
    </row>
    <row r="32" spans="1:24" s="5" customFormat="1" ht="56.25" x14ac:dyDescent="0.2">
      <c r="A32" s="32">
        <v>1</v>
      </c>
      <c r="B32" s="17" t="s">
        <v>20</v>
      </c>
      <c r="C32" s="18" t="s">
        <v>13</v>
      </c>
      <c r="D32" s="18" t="s">
        <v>13</v>
      </c>
      <c r="E32" s="18" t="s">
        <v>73</v>
      </c>
      <c r="F32" s="113">
        <v>1</v>
      </c>
      <c r="G32" s="91"/>
      <c r="H32" s="91">
        <f>F32*G32</f>
        <v>0</v>
      </c>
    </row>
    <row r="33" spans="1:8" s="57" customFormat="1" ht="54" customHeight="1" x14ac:dyDescent="0.2">
      <c r="A33" s="32">
        <f>A32+1</f>
        <v>2</v>
      </c>
      <c r="B33" s="17" t="s">
        <v>43</v>
      </c>
      <c r="C33" s="18" t="s">
        <v>13</v>
      </c>
      <c r="D33" s="18" t="s">
        <v>13</v>
      </c>
      <c r="E33" s="18" t="s">
        <v>73</v>
      </c>
      <c r="F33" s="113">
        <v>1</v>
      </c>
      <c r="G33" s="91"/>
      <c r="H33" s="91">
        <f>F33*G33</f>
        <v>0</v>
      </c>
    </row>
    <row r="34" spans="1:8" ht="33.75" x14ac:dyDescent="0.2">
      <c r="A34" s="32">
        <f>A33+1</f>
        <v>3</v>
      </c>
      <c r="B34" s="17" t="s">
        <v>66</v>
      </c>
      <c r="C34" s="18" t="s">
        <v>33</v>
      </c>
      <c r="D34" s="18" t="s">
        <v>33</v>
      </c>
      <c r="E34" s="18" t="s">
        <v>73</v>
      </c>
      <c r="F34" s="68">
        <v>1</v>
      </c>
      <c r="G34" s="91"/>
      <c r="H34" s="91">
        <f>F34*G34</f>
        <v>0</v>
      </c>
    </row>
    <row r="35" spans="1:8" ht="20.100000000000001" customHeight="1" x14ac:dyDescent="0.2">
      <c r="A35" s="48"/>
      <c r="B35" s="48"/>
      <c r="C35" s="48"/>
      <c r="D35" s="48"/>
      <c r="E35" s="48"/>
      <c r="F35" s="45" t="s">
        <v>21</v>
      </c>
      <c r="G35" s="135">
        <f>SUM(H32:H34)</f>
        <v>0</v>
      </c>
      <c r="H35" s="136"/>
    </row>
  </sheetData>
  <mergeCells count="3">
    <mergeCell ref="G29:H29"/>
    <mergeCell ref="G35:H35"/>
    <mergeCell ref="G16:H16"/>
  </mergeCells>
  <phoneticPr fontId="0" type="noConversion"/>
  <conditionalFormatting sqref="F4:F15">
    <cfRule type="cellIs" dxfId="8" priority="6" stopIfTrue="1" operator="equal">
      <formula>0</formula>
    </cfRule>
  </conditionalFormatting>
  <conditionalFormatting sqref="F19:F28">
    <cfRule type="cellIs" dxfId="7" priority="1" stopIfTrue="1" operator="equal">
      <formula>0</formula>
    </cfRule>
  </conditionalFormatting>
  <conditionalFormatting sqref="F32:F34">
    <cfRule type="cellIs" dxfId="6" priority="62" stopIfTrue="1" operator="equal">
      <formula>0</formula>
    </cfRule>
  </conditionalFormatting>
  <pageMargins left="0.98425196850393704" right="0.19685039370078741" top="0.35433070866141736" bottom="0.94488188976377963" header="0.31496062992125984" footer="0.31496062992125984"/>
  <pageSetup paperSize="9" scale="99" orientation="portrait" r:id="rId1"/>
  <headerFooter>
    <oddFooter>&amp;C&amp;8Uvid u dokumentaciju  imaju samo osobe koje imaju ovlast
za obavljanje poslova tehničke zaštite sukladno ''Pravilniku
o uvjetima i načinu provedbe tehničke zaštite'' (NN 198/03). &amp;RStranica: &amp;P/&amp;N</oddFooter>
  </headerFooter>
  <rowBreaks count="3" manualBreakCount="3">
    <brk id="13" max="7" man="1"/>
    <brk id="16" max="16383" man="1"/>
    <brk id="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showZeros="0" view="pageBreakPreview" zoomScaleNormal="100" zoomScaleSheetLayoutView="100" workbookViewId="0">
      <pane ySplit="1" topLeftCell="A2" activePane="bottomLeft" state="frozenSplit"/>
      <selection activeCell="B134" sqref="B134"/>
      <selection pane="bottomLeft" activeCell="C1" sqref="A1:XFD2"/>
    </sheetView>
  </sheetViews>
  <sheetFormatPr defaultColWidth="9.140625" defaultRowHeight="12" x14ac:dyDescent="0.2"/>
  <cols>
    <col min="1" max="1" width="4.28515625" style="34" customWidth="1"/>
    <col min="2" max="2" width="39.7109375" style="23" customWidth="1"/>
    <col min="3" max="4" width="8.42578125" style="25" customWidth="1"/>
    <col min="5" max="5" width="7" style="25" customWidth="1"/>
    <col min="6" max="6" width="6.42578125" style="53" customWidth="1"/>
    <col min="7" max="7" width="8.85546875" style="26" customWidth="1"/>
    <col min="8" max="8" width="11.42578125" style="26" customWidth="1"/>
    <col min="9" max="9" width="10" style="108" bestFit="1" customWidth="1"/>
    <col min="10" max="16384" width="9.140625" style="21"/>
  </cols>
  <sheetData>
    <row r="1" spans="1:9" s="5" customFormat="1" ht="33.75" x14ac:dyDescent="0.2">
      <c r="A1" s="99" t="s">
        <v>4</v>
      </c>
      <c r="B1" s="99" t="s">
        <v>5</v>
      </c>
      <c r="C1" s="100" t="s">
        <v>50</v>
      </c>
      <c r="D1" s="100" t="s">
        <v>51</v>
      </c>
      <c r="E1" s="99" t="s">
        <v>6</v>
      </c>
      <c r="F1" s="101" t="s">
        <v>7</v>
      </c>
      <c r="G1" s="102" t="s">
        <v>77</v>
      </c>
      <c r="H1" s="102" t="s">
        <v>78</v>
      </c>
      <c r="I1" s="107"/>
    </row>
    <row r="2" spans="1:9" s="15" customFormat="1" ht="20.25" customHeight="1" x14ac:dyDescent="0.2">
      <c r="A2" s="9">
        <v>3</v>
      </c>
      <c r="B2" s="10" t="s">
        <v>62</v>
      </c>
      <c r="C2" s="12"/>
      <c r="D2" s="12"/>
      <c r="E2" s="12"/>
      <c r="F2" s="52"/>
      <c r="G2" s="13"/>
      <c r="H2" s="14"/>
      <c r="I2" s="106"/>
    </row>
    <row r="3" spans="1:9" s="15" customFormat="1" ht="20.25" customHeight="1" x14ac:dyDescent="0.2">
      <c r="A3" s="16" t="s">
        <v>45</v>
      </c>
      <c r="B3" s="76" t="s">
        <v>22</v>
      </c>
      <c r="C3" s="12"/>
      <c r="D3" s="12"/>
      <c r="E3" s="12"/>
      <c r="F3" s="52"/>
      <c r="G3" s="13"/>
      <c r="H3" s="14"/>
      <c r="I3" s="106"/>
    </row>
    <row r="4" spans="1:9" s="5" customFormat="1" ht="303.75" x14ac:dyDescent="0.2">
      <c r="A4" s="77">
        <v>1</v>
      </c>
      <c r="B4" s="118" t="s">
        <v>104</v>
      </c>
      <c r="C4" s="84"/>
      <c r="D4" s="85"/>
      <c r="E4" s="18" t="s">
        <v>9</v>
      </c>
      <c r="F4" s="113">
        <v>1</v>
      </c>
      <c r="G4" s="91"/>
      <c r="H4" s="91">
        <f t="shared" ref="H4:H14" si="0">F4*G4</f>
        <v>0</v>
      </c>
      <c r="I4" s="107"/>
    </row>
    <row r="5" spans="1:9" s="5" customFormat="1" ht="281.25" x14ac:dyDescent="0.2">
      <c r="A5" s="77">
        <v>2</v>
      </c>
      <c r="B5" s="118" t="s">
        <v>144</v>
      </c>
      <c r="C5" s="84"/>
      <c r="D5" s="85"/>
      <c r="E5" s="18" t="s">
        <v>9</v>
      </c>
      <c r="F5" s="113">
        <v>1</v>
      </c>
      <c r="G5" s="91"/>
      <c r="H5" s="91">
        <f t="shared" si="0"/>
        <v>0</v>
      </c>
      <c r="I5" s="107"/>
    </row>
    <row r="6" spans="1:9" s="5" customFormat="1" ht="168.75" x14ac:dyDescent="0.2">
      <c r="A6" s="77">
        <v>3</v>
      </c>
      <c r="B6" s="118" t="s">
        <v>105</v>
      </c>
      <c r="C6" s="84"/>
      <c r="D6" s="85"/>
      <c r="E6" s="18" t="s">
        <v>9</v>
      </c>
      <c r="F6" s="113">
        <v>1</v>
      </c>
      <c r="G6" s="19"/>
      <c r="H6" s="91">
        <f t="shared" si="0"/>
        <v>0</v>
      </c>
      <c r="I6" s="107"/>
    </row>
    <row r="7" spans="1:9" s="5" customFormat="1" ht="168.75" x14ac:dyDescent="0.2">
      <c r="A7" s="77">
        <v>4</v>
      </c>
      <c r="B7" s="17" t="s">
        <v>106</v>
      </c>
      <c r="C7" s="84"/>
      <c r="D7" s="85"/>
      <c r="E7" s="18" t="s">
        <v>9</v>
      </c>
      <c r="F7" s="113">
        <v>5</v>
      </c>
      <c r="G7" s="19"/>
      <c r="H7" s="91">
        <f t="shared" si="0"/>
        <v>0</v>
      </c>
      <c r="I7" s="107"/>
    </row>
    <row r="8" spans="1:9" s="5" customFormat="1" ht="146.25" x14ac:dyDescent="0.2">
      <c r="A8" s="77">
        <v>5</v>
      </c>
      <c r="B8" s="17" t="s">
        <v>107</v>
      </c>
      <c r="C8" s="84"/>
      <c r="D8" s="85"/>
      <c r="E8" s="31" t="s">
        <v>9</v>
      </c>
      <c r="F8" s="68">
        <v>5</v>
      </c>
      <c r="G8" s="19"/>
      <c r="H8" s="91">
        <f t="shared" si="0"/>
        <v>0</v>
      </c>
      <c r="I8" s="107"/>
    </row>
    <row r="9" spans="1:9" s="5" customFormat="1" ht="135" x14ac:dyDescent="0.2">
      <c r="A9" s="77">
        <v>6</v>
      </c>
      <c r="B9" s="17" t="s">
        <v>96</v>
      </c>
      <c r="C9" s="84"/>
      <c r="D9" s="85"/>
      <c r="E9" s="31" t="s">
        <v>9</v>
      </c>
      <c r="F9" s="68">
        <v>1</v>
      </c>
      <c r="G9" s="19"/>
      <c r="H9" s="91">
        <f t="shared" si="0"/>
        <v>0</v>
      </c>
      <c r="I9" s="107"/>
    </row>
    <row r="10" spans="1:9" s="5" customFormat="1" ht="123.75" x14ac:dyDescent="0.2">
      <c r="A10" s="77">
        <v>7</v>
      </c>
      <c r="B10" s="17" t="s">
        <v>117</v>
      </c>
      <c r="C10" s="86"/>
      <c r="D10" s="85"/>
      <c r="E10" s="18" t="s">
        <v>9</v>
      </c>
      <c r="F10" s="113">
        <v>1</v>
      </c>
      <c r="G10" s="19"/>
      <c r="H10" s="19">
        <f t="shared" si="0"/>
        <v>0</v>
      </c>
      <c r="I10" s="107"/>
    </row>
    <row r="11" spans="1:9" s="5" customFormat="1" ht="101.25" x14ac:dyDescent="0.2">
      <c r="A11" s="77">
        <v>8</v>
      </c>
      <c r="B11" s="17" t="s">
        <v>95</v>
      </c>
      <c r="C11" s="18"/>
      <c r="D11" s="85"/>
      <c r="E11" s="18" t="s">
        <v>9</v>
      </c>
      <c r="F11" s="68">
        <v>1</v>
      </c>
      <c r="G11" s="91"/>
      <c r="H11" s="91">
        <f>F11*G11</f>
        <v>0</v>
      </c>
      <c r="I11" s="107"/>
    </row>
    <row r="12" spans="1:9" s="5" customFormat="1" ht="101.25" x14ac:dyDescent="0.2">
      <c r="A12" s="77">
        <v>9</v>
      </c>
      <c r="B12" s="17" t="s">
        <v>125</v>
      </c>
      <c r="C12" s="18"/>
      <c r="D12" s="85"/>
      <c r="E12" s="18" t="s">
        <v>9</v>
      </c>
      <c r="F12" s="68">
        <v>1</v>
      </c>
      <c r="G12" s="91"/>
      <c r="H12" s="91">
        <f>F12*G12</f>
        <v>0</v>
      </c>
      <c r="I12" s="107"/>
    </row>
    <row r="13" spans="1:9" s="5" customFormat="1" ht="157.5" x14ac:dyDescent="0.2">
      <c r="A13" s="77">
        <v>10</v>
      </c>
      <c r="B13" s="17" t="s">
        <v>108</v>
      </c>
      <c r="C13" s="18"/>
      <c r="D13" s="85"/>
      <c r="E13" s="18" t="s">
        <v>9</v>
      </c>
      <c r="F13" s="68">
        <v>1</v>
      </c>
      <c r="G13" s="91"/>
      <c r="H13" s="91">
        <f>F13*G13</f>
        <v>0</v>
      </c>
      <c r="I13" s="107"/>
    </row>
    <row r="14" spans="1:9" s="5" customFormat="1" ht="67.5" x14ac:dyDescent="0.2">
      <c r="A14" s="77">
        <v>10</v>
      </c>
      <c r="B14" s="103" t="s">
        <v>109</v>
      </c>
      <c r="C14" s="119"/>
      <c r="D14" s="25"/>
      <c r="E14" s="18" t="s">
        <v>9</v>
      </c>
      <c r="F14" s="31">
        <v>1</v>
      </c>
      <c r="G14" s="91"/>
      <c r="H14" s="94">
        <f t="shared" si="0"/>
        <v>0</v>
      </c>
      <c r="I14" s="107"/>
    </row>
    <row r="15" spans="1:9" ht="20.25" customHeight="1" x14ac:dyDescent="0.2">
      <c r="A15" s="20"/>
      <c r="B15" s="20"/>
      <c r="C15" s="20"/>
      <c r="D15" s="20"/>
      <c r="E15" s="20"/>
      <c r="F15" s="29" t="s">
        <v>58</v>
      </c>
      <c r="G15" s="135">
        <f>SUM(H4:H14)</f>
        <v>0</v>
      </c>
      <c r="H15" s="136"/>
    </row>
    <row r="16" spans="1:9" s="2" customFormat="1" ht="6.75" hidden="1" customHeight="1" x14ac:dyDescent="0.2">
      <c r="A16" s="33"/>
      <c r="B16" s="7"/>
      <c r="C16" s="3"/>
      <c r="D16" s="3"/>
      <c r="E16" s="3"/>
      <c r="F16" s="50"/>
      <c r="G16" s="95"/>
      <c r="H16" s="95"/>
      <c r="I16" s="109"/>
    </row>
    <row r="17" spans="1:9" s="15" customFormat="1" ht="20.25" customHeight="1" x14ac:dyDescent="0.2">
      <c r="A17" s="9">
        <v>3</v>
      </c>
      <c r="B17" s="10" t="s">
        <v>62</v>
      </c>
      <c r="C17" s="18"/>
      <c r="D17" s="12"/>
      <c r="E17" s="12"/>
      <c r="F17" s="52"/>
      <c r="G17" s="92"/>
      <c r="H17" s="93"/>
      <c r="I17" s="106"/>
    </row>
    <row r="18" spans="1:9" s="15" customFormat="1" ht="20.25" customHeight="1" x14ac:dyDescent="0.2">
      <c r="A18" s="16" t="s">
        <v>53</v>
      </c>
      <c r="B18" s="10" t="s">
        <v>24</v>
      </c>
      <c r="C18" s="18"/>
      <c r="D18" s="12"/>
      <c r="E18" s="12"/>
      <c r="F18" s="52"/>
      <c r="G18" s="92"/>
      <c r="H18" s="93"/>
      <c r="I18" s="106"/>
    </row>
    <row r="19" spans="1:9" s="56" customFormat="1" ht="45" x14ac:dyDescent="0.2">
      <c r="A19" s="32">
        <v>1</v>
      </c>
      <c r="B19" s="17" t="s">
        <v>32</v>
      </c>
      <c r="C19" s="85"/>
      <c r="D19" s="85"/>
      <c r="E19" s="31" t="s">
        <v>10</v>
      </c>
      <c r="F19" s="113">
        <v>10</v>
      </c>
      <c r="G19" s="94"/>
      <c r="H19" s="91">
        <f t="shared" ref="H19:H26" si="1">F19*G19</f>
        <v>0</v>
      </c>
      <c r="I19" s="111"/>
    </row>
    <row r="20" spans="1:9" s="57" customFormat="1" ht="44.45" customHeight="1" x14ac:dyDescent="0.2">
      <c r="A20" s="32">
        <f>A19+1</f>
        <v>2</v>
      </c>
      <c r="B20" s="17" t="s">
        <v>82</v>
      </c>
      <c r="C20" s="85"/>
      <c r="D20" s="85"/>
      <c r="E20" s="18" t="s">
        <v>10</v>
      </c>
      <c r="F20" s="113">
        <v>10</v>
      </c>
      <c r="G20" s="91"/>
      <c r="H20" s="91">
        <f t="shared" si="1"/>
        <v>0</v>
      </c>
      <c r="I20" s="111"/>
    </row>
    <row r="21" spans="1:9" s="57" customFormat="1" ht="56.25" x14ac:dyDescent="0.2">
      <c r="A21" s="32">
        <f t="shared" ref="A21:A27" si="2">A20+1</f>
        <v>3</v>
      </c>
      <c r="B21" s="17" t="s">
        <v>89</v>
      </c>
      <c r="C21" s="85"/>
      <c r="D21" s="85"/>
      <c r="E21" s="18" t="s">
        <v>10</v>
      </c>
      <c r="F21" s="113">
        <v>5</v>
      </c>
      <c r="G21" s="91"/>
      <c r="H21" s="91">
        <f t="shared" si="1"/>
        <v>0</v>
      </c>
      <c r="I21" s="111"/>
    </row>
    <row r="22" spans="1:9" s="57" customFormat="1" ht="33.75" x14ac:dyDescent="0.2">
      <c r="A22" s="32">
        <f t="shared" si="2"/>
        <v>4</v>
      </c>
      <c r="B22" s="17" t="s">
        <v>59</v>
      </c>
      <c r="C22" s="18"/>
      <c r="D22" s="18"/>
      <c r="E22" s="18" t="s">
        <v>10</v>
      </c>
      <c r="F22" s="113">
        <v>10</v>
      </c>
      <c r="G22" s="91"/>
      <c r="H22" s="91">
        <f t="shared" si="1"/>
        <v>0</v>
      </c>
    </row>
    <row r="23" spans="1:9" s="56" customFormat="1" ht="27" customHeight="1" x14ac:dyDescent="0.2">
      <c r="A23" s="32">
        <f t="shared" si="2"/>
        <v>5</v>
      </c>
      <c r="B23" s="17" t="s">
        <v>72</v>
      </c>
      <c r="C23" s="18"/>
      <c r="D23" s="18"/>
      <c r="E23" s="18" t="s">
        <v>10</v>
      </c>
      <c r="F23" s="113">
        <v>15</v>
      </c>
      <c r="G23" s="91"/>
      <c r="H23" s="91">
        <f t="shared" si="1"/>
        <v>0</v>
      </c>
      <c r="I23" s="111"/>
    </row>
    <row r="24" spans="1:9" s="57" customFormat="1" ht="56.25" x14ac:dyDescent="0.2">
      <c r="A24" s="32">
        <f t="shared" si="2"/>
        <v>6</v>
      </c>
      <c r="B24" s="17" t="s">
        <v>34</v>
      </c>
      <c r="C24" s="18"/>
      <c r="D24" s="18"/>
      <c r="E24" s="18" t="s">
        <v>10</v>
      </c>
      <c r="F24" s="31">
        <v>8</v>
      </c>
      <c r="G24" s="91"/>
      <c r="H24" s="91">
        <f t="shared" si="1"/>
        <v>0</v>
      </c>
      <c r="I24" s="111"/>
    </row>
    <row r="25" spans="1:9" s="57" customFormat="1" ht="67.5" x14ac:dyDescent="0.2">
      <c r="A25" s="32">
        <f t="shared" si="2"/>
        <v>7</v>
      </c>
      <c r="B25" s="17" t="s">
        <v>123</v>
      </c>
      <c r="C25" s="18"/>
      <c r="D25" s="18"/>
      <c r="E25" s="18" t="s">
        <v>10</v>
      </c>
      <c r="F25" s="113">
        <v>8</v>
      </c>
      <c r="G25" s="91"/>
      <c r="H25" s="91">
        <f t="shared" si="1"/>
        <v>0</v>
      </c>
      <c r="I25" s="111"/>
    </row>
    <row r="26" spans="1:9" s="57" customFormat="1" ht="67.5" x14ac:dyDescent="0.2">
      <c r="A26" s="32">
        <f t="shared" si="2"/>
        <v>8</v>
      </c>
      <c r="B26" s="17" t="s">
        <v>126</v>
      </c>
      <c r="C26" s="18"/>
      <c r="D26" s="18"/>
      <c r="E26" s="18" t="s">
        <v>10</v>
      </c>
      <c r="F26" s="113">
        <v>5</v>
      </c>
      <c r="G26" s="91"/>
      <c r="H26" s="91">
        <f t="shared" si="1"/>
        <v>0</v>
      </c>
      <c r="I26" s="111"/>
    </row>
    <row r="27" spans="1:9" s="56" customFormat="1" ht="22.5" x14ac:dyDescent="0.2">
      <c r="A27" s="32">
        <f t="shared" si="2"/>
        <v>9</v>
      </c>
      <c r="B27" s="17" t="s">
        <v>15</v>
      </c>
      <c r="C27" s="85" t="s">
        <v>13</v>
      </c>
      <c r="D27" s="85" t="s">
        <v>13</v>
      </c>
      <c r="E27" s="18" t="s">
        <v>73</v>
      </c>
      <c r="F27" s="113">
        <v>1</v>
      </c>
      <c r="G27" s="91"/>
      <c r="H27" s="91">
        <f>F27*G27</f>
        <v>0</v>
      </c>
      <c r="I27" s="111"/>
    </row>
    <row r="28" spans="1:9" ht="20.25" customHeight="1" x14ac:dyDescent="0.2">
      <c r="A28" s="20"/>
      <c r="B28" s="20"/>
      <c r="C28" s="20"/>
      <c r="D28" s="20"/>
      <c r="E28" s="20"/>
      <c r="F28" s="29" t="s">
        <v>60</v>
      </c>
      <c r="G28" s="135">
        <f>SUM(H19:H27)</f>
        <v>0</v>
      </c>
      <c r="H28" s="136"/>
    </row>
    <row r="29" spans="1:9" s="2" customFormat="1" ht="6.75" hidden="1" customHeight="1" x14ac:dyDescent="0.2">
      <c r="A29" s="33"/>
      <c r="B29" s="7"/>
      <c r="C29" s="3"/>
      <c r="D29" s="3"/>
      <c r="E29" s="3"/>
      <c r="F29" s="50"/>
      <c r="G29" s="95"/>
      <c r="H29" s="95"/>
      <c r="I29" s="109"/>
    </row>
    <row r="30" spans="1:9" s="15" customFormat="1" ht="20.25" customHeight="1" x14ac:dyDescent="0.2">
      <c r="A30" s="9">
        <v>3</v>
      </c>
      <c r="B30" s="10" t="s">
        <v>62</v>
      </c>
      <c r="C30" s="18"/>
      <c r="D30" s="12"/>
      <c r="E30" s="12"/>
      <c r="F30" s="52"/>
      <c r="G30" s="92"/>
      <c r="H30" s="93"/>
      <c r="I30" s="106"/>
    </row>
    <row r="31" spans="1:9" s="15" customFormat="1" ht="20.25" customHeight="1" x14ac:dyDescent="0.2">
      <c r="A31" s="16" t="s">
        <v>57</v>
      </c>
      <c r="B31" s="10" t="s">
        <v>12</v>
      </c>
      <c r="C31" s="18"/>
      <c r="D31" s="12"/>
      <c r="E31" s="12"/>
      <c r="F31" s="52"/>
      <c r="G31" s="92"/>
      <c r="H31" s="93"/>
      <c r="I31" s="106"/>
    </row>
    <row r="32" spans="1:9" s="57" customFormat="1" ht="67.5" x14ac:dyDescent="0.2">
      <c r="A32" s="32">
        <v>1</v>
      </c>
      <c r="B32" s="83" t="s">
        <v>70</v>
      </c>
      <c r="C32" s="85" t="s">
        <v>13</v>
      </c>
      <c r="D32" s="85" t="s">
        <v>13</v>
      </c>
      <c r="E32" s="18" t="s">
        <v>73</v>
      </c>
      <c r="F32" s="113">
        <v>1</v>
      </c>
      <c r="G32" s="91"/>
      <c r="H32" s="91">
        <f t="shared" ref="H32:H33" si="3">G32*F32</f>
        <v>0</v>
      </c>
      <c r="I32" s="111"/>
    </row>
    <row r="33" spans="1:9" s="58" customFormat="1" ht="78.75" x14ac:dyDescent="0.2">
      <c r="A33" s="32">
        <f>A32+1</f>
        <v>2</v>
      </c>
      <c r="B33" s="17" t="s">
        <v>116</v>
      </c>
      <c r="C33" s="85" t="s">
        <v>13</v>
      </c>
      <c r="D33" s="85" t="s">
        <v>13</v>
      </c>
      <c r="E33" s="18" t="s">
        <v>73</v>
      </c>
      <c r="F33" s="68">
        <v>1</v>
      </c>
      <c r="G33" s="91"/>
      <c r="H33" s="91">
        <f t="shared" si="3"/>
        <v>0</v>
      </c>
      <c r="I33" s="110"/>
    </row>
    <row r="34" spans="1:9" s="58" customFormat="1" ht="33.75" x14ac:dyDescent="0.2">
      <c r="A34" s="32">
        <f t="shared" ref="A34" si="4">A33+1</f>
        <v>3</v>
      </c>
      <c r="B34" s="17" t="s">
        <v>118</v>
      </c>
      <c r="C34" s="85" t="s">
        <v>13</v>
      </c>
      <c r="D34" s="85" t="s">
        <v>13</v>
      </c>
      <c r="E34" s="18" t="s">
        <v>74</v>
      </c>
      <c r="F34" s="113">
        <v>1</v>
      </c>
      <c r="G34" s="91"/>
      <c r="H34" s="91">
        <f>F34*G34</f>
        <v>0</v>
      </c>
      <c r="I34" s="110"/>
    </row>
    <row r="35" spans="1:9" ht="20.25" customHeight="1" x14ac:dyDescent="0.2">
      <c r="A35" s="20"/>
      <c r="B35" s="20"/>
      <c r="C35" s="20"/>
      <c r="D35" s="20"/>
      <c r="E35" s="20"/>
      <c r="F35" s="29" t="s">
        <v>61</v>
      </c>
      <c r="G35" s="135">
        <f>SUM(H32:H34)</f>
        <v>0</v>
      </c>
      <c r="H35" s="136"/>
    </row>
    <row r="36" spans="1:9" s="2" customFormat="1" ht="6.75" hidden="1" customHeight="1" x14ac:dyDescent="0.2">
      <c r="A36" s="33"/>
      <c r="B36" s="7"/>
      <c r="C36" s="3"/>
      <c r="D36" s="3"/>
      <c r="E36" s="3"/>
      <c r="F36" s="74"/>
      <c r="G36" s="8"/>
      <c r="H36" s="8"/>
      <c r="I36" s="109"/>
    </row>
    <row r="37" spans="1:9" x14ac:dyDescent="0.2">
      <c r="C37" s="18"/>
    </row>
    <row r="38" spans="1:9" x14ac:dyDescent="0.2">
      <c r="C38" s="18"/>
    </row>
    <row r="39" spans="1:9" x14ac:dyDescent="0.2">
      <c r="C39" s="18"/>
    </row>
    <row r="40" spans="1:9" x14ac:dyDescent="0.2">
      <c r="C40" s="18"/>
    </row>
    <row r="41" spans="1:9" x14ac:dyDescent="0.2">
      <c r="C41" s="18"/>
    </row>
    <row r="42" spans="1:9" x14ac:dyDescent="0.2">
      <c r="C42" s="18"/>
    </row>
    <row r="43" spans="1:9" x14ac:dyDescent="0.2">
      <c r="C43" s="20"/>
    </row>
    <row r="44" spans="1:9" x14ac:dyDescent="0.2">
      <c r="C44" s="55"/>
    </row>
    <row r="45" spans="1:9" x14ac:dyDescent="0.2">
      <c r="C45" s="12"/>
    </row>
    <row r="46" spans="1:9" x14ac:dyDescent="0.2">
      <c r="C46" s="12"/>
    </row>
    <row r="47" spans="1:9" x14ac:dyDescent="0.2">
      <c r="C47" s="18"/>
    </row>
    <row r="48" spans="1:9" x14ac:dyDescent="0.2">
      <c r="C48" s="20"/>
    </row>
    <row r="49" spans="3:3" x14ac:dyDescent="0.2">
      <c r="C49" s="55"/>
    </row>
    <row r="50" spans="3:3" x14ac:dyDescent="0.2">
      <c r="C50" s="12"/>
    </row>
    <row r="51" spans="3:3" x14ac:dyDescent="0.2">
      <c r="C51" s="12"/>
    </row>
    <row r="52" spans="3:3" x14ac:dyDescent="0.2">
      <c r="C52" s="18"/>
    </row>
    <row r="53" spans="3:3" x14ac:dyDescent="0.2">
      <c r="C53" s="18"/>
    </row>
    <row r="54" spans="3:3" x14ac:dyDescent="0.2">
      <c r="C54" s="18"/>
    </row>
    <row r="55" spans="3:3" x14ac:dyDescent="0.2">
      <c r="C55" s="18"/>
    </row>
    <row r="56" spans="3:3" x14ac:dyDescent="0.2">
      <c r="C56" s="18"/>
    </row>
    <row r="57" spans="3:3" x14ac:dyDescent="0.2">
      <c r="C57" s="18"/>
    </row>
    <row r="58" spans="3:3" x14ac:dyDescent="0.2">
      <c r="C58" s="18"/>
    </row>
    <row r="59" spans="3:3" x14ac:dyDescent="0.2">
      <c r="C59" s="18"/>
    </row>
    <row r="60" spans="3:3" x14ac:dyDescent="0.2">
      <c r="C60" s="18"/>
    </row>
    <row r="61" spans="3:3" x14ac:dyDescent="0.2">
      <c r="C61" s="18"/>
    </row>
    <row r="62" spans="3:3" x14ac:dyDescent="0.2">
      <c r="C62" s="18"/>
    </row>
    <row r="63" spans="3:3" x14ac:dyDescent="0.2">
      <c r="C63" s="18"/>
    </row>
    <row r="64" spans="3:3" x14ac:dyDescent="0.2">
      <c r="C64" s="18"/>
    </row>
    <row r="65" spans="3:3" x14ac:dyDescent="0.2">
      <c r="C65" s="18"/>
    </row>
    <row r="66" spans="3:3" x14ac:dyDescent="0.2">
      <c r="C66" s="18"/>
    </row>
    <row r="67" spans="3:3" x14ac:dyDescent="0.2">
      <c r="C67" s="18"/>
    </row>
    <row r="68" spans="3:3" x14ac:dyDescent="0.2">
      <c r="C68" s="18"/>
    </row>
    <row r="69" spans="3:3" x14ac:dyDescent="0.2">
      <c r="C69" s="18"/>
    </row>
    <row r="70" spans="3:3" x14ac:dyDescent="0.2">
      <c r="C70" s="18"/>
    </row>
    <row r="71" spans="3:3" x14ac:dyDescent="0.2">
      <c r="C71" s="4"/>
    </row>
    <row r="72" spans="3:3" x14ac:dyDescent="0.2">
      <c r="C72" s="55"/>
    </row>
    <row r="73" spans="3:3" x14ac:dyDescent="0.2">
      <c r="C73" s="20"/>
    </row>
    <row r="74" spans="3:3" x14ac:dyDescent="0.2">
      <c r="C74" s="55"/>
    </row>
    <row r="75" spans="3:3" x14ac:dyDescent="0.2">
      <c r="C75" s="20"/>
    </row>
  </sheetData>
  <mergeCells count="3">
    <mergeCell ref="G35:H35"/>
    <mergeCell ref="G15:H15"/>
    <mergeCell ref="G28:H28"/>
  </mergeCells>
  <conditionalFormatting sqref="F4:F14">
    <cfRule type="cellIs" dxfId="5" priority="4" stopIfTrue="1" operator="equal">
      <formula>0</formula>
    </cfRule>
  </conditionalFormatting>
  <conditionalFormatting sqref="F19:F27">
    <cfRule type="cellIs" dxfId="4" priority="1" stopIfTrue="1" operator="equal">
      <formula>0</formula>
    </cfRule>
  </conditionalFormatting>
  <conditionalFormatting sqref="F32:F34">
    <cfRule type="cellIs" dxfId="3" priority="42" stopIfTrue="1" operator="equal">
      <formula>0</formula>
    </cfRule>
  </conditionalFormatting>
  <pageMargins left="0.98425196850393704" right="0.19685039370078741" top="0.35433070866141736" bottom="0.94488188976377963" header="0.31496062992125984" footer="0.31496062992125984"/>
  <pageSetup paperSize="9" scale="99" orientation="portrait" r:id="rId1"/>
  <headerFooter>
    <oddFooter>&amp;C&amp;8Uvid u dokumentaciju  imaju samo osobe koje imaju ovlast
za obavljanje poslova tehničke zaštite sukladno ''Pravilniku
o uvjetima i načinu provedbe tehničke zaštite'' (NN 198/03). &amp;RStranica: &amp;P/&amp;N</oddFooter>
  </headerFooter>
  <rowBreaks count="2" manualBreakCount="2">
    <brk id="16" min="1" max="7" man="1"/>
    <brk id="2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7"/>
  <sheetViews>
    <sheetView showZeros="0" view="pageBreakPreview" zoomScaleNormal="100" zoomScaleSheetLayoutView="100" workbookViewId="0">
      <pane ySplit="1" topLeftCell="A2" activePane="bottomLeft" state="frozenSplit"/>
      <selection activeCell="B134" sqref="B134"/>
      <selection pane="bottomLeft" activeCell="A20" sqref="A20:XFD20"/>
    </sheetView>
  </sheetViews>
  <sheetFormatPr defaultColWidth="9.140625" defaultRowHeight="12" x14ac:dyDescent="0.2"/>
  <cols>
    <col min="1" max="1" width="4.28515625" style="34" customWidth="1"/>
    <col min="2" max="2" width="39.7109375" style="23" customWidth="1"/>
    <col min="3" max="4" width="8.42578125" style="25" customWidth="1"/>
    <col min="5" max="5" width="7" style="25" customWidth="1"/>
    <col min="6" max="6" width="6.42578125" style="53" customWidth="1"/>
    <col min="7" max="7" width="8" style="26" customWidth="1"/>
    <col min="8" max="8" width="11.42578125" style="26" customWidth="1"/>
    <col min="9" max="9" width="18.140625" style="108" customWidth="1"/>
    <col min="10" max="16384" width="9.140625" style="21"/>
  </cols>
  <sheetData>
    <row r="1" spans="1:45" s="5" customFormat="1" ht="33.75" x14ac:dyDescent="0.2">
      <c r="A1" s="99" t="s">
        <v>4</v>
      </c>
      <c r="B1" s="99" t="s">
        <v>5</v>
      </c>
      <c r="C1" s="100" t="s">
        <v>50</v>
      </c>
      <c r="D1" s="100" t="s">
        <v>51</v>
      </c>
      <c r="E1" s="99" t="s">
        <v>6</v>
      </c>
      <c r="F1" s="101" t="s">
        <v>7</v>
      </c>
      <c r="G1" s="102" t="s">
        <v>77</v>
      </c>
      <c r="H1" s="102" t="s">
        <v>78</v>
      </c>
      <c r="I1" s="107"/>
    </row>
    <row r="2" spans="1:45" s="15" customFormat="1" ht="20.25" customHeight="1" x14ac:dyDescent="0.2">
      <c r="A2" s="9">
        <v>4</v>
      </c>
      <c r="B2" s="10" t="s">
        <v>36</v>
      </c>
      <c r="C2" s="12"/>
      <c r="D2" s="12"/>
      <c r="E2" s="12"/>
      <c r="F2" s="51"/>
      <c r="G2" s="28"/>
      <c r="H2" s="49"/>
      <c r="I2" s="106"/>
    </row>
    <row r="3" spans="1:45" s="15" customFormat="1" ht="20.25" customHeight="1" x14ac:dyDescent="0.2">
      <c r="A3" s="16" t="s">
        <v>44</v>
      </c>
      <c r="B3" s="10" t="s">
        <v>22</v>
      </c>
      <c r="C3" s="12"/>
      <c r="D3" s="12"/>
      <c r="E3" s="12"/>
      <c r="F3" s="51"/>
      <c r="G3" s="28"/>
      <c r="H3" s="49"/>
      <c r="I3" s="106"/>
    </row>
    <row r="4" spans="1:45" s="15" customFormat="1" ht="294" customHeight="1" x14ac:dyDescent="0.2">
      <c r="A4" s="131" t="s">
        <v>120</v>
      </c>
      <c r="B4" s="17" t="s">
        <v>127</v>
      </c>
      <c r="C4" s="130"/>
      <c r="D4" s="18"/>
      <c r="E4" s="18" t="s">
        <v>9</v>
      </c>
      <c r="F4" s="113">
        <v>1</v>
      </c>
      <c r="G4" s="91"/>
      <c r="H4" s="91">
        <f>F4*G4</f>
        <v>0</v>
      </c>
      <c r="I4" s="106"/>
    </row>
    <row r="5" spans="1:45" s="15" customFormat="1" ht="199.15" customHeight="1" x14ac:dyDescent="0.2">
      <c r="A5" s="131" t="s">
        <v>121</v>
      </c>
      <c r="B5" s="17" t="s">
        <v>129</v>
      </c>
      <c r="C5" s="18"/>
      <c r="D5" s="18"/>
      <c r="E5" s="18" t="s">
        <v>9</v>
      </c>
      <c r="F5" s="113">
        <v>2</v>
      </c>
      <c r="G5" s="91"/>
      <c r="H5" s="91">
        <f>F5*G5</f>
        <v>0</v>
      </c>
      <c r="I5" s="106"/>
    </row>
    <row r="6" spans="1:45" s="15" customFormat="1" ht="90" x14ac:dyDescent="0.2">
      <c r="A6" s="131" t="s">
        <v>130</v>
      </c>
      <c r="B6" s="17" t="s">
        <v>128</v>
      </c>
      <c r="C6" s="18"/>
      <c r="D6" s="18"/>
      <c r="E6" s="18" t="s">
        <v>9</v>
      </c>
      <c r="F6" s="113">
        <v>2</v>
      </c>
      <c r="G6" s="91"/>
      <c r="H6" s="91">
        <f>F6*G6</f>
        <v>0</v>
      </c>
      <c r="I6" s="106"/>
    </row>
    <row r="7" spans="1:45" s="15" customFormat="1" ht="337.5" x14ac:dyDescent="0.2">
      <c r="A7" s="131" t="s">
        <v>131</v>
      </c>
      <c r="B7" s="17" t="s">
        <v>141</v>
      </c>
      <c r="C7" s="31"/>
      <c r="D7" s="18"/>
      <c r="E7" s="18" t="s">
        <v>9</v>
      </c>
      <c r="F7" s="113">
        <v>1</v>
      </c>
      <c r="G7" s="91"/>
      <c r="H7" s="91">
        <f t="shared" ref="H7" si="0">F7*G7</f>
        <v>0</v>
      </c>
      <c r="I7" s="112"/>
    </row>
    <row r="8" spans="1:45" s="57" customFormat="1" ht="326.25" x14ac:dyDescent="0.2">
      <c r="A8" s="131" t="s">
        <v>132</v>
      </c>
      <c r="B8" s="17" t="s">
        <v>137</v>
      </c>
      <c r="C8" s="18"/>
      <c r="D8" s="18"/>
      <c r="E8" s="18" t="s">
        <v>9</v>
      </c>
      <c r="F8" s="113">
        <v>1</v>
      </c>
      <c r="G8" s="91"/>
      <c r="H8" s="91">
        <f t="shared" ref="H8" si="1">F8*G8</f>
        <v>0</v>
      </c>
      <c r="I8" s="112"/>
    </row>
    <row r="9" spans="1:45" s="56" customFormat="1" ht="90" x14ac:dyDescent="0.2">
      <c r="A9" s="131" t="s">
        <v>133</v>
      </c>
      <c r="B9" s="17" t="s">
        <v>84</v>
      </c>
      <c r="C9" s="18"/>
      <c r="D9" s="18"/>
      <c r="E9" s="18" t="s">
        <v>9</v>
      </c>
      <c r="F9" s="113">
        <v>1</v>
      </c>
      <c r="G9" s="91"/>
      <c r="H9" s="91">
        <f t="shared" ref="H9:H11" si="2">F9*G9</f>
        <v>0</v>
      </c>
      <c r="I9" s="111"/>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row>
    <row r="10" spans="1:45" s="57" customFormat="1" ht="56.25" x14ac:dyDescent="0.2">
      <c r="A10" s="131" t="s">
        <v>134</v>
      </c>
      <c r="B10" s="17" t="s">
        <v>85</v>
      </c>
      <c r="C10" s="18"/>
      <c r="D10" s="18"/>
      <c r="E10" s="18" t="s">
        <v>9</v>
      </c>
      <c r="F10" s="113">
        <v>1</v>
      </c>
      <c r="G10" s="91"/>
      <c r="H10" s="91">
        <f t="shared" si="2"/>
        <v>0</v>
      </c>
      <c r="I10" s="111"/>
    </row>
    <row r="11" spans="1:45" s="57" customFormat="1" ht="101.25" x14ac:dyDescent="0.2">
      <c r="A11" s="131" t="s">
        <v>135</v>
      </c>
      <c r="B11" s="17" t="s">
        <v>86</v>
      </c>
      <c r="C11" s="18"/>
      <c r="D11" s="18"/>
      <c r="E11" s="18" t="s">
        <v>9</v>
      </c>
      <c r="F11" s="113">
        <v>9</v>
      </c>
      <c r="G11" s="91"/>
      <c r="H11" s="91">
        <f t="shared" si="2"/>
        <v>0</v>
      </c>
      <c r="I11" s="111"/>
    </row>
    <row r="12" spans="1:45" s="57" customFormat="1" ht="22.5" x14ac:dyDescent="0.2">
      <c r="A12" s="131" t="s">
        <v>136</v>
      </c>
      <c r="B12" s="17" t="s">
        <v>15</v>
      </c>
      <c r="C12" s="18" t="s">
        <v>33</v>
      </c>
      <c r="D12" s="18" t="s">
        <v>33</v>
      </c>
      <c r="E12" s="18" t="s">
        <v>73</v>
      </c>
      <c r="F12" s="113">
        <v>1</v>
      </c>
      <c r="G12" s="91"/>
      <c r="H12" s="94">
        <f>G12*F12</f>
        <v>0</v>
      </c>
      <c r="I12" s="111"/>
    </row>
    <row r="13" spans="1:45" ht="20.25" customHeight="1" x14ac:dyDescent="0.2">
      <c r="A13" s="20"/>
      <c r="B13" s="20"/>
      <c r="C13" s="20"/>
      <c r="D13" s="20"/>
      <c r="E13" s="20"/>
      <c r="F13" s="29" t="s">
        <v>29</v>
      </c>
      <c r="G13" s="135">
        <f>SUM(H4:H12)</f>
        <v>0</v>
      </c>
      <c r="H13" s="136"/>
      <c r="I13" s="106"/>
      <c r="J13" s="15"/>
      <c r="K13" s="15"/>
      <c r="L13" s="15"/>
      <c r="M13" s="15"/>
      <c r="N13" s="15"/>
      <c r="O13" s="15"/>
    </row>
    <row r="14" spans="1:45" s="2" customFormat="1" x14ac:dyDescent="0.2">
      <c r="A14" s="33"/>
      <c r="B14" s="7"/>
      <c r="C14" s="3"/>
      <c r="D14" s="3"/>
      <c r="E14" s="3"/>
      <c r="F14" s="50"/>
      <c r="G14" s="95"/>
      <c r="H14" s="95"/>
      <c r="I14" s="106"/>
      <c r="J14" s="15"/>
      <c r="K14" s="15"/>
      <c r="L14" s="15"/>
      <c r="M14" s="15"/>
      <c r="N14" s="15"/>
      <c r="O14" s="15"/>
    </row>
    <row r="15" spans="1:45" s="15" customFormat="1" ht="20.25" customHeight="1" x14ac:dyDescent="0.2">
      <c r="A15" s="9">
        <v>4</v>
      </c>
      <c r="B15" s="10" t="s">
        <v>36</v>
      </c>
      <c r="C15" s="12"/>
      <c r="D15" s="12"/>
      <c r="E15" s="12"/>
      <c r="F15" s="51"/>
      <c r="G15" s="92"/>
      <c r="H15" s="93"/>
      <c r="I15" s="106"/>
    </row>
    <row r="16" spans="1:45" s="15" customFormat="1" ht="20.25" customHeight="1" x14ac:dyDescent="0.2">
      <c r="A16" s="16" t="s">
        <v>48</v>
      </c>
      <c r="B16" s="10" t="s">
        <v>52</v>
      </c>
      <c r="C16" s="12"/>
      <c r="D16" s="12"/>
      <c r="E16" s="12"/>
      <c r="F16" s="51"/>
      <c r="G16" s="92"/>
      <c r="H16" s="93"/>
      <c r="I16" s="106"/>
    </row>
    <row r="17" spans="1:16" s="59" customFormat="1" ht="78.75" x14ac:dyDescent="0.2">
      <c r="A17" s="32">
        <v>1</v>
      </c>
      <c r="B17" s="17" t="s">
        <v>110</v>
      </c>
      <c r="C17" s="18" t="s">
        <v>33</v>
      </c>
      <c r="D17" s="18" t="s">
        <v>33</v>
      </c>
      <c r="E17" s="18" t="s">
        <v>73</v>
      </c>
      <c r="F17" s="68">
        <v>1</v>
      </c>
      <c r="G17" s="91"/>
      <c r="H17" s="91">
        <f>F17*G17</f>
        <v>0</v>
      </c>
      <c r="I17" s="110"/>
      <c r="J17" s="58"/>
      <c r="K17" s="58"/>
      <c r="L17" s="58"/>
      <c r="M17" s="58"/>
      <c r="N17" s="58"/>
      <c r="O17" s="58"/>
      <c r="P17" s="58"/>
    </row>
    <row r="18" spans="1:16" s="59" customFormat="1" ht="67.5" x14ac:dyDescent="0.2">
      <c r="A18" s="32">
        <v>2</v>
      </c>
      <c r="B18" s="17" t="s">
        <v>1</v>
      </c>
      <c r="C18" s="18" t="s">
        <v>33</v>
      </c>
      <c r="D18" s="18" t="s">
        <v>33</v>
      </c>
      <c r="E18" s="18" t="s">
        <v>73</v>
      </c>
      <c r="F18" s="68">
        <v>1</v>
      </c>
      <c r="G18" s="91"/>
      <c r="H18" s="91">
        <f>F18*G18</f>
        <v>0</v>
      </c>
      <c r="I18" s="110"/>
      <c r="J18" s="58"/>
      <c r="K18" s="58"/>
      <c r="L18" s="58"/>
      <c r="M18" s="58"/>
      <c r="N18" s="58"/>
      <c r="O18" s="58"/>
      <c r="P18" s="58"/>
    </row>
    <row r="19" spans="1:16" ht="45" x14ac:dyDescent="0.2">
      <c r="A19" s="32">
        <v>3</v>
      </c>
      <c r="B19" s="17" t="s">
        <v>65</v>
      </c>
      <c r="C19" s="18" t="s">
        <v>33</v>
      </c>
      <c r="D19" s="18" t="s">
        <v>33</v>
      </c>
      <c r="E19" s="18" t="s">
        <v>73</v>
      </c>
      <c r="F19" s="68">
        <v>1</v>
      </c>
      <c r="G19" s="91"/>
      <c r="H19" s="91">
        <f>F19*G19</f>
        <v>0</v>
      </c>
    </row>
    <row r="20" spans="1:16" ht="20.25" customHeight="1" x14ac:dyDescent="0.2">
      <c r="A20" s="20"/>
      <c r="B20" s="20"/>
      <c r="C20" s="20"/>
      <c r="D20" s="20"/>
      <c r="E20" s="20"/>
      <c r="F20" s="29" t="s">
        <v>54</v>
      </c>
      <c r="G20" s="135">
        <f>SUM(H17:H19)</f>
        <v>0</v>
      </c>
      <c r="H20" s="136"/>
      <c r="I20" s="106"/>
      <c r="J20" s="15"/>
      <c r="K20" s="15"/>
      <c r="L20" s="15"/>
      <c r="M20" s="15"/>
      <c r="N20" s="15"/>
      <c r="O20" s="15"/>
    </row>
    <row r="21" spans="1:16" x14ac:dyDescent="0.2">
      <c r="C21" s="18"/>
    </row>
    <row r="22" spans="1:16" x14ac:dyDescent="0.2">
      <c r="C22" s="18"/>
    </row>
    <row r="23" spans="1:16" x14ac:dyDescent="0.2">
      <c r="C23" s="18"/>
    </row>
    <row r="24" spans="1:16" x14ac:dyDescent="0.2">
      <c r="C24" s="18"/>
    </row>
    <row r="25" spans="1:16" x14ac:dyDescent="0.2">
      <c r="C25" s="20"/>
    </row>
    <row r="26" spans="1:16" x14ac:dyDescent="0.2">
      <c r="C26" s="55"/>
    </row>
    <row r="27" spans="1:16" x14ac:dyDescent="0.2">
      <c r="C27" s="12"/>
    </row>
    <row r="28" spans="1:16" x14ac:dyDescent="0.2">
      <c r="C28" s="12"/>
    </row>
    <row r="29" spans="1:16" x14ac:dyDescent="0.2">
      <c r="C29" s="18"/>
    </row>
    <row r="30" spans="1:16" x14ac:dyDescent="0.2">
      <c r="C30" s="20"/>
    </row>
    <row r="31" spans="1:16" x14ac:dyDescent="0.2">
      <c r="C31" s="55"/>
    </row>
    <row r="32" spans="1:16" s="24" customFormat="1" x14ac:dyDescent="0.2">
      <c r="A32" s="34"/>
      <c r="B32" s="23"/>
      <c r="C32" s="12"/>
      <c r="D32" s="25"/>
      <c r="E32" s="25"/>
      <c r="F32" s="53"/>
      <c r="G32" s="26"/>
      <c r="H32" s="26"/>
      <c r="I32" s="108"/>
    </row>
    <row r="33" spans="1:9" s="24" customFormat="1" x14ac:dyDescent="0.2">
      <c r="A33" s="34"/>
      <c r="B33" s="23"/>
      <c r="C33" s="12"/>
      <c r="D33" s="25"/>
      <c r="E33" s="25"/>
      <c r="F33" s="53"/>
      <c r="G33" s="26"/>
      <c r="H33" s="26"/>
      <c r="I33" s="108"/>
    </row>
    <row r="34" spans="1:9" s="24" customFormat="1" x14ac:dyDescent="0.2">
      <c r="A34" s="34"/>
      <c r="B34" s="23"/>
      <c r="C34" s="18"/>
      <c r="D34" s="25"/>
      <c r="E34" s="25"/>
      <c r="F34" s="53"/>
      <c r="G34" s="26"/>
      <c r="H34" s="26"/>
      <c r="I34" s="108"/>
    </row>
    <row r="35" spans="1:9" s="24" customFormat="1" x14ac:dyDescent="0.2">
      <c r="A35" s="34"/>
      <c r="B35" s="23"/>
      <c r="C35" s="18"/>
      <c r="D35" s="25"/>
      <c r="E35" s="25"/>
      <c r="F35" s="53"/>
      <c r="G35" s="26"/>
      <c r="H35" s="26"/>
      <c r="I35" s="108"/>
    </row>
    <row r="36" spans="1:9" s="24" customFormat="1" x14ac:dyDescent="0.2">
      <c r="A36" s="34"/>
      <c r="B36" s="23"/>
      <c r="C36" s="18"/>
      <c r="D36" s="25"/>
      <c r="E36" s="25"/>
      <c r="F36" s="53"/>
      <c r="G36" s="26"/>
      <c r="H36" s="26"/>
      <c r="I36" s="108"/>
    </row>
    <row r="37" spans="1:9" s="24" customFormat="1" x14ac:dyDescent="0.2">
      <c r="A37" s="34"/>
      <c r="B37" s="23"/>
      <c r="C37" s="18"/>
      <c r="D37" s="25"/>
      <c r="E37" s="25"/>
      <c r="F37" s="53"/>
      <c r="G37" s="26"/>
      <c r="H37" s="26"/>
      <c r="I37" s="108"/>
    </row>
    <row r="38" spans="1:9" s="24" customFormat="1" x14ac:dyDescent="0.2">
      <c r="A38" s="34"/>
      <c r="B38" s="23"/>
      <c r="C38" s="18"/>
      <c r="D38" s="25"/>
      <c r="E38" s="25"/>
      <c r="F38" s="53"/>
      <c r="G38" s="26"/>
      <c r="H38" s="26"/>
      <c r="I38" s="108"/>
    </row>
    <row r="39" spans="1:9" s="24" customFormat="1" x14ac:dyDescent="0.2">
      <c r="A39" s="34"/>
      <c r="B39" s="23"/>
      <c r="C39" s="18"/>
      <c r="D39" s="25"/>
      <c r="E39" s="25"/>
      <c r="F39" s="53"/>
      <c r="G39" s="26"/>
      <c r="H39" s="26"/>
      <c r="I39" s="108"/>
    </row>
    <row r="40" spans="1:9" s="24" customFormat="1" x14ac:dyDescent="0.2">
      <c r="A40" s="34"/>
      <c r="B40" s="23"/>
      <c r="C40" s="18"/>
      <c r="D40" s="25"/>
      <c r="E40" s="25"/>
      <c r="F40" s="53"/>
      <c r="G40" s="26"/>
      <c r="H40" s="26"/>
      <c r="I40" s="108"/>
    </row>
    <row r="41" spans="1:9" s="24" customFormat="1" x14ac:dyDescent="0.2">
      <c r="A41" s="34"/>
      <c r="B41" s="23"/>
      <c r="C41" s="18"/>
      <c r="D41" s="25"/>
      <c r="E41" s="25"/>
      <c r="F41" s="53"/>
      <c r="G41" s="26"/>
      <c r="H41" s="26"/>
      <c r="I41" s="108"/>
    </row>
    <row r="42" spans="1:9" s="24" customFormat="1" x14ac:dyDescent="0.2">
      <c r="A42" s="34"/>
      <c r="B42" s="23"/>
      <c r="C42" s="18"/>
      <c r="D42" s="25"/>
      <c r="E42" s="25"/>
      <c r="F42" s="53"/>
      <c r="G42" s="26"/>
      <c r="H42" s="26"/>
      <c r="I42" s="108"/>
    </row>
    <row r="43" spans="1:9" s="24" customFormat="1" x14ac:dyDescent="0.2">
      <c r="A43" s="34"/>
      <c r="B43" s="23"/>
      <c r="C43" s="18"/>
      <c r="D43" s="25"/>
      <c r="E43" s="25"/>
      <c r="F43" s="53"/>
      <c r="G43" s="26"/>
      <c r="H43" s="26"/>
      <c r="I43" s="108"/>
    </row>
    <row r="44" spans="1:9" s="24" customFormat="1" x14ac:dyDescent="0.2">
      <c r="A44" s="34"/>
      <c r="B44" s="23"/>
      <c r="C44" s="18"/>
      <c r="D44" s="25"/>
      <c r="E44" s="25"/>
      <c r="F44" s="53"/>
      <c r="G44" s="26"/>
      <c r="H44" s="26"/>
      <c r="I44" s="108"/>
    </row>
    <row r="45" spans="1:9" s="24" customFormat="1" x14ac:dyDescent="0.2">
      <c r="A45" s="34"/>
      <c r="B45" s="23"/>
      <c r="C45" s="18"/>
      <c r="D45" s="25"/>
      <c r="E45" s="25"/>
      <c r="F45" s="53"/>
      <c r="G45" s="26"/>
      <c r="H45" s="26"/>
      <c r="I45" s="108"/>
    </row>
    <row r="46" spans="1:9" s="24" customFormat="1" x14ac:dyDescent="0.2">
      <c r="A46" s="34"/>
      <c r="B46" s="23"/>
      <c r="C46" s="18"/>
      <c r="D46" s="25"/>
      <c r="E46" s="25"/>
      <c r="F46" s="53"/>
      <c r="G46" s="26"/>
      <c r="H46" s="26"/>
      <c r="I46" s="108"/>
    </row>
    <row r="47" spans="1:9" s="24" customFormat="1" x14ac:dyDescent="0.2">
      <c r="A47" s="34"/>
      <c r="B47" s="23"/>
      <c r="C47" s="18"/>
      <c r="D47" s="25"/>
      <c r="E47" s="25"/>
      <c r="F47" s="53"/>
      <c r="G47" s="26"/>
      <c r="H47" s="26"/>
      <c r="I47" s="108"/>
    </row>
    <row r="48" spans="1:9" s="24" customFormat="1" x14ac:dyDescent="0.2">
      <c r="A48" s="34"/>
      <c r="B48" s="23"/>
      <c r="C48" s="18"/>
      <c r="D48" s="25"/>
      <c r="E48" s="25"/>
      <c r="F48" s="53"/>
      <c r="G48" s="26"/>
      <c r="H48" s="26"/>
      <c r="I48" s="108"/>
    </row>
    <row r="49" spans="1:9" s="24" customFormat="1" x14ac:dyDescent="0.2">
      <c r="A49" s="34"/>
      <c r="B49" s="23"/>
      <c r="C49" s="18"/>
      <c r="D49" s="25"/>
      <c r="E49" s="25"/>
      <c r="F49" s="53"/>
      <c r="G49" s="26"/>
      <c r="H49" s="26"/>
      <c r="I49" s="108"/>
    </row>
    <row r="50" spans="1:9" s="24" customFormat="1" x14ac:dyDescent="0.2">
      <c r="A50" s="34"/>
      <c r="B50" s="23"/>
      <c r="C50" s="18"/>
      <c r="D50" s="25"/>
      <c r="E50" s="25"/>
      <c r="F50" s="53"/>
      <c r="G50" s="26"/>
      <c r="H50" s="26"/>
      <c r="I50" s="108"/>
    </row>
    <row r="51" spans="1:9" s="24" customFormat="1" x14ac:dyDescent="0.2">
      <c r="A51" s="34"/>
      <c r="B51" s="23"/>
      <c r="C51" s="18"/>
      <c r="D51" s="25"/>
      <c r="E51" s="25"/>
      <c r="F51" s="53"/>
      <c r="G51" s="26"/>
      <c r="H51" s="26"/>
      <c r="I51" s="108"/>
    </row>
    <row r="52" spans="1:9" s="24" customFormat="1" x14ac:dyDescent="0.2">
      <c r="A52" s="34"/>
      <c r="B52" s="23"/>
      <c r="C52" s="18"/>
      <c r="D52" s="25"/>
      <c r="E52" s="25"/>
      <c r="F52" s="53"/>
      <c r="G52" s="26"/>
      <c r="H52" s="26"/>
      <c r="I52" s="108"/>
    </row>
    <row r="53" spans="1:9" s="24" customFormat="1" x14ac:dyDescent="0.2">
      <c r="A53" s="34"/>
      <c r="B53" s="23"/>
      <c r="C53" s="4"/>
      <c r="D53" s="25"/>
      <c r="E53" s="25"/>
      <c r="F53" s="53"/>
      <c r="G53" s="26"/>
      <c r="H53" s="26"/>
      <c r="I53" s="108"/>
    </row>
    <row r="54" spans="1:9" s="24" customFormat="1" x14ac:dyDescent="0.2">
      <c r="A54" s="34"/>
      <c r="B54" s="23"/>
      <c r="C54" s="55"/>
      <c r="D54" s="25"/>
      <c r="E54" s="25"/>
      <c r="F54" s="53"/>
      <c r="G54" s="26"/>
      <c r="H54" s="26"/>
      <c r="I54" s="108"/>
    </row>
    <row r="55" spans="1:9" s="24" customFormat="1" x14ac:dyDescent="0.2">
      <c r="A55" s="34"/>
      <c r="B55" s="23"/>
      <c r="C55" s="20"/>
      <c r="D55" s="25"/>
      <c r="E55" s="25"/>
      <c r="F55" s="53"/>
      <c r="G55" s="26"/>
      <c r="H55" s="26"/>
      <c r="I55" s="108"/>
    </row>
    <row r="56" spans="1:9" s="24" customFormat="1" x14ac:dyDescent="0.2">
      <c r="A56" s="34"/>
      <c r="B56" s="23"/>
      <c r="C56" s="55"/>
      <c r="D56" s="25"/>
      <c r="E56" s="25"/>
      <c r="F56" s="53"/>
      <c r="G56" s="26"/>
      <c r="H56" s="26"/>
      <c r="I56" s="108"/>
    </row>
    <row r="57" spans="1:9" s="24" customFormat="1" x14ac:dyDescent="0.2">
      <c r="A57" s="34"/>
      <c r="B57" s="23"/>
      <c r="C57" s="20"/>
      <c r="D57" s="25"/>
      <c r="E57" s="25"/>
      <c r="F57" s="53"/>
      <c r="G57" s="26"/>
      <c r="H57" s="26"/>
      <c r="I57" s="108"/>
    </row>
  </sheetData>
  <mergeCells count="2">
    <mergeCell ref="G13:H13"/>
    <mergeCell ref="G20:H20"/>
  </mergeCells>
  <phoneticPr fontId="29" type="noConversion"/>
  <conditionalFormatting sqref="F4:F12">
    <cfRule type="cellIs" dxfId="2" priority="1" stopIfTrue="1" operator="equal">
      <formula>0</formula>
    </cfRule>
  </conditionalFormatting>
  <conditionalFormatting sqref="F17:F19">
    <cfRule type="cellIs" dxfId="1" priority="4" stopIfTrue="1" operator="equal">
      <formula>0</formula>
    </cfRule>
  </conditionalFormatting>
  <pageMargins left="0.98425196850393704" right="0.19685039370078741" top="0.35433070866141736" bottom="0.94488188976377963" header="0.31496062992125984" footer="0.31496062992125984"/>
  <pageSetup paperSize="9" orientation="portrait" r:id="rId1"/>
  <headerFooter>
    <oddFooter>&amp;C&amp;8Uvid u dokumentaciju  imaju samo osobe koje imaju ovlast
za obavljanje poslova tehničke zaštite sukladno ''Pravilniku
o uvjetima i načinu provedbe tehničke zaštite'' (NN 198/03). &amp;RStranica: &amp;P/&amp;N</oddFooter>
  </headerFooter>
  <rowBreaks count="2" manualBreakCount="2">
    <brk id="9" max="7" man="1"/>
    <brk id="13"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showZeros="0" view="pageBreakPreview" zoomScaleNormal="100" zoomScaleSheetLayoutView="100" workbookViewId="0">
      <pane ySplit="1" topLeftCell="A2" activePane="bottomLeft" state="frozenSplit"/>
      <selection activeCell="B134" sqref="B134"/>
      <selection pane="bottomLeft" activeCell="C1" sqref="A1:XFD2"/>
    </sheetView>
  </sheetViews>
  <sheetFormatPr defaultColWidth="9.140625" defaultRowHeight="12" x14ac:dyDescent="0.2"/>
  <cols>
    <col min="1" max="1" width="4.28515625" style="34" customWidth="1"/>
    <col min="2" max="2" width="39.7109375" style="23" customWidth="1"/>
    <col min="3" max="4" width="8.42578125" style="25" customWidth="1"/>
    <col min="5" max="5" width="7" style="25" customWidth="1"/>
    <col min="6" max="6" width="6.42578125" style="53" customWidth="1"/>
    <col min="7" max="7" width="8" style="26" customWidth="1"/>
    <col min="8" max="8" width="11.42578125" style="26" customWidth="1"/>
    <col min="9" max="16384" width="9.140625" style="21"/>
  </cols>
  <sheetData>
    <row r="1" spans="1:25" s="5" customFormat="1" ht="33.75" x14ac:dyDescent="0.2">
      <c r="A1" s="99" t="s">
        <v>4</v>
      </c>
      <c r="B1" s="99" t="s">
        <v>5</v>
      </c>
      <c r="C1" s="100" t="s">
        <v>50</v>
      </c>
      <c r="D1" s="100" t="s">
        <v>51</v>
      </c>
      <c r="E1" s="99" t="s">
        <v>6</v>
      </c>
      <c r="F1" s="101" t="s">
        <v>7</v>
      </c>
      <c r="G1" s="102" t="s">
        <v>77</v>
      </c>
      <c r="H1" s="102" t="s">
        <v>78</v>
      </c>
    </row>
    <row r="2" spans="1:25" ht="114.75" customHeight="1" x14ac:dyDescent="0.2">
      <c r="A2" s="77"/>
      <c r="B2" s="141" t="s">
        <v>138</v>
      </c>
      <c r="C2" s="141"/>
      <c r="D2" s="141"/>
      <c r="E2" s="141"/>
      <c r="F2" s="141"/>
      <c r="G2" s="141"/>
      <c r="H2" s="104"/>
      <c r="I2" s="5"/>
      <c r="J2" s="15"/>
      <c r="K2" s="15"/>
      <c r="L2" s="15"/>
      <c r="M2" s="15"/>
      <c r="N2" s="15"/>
      <c r="O2" s="15"/>
      <c r="P2" s="15"/>
      <c r="Q2" s="15"/>
    </row>
    <row r="3" spans="1:25" s="15" customFormat="1" ht="20.25" customHeight="1" x14ac:dyDescent="0.2">
      <c r="A3" s="9">
        <v>5</v>
      </c>
      <c r="B3" s="10" t="s">
        <v>37</v>
      </c>
      <c r="C3" s="12"/>
      <c r="D3" s="12"/>
      <c r="E3" s="12"/>
      <c r="F3" s="51"/>
      <c r="G3" s="28"/>
      <c r="H3" s="49"/>
      <c r="I3" s="5"/>
    </row>
    <row r="4" spans="1:25" s="15" customFormat="1" ht="20.25" customHeight="1" x14ac:dyDescent="0.2">
      <c r="A4" s="16" t="s">
        <v>63</v>
      </c>
      <c r="B4" s="10" t="s">
        <v>38</v>
      </c>
      <c r="C4" s="12"/>
      <c r="D4" s="12"/>
      <c r="E4" s="12"/>
      <c r="F4" s="51"/>
      <c r="G4" s="28"/>
      <c r="H4" s="49"/>
      <c r="I4" s="5"/>
    </row>
    <row r="5" spans="1:25" ht="90" x14ac:dyDescent="0.2">
      <c r="A5" s="32">
        <v>1</v>
      </c>
      <c r="B5" s="103" t="s">
        <v>81</v>
      </c>
      <c r="C5" s="18" t="s">
        <v>13</v>
      </c>
      <c r="D5" s="18" t="s">
        <v>13</v>
      </c>
      <c r="E5" s="18" t="s">
        <v>80</v>
      </c>
      <c r="F5" s="113">
        <v>1</v>
      </c>
      <c r="G5" s="91"/>
      <c r="H5" s="91">
        <f t="shared" ref="H5:H9" si="0">F5*G5</f>
        <v>0</v>
      </c>
      <c r="I5" s="15"/>
      <c r="J5" s="15"/>
      <c r="K5" s="15"/>
      <c r="L5" s="15"/>
      <c r="M5" s="15"/>
      <c r="N5" s="15"/>
    </row>
    <row r="6" spans="1:25" ht="101.25" x14ac:dyDescent="0.2">
      <c r="A6" s="32">
        <f>A5+1</f>
        <v>2</v>
      </c>
      <c r="B6" s="103" t="s">
        <v>111</v>
      </c>
      <c r="C6" s="18"/>
      <c r="D6" s="18"/>
      <c r="E6" s="18" t="s">
        <v>9</v>
      </c>
      <c r="F6" s="113">
        <v>2</v>
      </c>
      <c r="G6" s="91"/>
      <c r="H6" s="91">
        <f t="shared" si="0"/>
        <v>0</v>
      </c>
      <c r="I6" s="5"/>
      <c r="J6" s="15"/>
      <c r="K6" s="15"/>
      <c r="L6" s="15"/>
      <c r="M6" s="15"/>
      <c r="N6" s="15"/>
      <c r="O6" s="15"/>
      <c r="P6" s="15"/>
      <c r="Q6" s="15"/>
    </row>
    <row r="7" spans="1:25" s="59" customFormat="1" ht="101.25" x14ac:dyDescent="0.2">
      <c r="A7" s="32">
        <f>A6+1</f>
        <v>3</v>
      </c>
      <c r="B7" s="103" t="s">
        <v>112</v>
      </c>
      <c r="C7" s="18"/>
      <c r="D7" s="18"/>
      <c r="E7" s="18" t="s">
        <v>9</v>
      </c>
      <c r="F7" s="113">
        <v>11</v>
      </c>
      <c r="G7" s="91"/>
      <c r="H7" s="91">
        <f t="shared" si="0"/>
        <v>0</v>
      </c>
      <c r="I7" s="75"/>
      <c r="J7" s="58"/>
      <c r="K7" s="58"/>
      <c r="L7" s="58"/>
      <c r="M7" s="58"/>
      <c r="N7" s="58"/>
      <c r="O7" s="58"/>
      <c r="P7" s="58"/>
      <c r="Q7" s="58"/>
      <c r="R7" s="58"/>
      <c r="S7" s="58"/>
      <c r="T7" s="58"/>
      <c r="U7" s="58"/>
      <c r="V7" s="58"/>
      <c r="W7" s="58"/>
      <c r="X7" s="58"/>
      <c r="Y7" s="58"/>
    </row>
    <row r="8" spans="1:25" s="59" customFormat="1" ht="112.5" x14ac:dyDescent="0.2">
      <c r="A8" s="32">
        <f t="shared" ref="A8:A14" si="1">A7+1</f>
        <v>4</v>
      </c>
      <c r="B8" s="103" t="s">
        <v>113</v>
      </c>
      <c r="C8" s="18"/>
      <c r="D8" s="18"/>
      <c r="E8" s="18" t="s">
        <v>9</v>
      </c>
      <c r="F8" s="113">
        <v>1</v>
      </c>
      <c r="G8" s="91"/>
      <c r="H8" s="91">
        <f t="shared" si="0"/>
        <v>0</v>
      </c>
      <c r="I8" s="75"/>
      <c r="J8" s="58"/>
      <c r="K8" s="58"/>
      <c r="L8" s="58"/>
      <c r="M8" s="58"/>
      <c r="N8" s="58"/>
      <c r="O8" s="58"/>
      <c r="P8" s="58"/>
      <c r="Q8" s="58"/>
      <c r="R8" s="58"/>
      <c r="S8" s="58"/>
      <c r="T8" s="58"/>
      <c r="U8" s="58"/>
      <c r="V8" s="58"/>
      <c r="W8" s="58"/>
      <c r="X8" s="58"/>
      <c r="Y8" s="58"/>
    </row>
    <row r="9" spans="1:25" ht="45" x14ac:dyDescent="0.2">
      <c r="A9" s="32">
        <f t="shared" si="1"/>
        <v>5</v>
      </c>
      <c r="B9" s="17" t="s">
        <v>114</v>
      </c>
      <c r="C9" s="18" t="s">
        <v>33</v>
      </c>
      <c r="D9" s="18" t="s">
        <v>33</v>
      </c>
      <c r="E9" s="18" t="s">
        <v>80</v>
      </c>
      <c r="F9" s="31">
        <v>1</v>
      </c>
      <c r="G9" s="91"/>
      <c r="H9" s="91">
        <f t="shared" si="0"/>
        <v>0</v>
      </c>
      <c r="I9" s="15"/>
      <c r="J9" s="15"/>
      <c r="K9" s="15"/>
      <c r="L9" s="15"/>
      <c r="M9" s="15"/>
      <c r="N9" s="15"/>
    </row>
    <row r="10" spans="1:25" ht="33.75" x14ac:dyDescent="0.2">
      <c r="A10" s="32">
        <f t="shared" si="1"/>
        <v>6</v>
      </c>
      <c r="B10" s="17" t="s">
        <v>35</v>
      </c>
      <c r="C10" s="18" t="s">
        <v>13</v>
      </c>
      <c r="D10" s="18" t="s">
        <v>13</v>
      </c>
      <c r="E10" s="18" t="s">
        <v>80</v>
      </c>
      <c r="F10" s="113">
        <v>1</v>
      </c>
      <c r="G10" s="91"/>
      <c r="H10" s="91">
        <f>F10*G10</f>
        <v>0</v>
      </c>
      <c r="I10" s="15"/>
      <c r="J10" s="15"/>
      <c r="K10" s="15"/>
      <c r="L10" s="15"/>
      <c r="M10" s="15"/>
      <c r="N10" s="15"/>
      <c r="O10" s="15"/>
      <c r="P10" s="15"/>
      <c r="Q10" s="15"/>
      <c r="R10" s="15"/>
      <c r="S10" s="15"/>
      <c r="T10" s="15"/>
      <c r="U10" s="15"/>
      <c r="V10" s="15"/>
    </row>
    <row r="11" spans="1:25" ht="123.75" x14ac:dyDescent="0.2">
      <c r="A11" s="32">
        <f t="shared" si="1"/>
        <v>7</v>
      </c>
      <c r="B11" s="17" t="s">
        <v>68</v>
      </c>
      <c r="C11" s="18" t="s">
        <v>33</v>
      </c>
      <c r="D11" s="18" t="s">
        <v>33</v>
      </c>
      <c r="E11" s="18" t="s">
        <v>80</v>
      </c>
      <c r="F11" s="31">
        <v>1</v>
      </c>
      <c r="G11" s="91"/>
      <c r="H11" s="91">
        <f t="shared" ref="H11:H14" si="2">F11*G11</f>
        <v>0</v>
      </c>
      <c r="I11" s="5"/>
      <c r="J11" s="15"/>
      <c r="K11" s="15"/>
      <c r="L11" s="15"/>
      <c r="M11" s="15"/>
      <c r="N11" s="15"/>
      <c r="O11" s="15"/>
      <c r="P11" s="15"/>
      <c r="Q11" s="15"/>
    </row>
    <row r="12" spans="1:25" ht="205.9" customHeight="1" x14ac:dyDescent="0.2">
      <c r="A12" s="32">
        <f t="shared" si="1"/>
        <v>8</v>
      </c>
      <c r="B12" s="17" t="s">
        <v>115</v>
      </c>
      <c r="C12" s="18" t="s">
        <v>33</v>
      </c>
      <c r="D12" s="18" t="s">
        <v>33</v>
      </c>
      <c r="E12" s="18" t="s">
        <v>80</v>
      </c>
      <c r="F12" s="31">
        <v>1</v>
      </c>
      <c r="G12" s="91"/>
      <c r="H12" s="91">
        <f t="shared" si="2"/>
        <v>0</v>
      </c>
      <c r="I12" s="5"/>
      <c r="J12" s="15"/>
      <c r="K12" s="15"/>
      <c r="L12" s="15"/>
      <c r="M12" s="15"/>
      <c r="N12" s="15"/>
      <c r="O12" s="15"/>
      <c r="P12" s="15"/>
      <c r="Q12" s="15"/>
    </row>
    <row r="13" spans="1:25" ht="135" x14ac:dyDescent="0.2">
      <c r="A13" s="32">
        <f t="shared" si="1"/>
        <v>9</v>
      </c>
      <c r="B13" s="17" t="s">
        <v>49</v>
      </c>
      <c r="C13" s="18" t="s">
        <v>33</v>
      </c>
      <c r="D13" s="18" t="s">
        <v>33</v>
      </c>
      <c r="E13" s="18" t="s">
        <v>80</v>
      </c>
      <c r="F13" s="31">
        <v>1</v>
      </c>
      <c r="G13" s="91"/>
      <c r="H13" s="91">
        <f t="shared" si="2"/>
        <v>0</v>
      </c>
      <c r="I13" s="5"/>
      <c r="J13" s="15"/>
      <c r="K13" s="15"/>
      <c r="L13" s="15"/>
      <c r="M13" s="15"/>
      <c r="N13" s="15"/>
      <c r="O13" s="15"/>
      <c r="P13" s="15"/>
      <c r="Q13" s="15"/>
    </row>
    <row r="14" spans="1:25" s="15" customFormat="1" ht="68.25" thickBot="1" x14ac:dyDescent="0.25">
      <c r="A14" s="32">
        <f t="shared" si="1"/>
        <v>10</v>
      </c>
      <c r="B14" s="17" t="s">
        <v>71</v>
      </c>
      <c r="C14" s="18" t="s">
        <v>13</v>
      </c>
      <c r="D14" s="18" t="s">
        <v>13</v>
      </c>
      <c r="E14" s="18" t="s">
        <v>9</v>
      </c>
      <c r="F14" s="113">
        <v>1</v>
      </c>
      <c r="G14" s="91"/>
      <c r="H14" s="91">
        <f t="shared" si="2"/>
        <v>0</v>
      </c>
      <c r="I14" s="5"/>
    </row>
    <row r="15" spans="1:25" ht="22.35" customHeight="1" thickBot="1" x14ac:dyDescent="0.25">
      <c r="A15" s="60"/>
      <c r="B15" s="61"/>
      <c r="C15" s="61"/>
      <c r="D15" s="61"/>
      <c r="E15" s="61"/>
      <c r="F15" s="62" t="s">
        <v>39</v>
      </c>
      <c r="G15" s="139">
        <f>SUM(H5:H14)</f>
        <v>0</v>
      </c>
      <c r="H15" s="140"/>
    </row>
    <row r="16" spans="1:25" s="24" customFormat="1" x14ac:dyDescent="0.2">
      <c r="A16" s="34"/>
      <c r="B16" s="23"/>
      <c r="C16" s="18"/>
      <c r="D16" s="25"/>
      <c r="E16" s="25"/>
      <c r="F16" s="53"/>
      <c r="G16" s="26"/>
      <c r="H16" s="26"/>
      <c r="I16" s="21"/>
    </row>
    <row r="17" spans="1:9" s="24" customFormat="1" x14ac:dyDescent="0.2">
      <c r="A17" s="34"/>
      <c r="B17" s="23"/>
      <c r="C17" s="18"/>
      <c r="D17" s="25"/>
      <c r="E17" s="25"/>
      <c r="F17" s="53"/>
      <c r="G17" s="26"/>
      <c r="H17" s="26"/>
      <c r="I17" s="21"/>
    </row>
    <row r="18" spans="1:9" s="24" customFormat="1" x14ac:dyDescent="0.2">
      <c r="A18" s="34"/>
      <c r="B18" s="23"/>
      <c r="C18" s="18"/>
      <c r="D18" s="25"/>
      <c r="E18" s="25"/>
      <c r="F18" s="53"/>
      <c r="G18" s="26"/>
      <c r="H18" s="26"/>
      <c r="I18" s="21"/>
    </row>
    <row r="19" spans="1:9" s="24" customFormat="1" x14ac:dyDescent="0.2">
      <c r="A19" s="34"/>
      <c r="B19" s="23"/>
      <c r="C19" s="18"/>
      <c r="D19" s="25"/>
      <c r="E19" s="25"/>
      <c r="F19" s="53"/>
      <c r="G19" s="26"/>
      <c r="H19" s="26"/>
      <c r="I19" s="21"/>
    </row>
    <row r="20" spans="1:9" s="24" customFormat="1" x14ac:dyDescent="0.2">
      <c r="A20" s="34"/>
      <c r="B20" s="23"/>
      <c r="C20" s="18"/>
      <c r="D20" s="25"/>
      <c r="E20" s="25"/>
      <c r="F20" s="53"/>
      <c r="G20" s="26"/>
      <c r="H20" s="26"/>
      <c r="I20" s="21"/>
    </row>
    <row r="21" spans="1:9" s="24" customFormat="1" x14ac:dyDescent="0.2">
      <c r="A21" s="34"/>
      <c r="B21" s="23"/>
      <c r="C21" s="18"/>
      <c r="D21" s="25"/>
      <c r="E21" s="25"/>
      <c r="F21" s="53"/>
      <c r="G21" s="26"/>
      <c r="H21" s="26"/>
      <c r="I21" s="21"/>
    </row>
    <row r="22" spans="1:9" s="24" customFormat="1" x14ac:dyDescent="0.2">
      <c r="A22" s="34"/>
      <c r="B22" s="23"/>
      <c r="C22" s="18"/>
      <c r="D22" s="25"/>
      <c r="E22" s="25"/>
      <c r="F22" s="53"/>
      <c r="G22" s="26"/>
      <c r="H22" s="26"/>
      <c r="I22" s="21"/>
    </row>
    <row r="23" spans="1:9" s="24" customFormat="1" x14ac:dyDescent="0.2">
      <c r="A23" s="34"/>
      <c r="B23" s="23"/>
      <c r="C23" s="18"/>
      <c r="D23" s="25"/>
      <c r="E23" s="25"/>
      <c r="F23" s="53"/>
      <c r="G23" s="26"/>
      <c r="H23" s="26"/>
      <c r="I23" s="21"/>
    </row>
    <row r="24" spans="1:9" s="24" customFormat="1" x14ac:dyDescent="0.2">
      <c r="A24" s="34"/>
      <c r="B24" s="23"/>
      <c r="C24" s="18"/>
      <c r="D24" s="25"/>
      <c r="E24" s="25"/>
      <c r="F24" s="53"/>
      <c r="G24" s="26"/>
      <c r="H24" s="26"/>
      <c r="I24" s="21"/>
    </row>
    <row r="25" spans="1:9" s="24" customFormat="1" x14ac:dyDescent="0.2">
      <c r="A25" s="34"/>
      <c r="B25" s="23"/>
      <c r="C25" s="4"/>
      <c r="D25" s="25"/>
      <c r="E25" s="25"/>
      <c r="F25" s="53"/>
      <c r="G25" s="26"/>
      <c r="H25" s="26"/>
      <c r="I25" s="21"/>
    </row>
    <row r="26" spans="1:9" s="24" customFormat="1" x14ac:dyDescent="0.2">
      <c r="A26" s="34"/>
      <c r="B26" s="23"/>
      <c r="C26" s="55"/>
      <c r="D26" s="25"/>
      <c r="E26" s="25"/>
      <c r="F26" s="53"/>
      <c r="G26" s="26"/>
      <c r="H26" s="26"/>
      <c r="I26" s="21"/>
    </row>
    <row r="27" spans="1:9" s="24" customFormat="1" x14ac:dyDescent="0.2">
      <c r="A27" s="34"/>
      <c r="B27" s="23"/>
      <c r="C27" s="20"/>
      <c r="D27" s="25"/>
      <c r="E27" s="25"/>
      <c r="F27" s="53"/>
      <c r="G27" s="26"/>
      <c r="H27" s="26"/>
      <c r="I27" s="21"/>
    </row>
    <row r="28" spans="1:9" s="24" customFormat="1" x14ac:dyDescent="0.2">
      <c r="A28" s="34"/>
      <c r="B28" s="23"/>
      <c r="C28" s="55"/>
      <c r="D28" s="25"/>
      <c r="E28" s="25"/>
      <c r="F28" s="53"/>
      <c r="G28" s="26"/>
      <c r="H28" s="26"/>
      <c r="I28" s="21"/>
    </row>
    <row r="29" spans="1:9" s="24" customFormat="1" x14ac:dyDescent="0.2">
      <c r="A29" s="34"/>
      <c r="B29" s="23"/>
      <c r="C29" s="20"/>
      <c r="D29" s="25"/>
      <c r="E29" s="25"/>
      <c r="F29" s="53"/>
      <c r="G29" s="26"/>
      <c r="H29" s="26"/>
      <c r="I29" s="21"/>
    </row>
  </sheetData>
  <mergeCells count="2">
    <mergeCell ref="G15:H15"/>
    <mergeCell ref="B2:G2"/>
  </mergeCells>
  <conditionalFormatting sqref="F5:F15">
    <cfRule type="cellIs" dxfId="0" priority="1" stopIfTrue="1" operator="equal">
      <formula>0</formula>
    </cfRule>
  </conditionalFormatting>
  <pageMargins left="0.98425196850393704" right="0.19685039370078741" top="0.35433070866141736" bottom="0.94488188976377963" header="0.31496062992125984" footer="0.31496062992125984"/>
  <pageSetup paperSize="9" orientation="portrait" r:id="rId1"/>
  <headerFooter>
    <oddFooter>&amp;C&amp;8Uvid u dokumentaciju  imaju samo osobe koje imaju ovlast
za obavljanje poslova tehničke zaštite sukladno ''Pravilniku
o uvjetima i načinu provedbe tehničke zaštite'' (NN 198/03). &amp;RStranica: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showZeros="0" view="pageBreakPreview" zoomScaleNormal="100" zoomScaleSheetLayoutView="100" workbookViewId="0">
      <pane ySplit="1" topLeftCell="A2" activePane="bottomLeft" state="frozenSplit"/>
      <selection activeCell="B134" sqref="B134"/>
      <selection pane="bottomLeft" activeCell="J7" sqref="J7"/>
    </sheetView>
  </sheetViews>
  <sheetFormatPr defaultColWidth="9.140625" defaultRowHeight="12" x14ac:dyDescent="0.2"/>
  <cols>
    <col min="1" max="1" width="4.28515625" style="23" customWidth="1"/>
    <col min="2" max="2" width="39.7109375" style="23" customWidth="1"/>
    <col min="3" max="4" width="8.42578125" style="24" customWidth="1"/>
    <col min="5" max="5" width="7" style="25" customWidth="1"/>
    <col min="6" max="6" width="6.42578125" style="30" customWidth="1"/>
    <col min="7" max="7" width="8" style="26" customWidth="1"/>
    <col min="8" max="8" width="11.42578125" style="26" customWidth="1"/>
    <col min="9" max="16384" width="9.140625" style="21"/>
  </cols>
  <sheetData>
    <row r="1" spans="1:8" s="5" customFormat="1" ht="22.5" x14ac:dyDescent="0.2">
      <c r="A1" s="99" t="s">
        <v>4</v>
      </c>
      <c r="B1" s="99" t="s">
        <v>5</v>
      </c>
      <c r="C1" s="99"/>
      <c r="D1" s="99"/>
      <c r="E1" s="99"/>
      <c r="F1" s="101"/>
      <c r="G1" s="102"/>
      <c r="H1" s="102" t="s">
        <v>78</v>
      </c>
    </row>
    <row r="2" spans="1:8" ht="18" customHeight="1" x14ac:dyDescent="0.2">
      <c r="A2" s="35"/>
      <c r="B2" s="7" t="s">
        <v>14</v>
      </c>
      <c r="C2" s="2"/>
      <c r="D2" s="2"/>
      <c r="E2" s="3"/>
      <c r="F2" s="27"/>
      <c r="G2" s="8"/>
      <c r="H2" s="22"/>
    </row>
    <row r="3" spans="1:8" s="11" customFormat="1" ht="18" customHeight="1" x14ac:dyDescent="0.2">
      <c r="A3" s="9">
        <v>1</v>
      </c>
      <c r="B3" s="36" t="str">
        <f>'1. VIDEONADZOR'!B2</f>
        <v>Sustav videonadzorne zaštite</v>
      </c>
      <c r="E3" s="12"/>
      <c r="F3" s="28"/>
      <c r="G3" s="155"/>
      <c r="H3" s="156"/>
    </row>
    <row r="4" spans="1:8" s="1" customFormat="1" ht="18" customHeight="1" x14ac:dyDescent="0.2">
      <c r="A4" s="40" t="s">
        <v>8</v>
      </c>
      <c r="B4" s="87" t="str">
        <f>'1. VIDEONADZOR'!B3</f>
        <v>Oprema i ugradnja</v>
      </c>
      <c r="C4" s="88"/>
      <c r="D4" s="88"/>
      <c r="E4" s="89"/>
      <c r="F4" s="90"/>
      <c r="G4" s="144">
        <f>'1. VIDEONADZOR'!G11</f>
        <v>0</v>
      </c>
      <c r="H4" s="145"/>
    </row>
    <row r="5" spans="1:8" s="1" customFormat="1" ht="18" customHeight="1" x14ac:dyDescent="0.2">
      <c r="A5" s="40" t="s">
        <v>11</v>
      </c>
      <c r="B5" s="87" t="str">
        <f>'1. VIDEONADZOR'!B13</f>
        <v>Instalacije</v>
      </c>
      <c r="C5" s="88"/>
      <c r="D5" s="88"/>
      <c r="E5" s="89"/>
      <c r="F5" s="90"/>
      <c r="G5" s="144">
        <f>'1. VIDEONADZOR'!G27</f>
        <v>0</v>
      </c>
      <c r="H5" s="145"/>
    </row>
    <row r="6" spans="1:8" s="1" customFormat="1" ht="18" customHeight="1" x14ac:dyDescent="0.2">
      <c r="A6" s="40" t="s">
        <v>28</v>
      </c>
      <c r="B6" s="87" t="str">
        <f>'1. VIDEONADZOR'!B30</f>
        <v>Radovi</v>
      </c>
      <c r="C6" s="88"/>
      <c r="D6" s="88"/>
      <c r="E6" s="89"/>
      <c r="F6" s="90"/>
      <c r="G6" s="144">
        <f>'1. VIDEONADZOR'!G35</f>
        <v>0</v>
      </c>
      <c r="H6" s="145"/>
    </row>
    <row r="7" spans="1:8" ht="18" customHeight="1" x14ac:dyDescent="0.2">
      <c r="A7" s="41"/>
      <c r="B7" s="42"/>
      <c r="C7" s="43"/>
      <c r="D7" s="44"/>
      <c r="E7" s="44"/>
      <c r="F7" s="45" t="s">
        <v>30</v>
      </c>
      <c r="G7" s="146">
        <f>SUM(G4:H6)</f>
        <v>0</v>
      </c>
      <c r="H7" s="147"/>
    </row>
    <row r="8" spans="1:8" s="11" customFormat="1" ht="18" customHeight="1" x14ac:dyDescent="0.2">
      <c r="A8" s="9">
        <v>2</v>
      </c>
      <c r="B8" s="36" t="str">
        <f>'2. PROTUPROVALA'!B2</f>
        <v>Sustav protuprovalne zaštite</v>
      </c>
      <c r="E8" s="12"/>
      <c r="F8" s="28"/>
      <c r="G8" s="142"/>
      <c r="H8" s="143"/>
    </row>
    <row r="9" spans="1:8" s="1" customFormat="1" ht="18" customHeight="1" x14ac:dyDescent="0.2">
      <c r="A9" s="40" t="s">
        <v>16</v>
      </c>
      <c r="B9" s="87" t="str">
        <f>'2. PROTUPROVALA'!B3</f>
        <v>Oprema i ugradnja</v>
      </c>
      <c r="C9" s="88"/>
      <c r="D9" s="88"/>
      <c r="E9" s="89"/>
      <c r="F9" s="90"/>
      <c r="G9" s="144">
        <f>'2. PROTUPROVALA'!G16</f>
        <v>0</v>
      </c>
      <c r="H9" s="145"/>
    </row>
    <row r="10" spans="1:8" s="1" customFormat="1" ht="18" customHeight="1" x14ac:dyDescent="0.2">
      <c r="A10" s="40" t="s">
        <v>17</v>
      </c>
      <c r="B10" s="87" t="str">
        <f>'2. PROTUPROVALA'!B18</f>
        <v>Instalacije</v>
      </c>
      <c r="C10" s="88"/>
      <c r="D10" s="88"/>
      <c r="E10" s="89"/>
      <c r="F10" s="90"/>
      <c r="G10" s="144">
        <f>'2. PROTUPROVALA'!G29</f>
        <v>0</v>
      </c>
      <c r="H10" s="145"/>
    </row>
    <row r="11" spans="1:8" s="1" customFormat="1" ht="18" customHeight="1" x14ac:dyDescent="0.2">
      <c r="A11" s="40" t="s">
        <v>18</v>
      </c>
      <c r="B11" s="87" t="str">
        <f>'2. PROTUPROVALA'!B31</f>
        <v>Radovi</v>
      </c>
      <c r="C11" s="88"/>
      <c r="D11" s="88"/>
      <c r="E11" s="89"/>
      <c r="F11" s="90"/>
      <c r="G11" s="144">
        <f>'2. PROTUPROVALA'!G35</f>
        <v>0</v>
      </c>
      <c r="H11" s="145"/>
    </row>
    <row r="12" spans="1:8" ht="18" customHeight="1" x14ac:dyDescent="0.2">
      <c r="A12" s="41"/>
      <c r="B12" s="42"/>
      <c r="C12" s="43"/>
      <c r="D12" s="44"/>
      <c r="E12" s="44"/>
      <c r="F12" s="45" t="s">
        <v>31</v>
      </c>
      <c r="G12" s="146">
        <f>SUM(G9:H11)</f>
        <v>0</v>
      </c>
      <c r="H12" s="147"/>
    </row>
    <row r="13" spans="1:8" s="11" customFormat="1" ht="18" customHeight="1" x14ac:dyDescent="0.2">
      <c r="A13" s="9">
        <v>3</v>
      </c>
      <c r="B13" s="36" t="str">
        <f>'3. KONTROLA PRISTUPA'!B2</f>
        <v>Sustav kontrole pristupa</v>
      </c>
      <c r="E13" s="12"/>
      <c r="F13" s="28"/>
      <c r="G13" s="142"/>
      <c r="H13" s="143"/>
    </row>
    <row r="14" spans="1:8" s="1" customFormat="1" ht="18" customHeight="1" x14ac:dyDescent="0.2">
      <c r="A14" s="40" t="s">
        <v>45</v>
      </c>
      <c r="B14" s="87" t="str">
        <f>'3. KONTROLA PRISTUPA'!B3</f>
        <v>Oprema i ugradnja</v>
      </c>
      <c r="C14" s="88"/>
      <c r="D14" s="88"/>
      <c r="E14" s="89"/>
      <c r="F14" s="90"/>
      <c r="G14" s="144">
        <f>'3. KONTROLA PRISTUPA'!G15</f>
        <v>0</v>
      </c>
      <c r="H14" s="145"/>
    </row>
    <row r="15" spans="1:8" s="1" customFormat="1" ht="18" customHeight="1" x14ac:dyDescent="0.2">
      <c r="A15" s="40" t="s">
        <v>53</v>
      </c>
      <c r="B15" s="87" t="str">
        <f>'3. KONTROLA PRISTUPA'!B18</f>
        <v>Instalacije</v>
      </c>
      <c r="C15" s="88"/>
      <c r="D15" s="88"/>
      <c r="E15" s="89"/>
      <c r="F15" s="90"/>
      <c r="G15" s="144">
        <f>'3. KONTROLA PRISTUPA'!G28</f>
        <v>0</v>
      </c>
      <c r="H15" s="145"/>
    </row>
    <row r="16" spans="1:8" s="1" customFormat="1" ht="18" customHeight="1" x14ac:dyDescent="0.2">
      <c r="A16" s="40" t="s">
        <v>57</v>
      </c>
      <c r="B16" s="87" t="str">
        <f>'3. KONTROLA PRISTUPA'!B31</f>
        <v>Radovi</v>
      </c>
      <c r="C16" s="88"/>
      <c r="D16" s="88"/>
      <c r="E16" s="89"/>
      <c r="F16" s="90"/>
      <c r="G16" s="144">
        <f>'3. KONTROLA PRISTUPA'!G35</f>
        <v>0</v>
      </c>
      <c r="H16" s="145"/>
    </row>
    <row r="17" spans="1:8" ht="18" customHeight="1" x14ac:dyDescent="0.2">
      <c r="A17" s="41"/>
      <c r="B17" s="42"/>
      <c r="C17" s="43"/>
      <c r="D17" s="44"/>
      <c r="E17" s="44"/>
      <c r="F17" s="45" t="s">
        <v>67</v>
      </c>
      <c r="G17" s="146">
        <f>SUM(G14:H16)</f>
        <v>0</v>
      </c>
      <c r="H17" s="147"/>
    </row>
    <row r="18" spans="1:8" s="11" customFormat="1" ht="18" customHeight="1" x14ac:dyDescent="0.2">
      <c r="A18" s="9">
        <v>4</v>
      </c>
      <c r="B18" s="36" t="str">
        <f>'4. IT OPREMA'!B2</f>
        <v>IT oprema</v>
      </c>
      <c r="E18" s="12"/>
      <c r="F18" s="28"/>
      <c r="G18" s="142"/>
      <c r="H18" s="143"/>
    </row>
    <row r="19" spans="1:8" s="1" customFormat="1" ht="18" customHeight="1" x14ac:dyDescent="0.2">
      <c r="A19" s="40" t="s">
        <v>44</v>
      </c>
      <c r="B19" s="87" t="s">
        <v>22</v>
      </c>
      <c r="C19" s="88"/>
      <c r="D19" s="88"/>
      <c r="E19" s="89"/>
      <c r="F19" s="90"/>
      <c r="G19" s="144">
        <f>'4. IT OPREMA'!G13:H13</f>
        <v>0</v>
      </c>
      <c r="H19" s="145"/>
    </row>
    <row r="20" spans="1:8" s="1" customFormat="1" ht="18" customHeight="1" x14ac:dyDescent="0.2">
      <c r="A20" s="40" t="s">
        <v>48</v>
      </c>
      <c r="B20" s="87" t="str">
        <f>'4. IT OPREMA'!B16</f>
        <v xml:space="preserve">Radovi   </v>
      </c>
      <c r="C20" s="88"/>
      <c r="D20" s="88"/>
      <c r="E20" s="89"/>
      <c r="F20" s="90"/>
      <c r="G20" s="144">
        <f>'4. IT OPREMA'!G20:H20</f>
        <v>0</v>
      </c>
      <c r="H20" s="145"/>
    </row>
    <row r="21" spans="1:8" ht="18" customHeight="1" x14ac:dyDescent="0.2">
      <c r="A21" s="41"/>
      <c r="B21" s="42"/>
      <c r="C21" s="43"/>
      <c r="D21" s="44"/>
      <c r="E21" s="44"/>
      <c r="F21" s="45" t="s">
        <v>40</v>
      </c>
      <c r="G21" s="146">
        <f>SUM(G19:H20)</f>
        <v>0</v>
      </c>
      <c r="H21" s="147"/>
    </row>
    <row r="22" spans="1:8" s="11" customFormat="1" ht="18" customHeight="1" x14ac:dyDescent="0.2">
      <c r="A22" s="9">
        <v>5</v>
      </c>
      <c r="B22" s="36" t="str">
        <f>'5. ZAJEDNIČKI RADOVI'!B3</f>
        <v>Zajednički radovi</v>
      </c>
      <c r="E22" s="12"/>
      <c r="F22" s="28"/>
      <c r="G22" s="142"/>
      <c r="H22" s="143"/>
    </row>
    <row r="23" spans="1:8" s="11" customFormat="1" ht="18" customHeight="1" x14ac:dyDescent="0.2">
      <c r="A23" s="40" t="s">
        <v>63</v>
      </c>
      <c r="B23" s="87" t="str">
        <f>'5. ZAJEDNIČKI RADOVI'!B4</f>
        <v>Radovi sustava tehničke zaštite</v>
      </c>
      <c r="C23" s="88"/>
      <c r="D23" s="88"/>
      <c r="E23" s="89"/>
      <c r="F23" s="90"/>
      <c r="G23" s="144">
        <f>'5. ZAJEDNIČKI RADOVI'!G15:H15</f>
        <v>0</v>
      </c>
      <c r="H23" s="145"/>
    </row>
    <row r="24" spans="1:8" ht="18" customHeight="1" thickBot="1" x14ac:dyDescent="0.25">
      <c r="A24" s="63"/>
      <c r="B24" s="64"/>
      <c r="C24" s="65"/>
      <c r="D24" s="66"/>
      <c r="E24" s="66"/>
      <c r="F24" s="67" t="s">
        <v>42</v>
      </c>
      <c r="G24" s="148">
        <f>SUM(G23:H23)</f>
        <v>0</v>
      </c>
      <c r="H24" s="149"/>
    </row>
    <row r="25" spans="1:8" ht="18" customHeight="1" thickBot="1" x14ac:dyDescent="0.25">
      <c r="A25" s="37"/>
      <c r="B25" s="38" t="s">
        <v>46</v>
      </c>
      <c r="C25" s="38"/>
      <c r="D25" s="38"/>
      <c r="E25" s="38"/>
      <c r="F25" s="39"/>
      <c r="G25" s="153">
        <f>(G7+G12+G17+G21+G24)</f>
        <v>0</v>
      </c>
      <c r="H25" s="154"/>
    </row>
    <row r="26" spans="1:8" ht="18" customHeight="1" thickBot="1" x14ac:dyDescent="0.25">
      <c r="A26" s="37"/>
      <c r="B26" s="38" t="s">
        <v>146</v>
      </c>
      <c r="C26" s="38"/>
      <c r="D26" s="38"/>
      <c r="E26" s="38"/>
      <c r="F26" s="39"/>
      <c r="G26" s="153">
        <f>G25*0.25</f>
        <v>0</v>
      </c>
      <c r="H26" s="154"/>
    </row>
    <row r="27" spans="1:8" s="15" customFormat="1" ht="18" customHeight="1" thickBot="1" x14ac:dyDescent="0.25">
      <c r="A27" s="37"/>
      <c r="B27" s="38" t="s">
        <v>145</v>
      </c>
      <c r="C27" s="38"/>
      <c r="D27" s="38"/>
      <c r="E27" s="38"/>
      <c r="F27" s="39"/>
      <c r="G27" s="153">
        <f>G25+G26</f>
        <v>0</v>
      </c>
      <c r="H27" s="154"/>
    </row>
    <row r="28" spans="1:8" s="11" customFormat="1" ht="18" customHeight="1" x14ac:dyDescent="0.2">
      <c r="A28" s="132"/>
      <c r="B28" s="132"/>
      <c r="C28" s="132"/>
      <c r="D28" s="132"/>
      <c r="E28" s="132"/>
      <c r="F28" s="133"/>
      <c r="G28" s="134"/>
      <c r="H28" s="134"/>
    </row>
    <row r="29" spans="1:8" s="2" customFormat="1" x14ac:dyDescent="0.2">
      <c r="A29" s="6"/>
      <c r="B29" s="7"/>
      <c r="E29" s="3"/>
      <c r="F29" s="27"/>
      <c r="G29" s="8"/>
      <c r="H29" s="8"/>
    </row>
    <row r="31" spans="1:8" s="15" customFormat="1" ht="105" customHeight="1" x14ac:dyDescent="0.2">
      <c r="A31" s="150"/>
      <c r="B31" s="151"/>
      <c r="C31" s="151"/>
      <c r="D31" s="151"/>
      <c r="E31" s="151"/>
      <c r="F31" s="151"/>
      <c r="G31" s="151"/>
      <c r="H31" s="152"/>
    </row>
  </sheetData>
  <mergeCells count="26">
    <mergeCell ref="G7:H7"/>
    <mergeCell ref="G3:H3"/>
    <mergeCell ref="G6:H6"/>
    <mergeCell ref="G4:H4"/>
    <mergeCell ref="G5:H5"/>
    <mergeCell ref="A31:H31"/>
    <mergeCell ref="G12:H12"/>
    <mergeCell ref="G22:H22"/>
    <mergeCell ref="G19:H19"/>
    <mergeCell ref="G27:H27"/>
    <mergeCell ref="G13:H13"/>
    <mergeCell ref="G14:H14"/>
    <mergeCell ref="G15:H15"/>
    <mergeCell ref="G16:H16"/>
    <mergeCell ref="G17:H17"/>
    <mergeCell ref="G25:H25"/>
    <mergeCell ref="G26:H26"/>
    <mergeCell ref="G8:H8"/>
    <mergeCell ref="G18:H18"/>
    <mergeCell ref="G23:H23"/>
    <mergeCell ref="G21:H21"/>
    <mergeCell ref="G24:H24"/>
    <mergeCell ref="G10:H10"/>
    <mergeCell ref="G11:H11"/>
    <mergeCell ref="G9:H9"/>
    <mergeCell ref="G20:H20"/>
  </mergeCells>
  <phoneticPr fontId="0" type="noConversion"/>
  <pageMargins left="0.98425196850393704" right="0.19685039370078741" top="0.35433070866141736" bottom="0.94488188976377963" header="0.31496062992125984" footer="0.31496062992125984"/>
  <pageSetup paperSize="9" orientation="portrait" r:id="rId1"/>
  <headerFooter>
    <oddFooter>&amp;L&amp;8&amp;KFF0000POSLOVNA TAJNA 
OGRANIČENO&amp;C&amp;8Uvid u dokumentaciju  imaju samo osobe koje imaju ovlast
za obavljanje poslova tehničke zaštite sukladno ''Pravilniku
o uvjetima i načinu provedbe tehničke zaštite'' (NN 198/03). &amp;RStranica: &amp;P/&amp;N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E86A4F32CC0BB45AB56F2D5AF7EF176" ma:contentTypeVersion="10" ma:contentTypeDescription="Stvaranje novog dokumenta." ma:contentTypeScope="" ma:versionID="01a55ba75772f0391941852e659b072b">
  <xsd:schema xmlns:xsd="http://www.w3.org/2001/XMLSchema" xmlns:xs="http://www.w3.org/2001/XMLSchema" xmlns:p="http://schemas.microsoft.com/office/2006/metadata/properties" xmlns:ns3="223ac624-3504-465d-83f4-57d7cdd35178" targetNamespace="http://schemas.microsoft.com/office/2006/metadata/properties" ma:root="true" ma:fieldsID="efb9d41a2660e82ac380e71bac89bfdc" ns3:_="">
    <xsd:import namespace="223ac624-3504-465d-83f4-57d7cdd35178"/>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3ac624-3504-465d-83f4-57d7cdd351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0B82201-3F13-4EDD-AA2D-89DB9A792C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3ac624-3504-465d-83f4-57d7cdd351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CA1F3FD-D54A-4F14-A6C4-D0694CACBFA1}">
  <ds:schemaRefs>
    <ds:schemaRef ds:uri="http://schemas.microsoft.com/sharepoint/v3/contenttype/forms"/>
  </ds:schemaRefs>
</ds:datastoreItem>
</file>

<file path=customXml/itemProps3.xml><?xml version="1.0" encoding="utf-8"?>
<ds:datastoreItem xmlns:ds="http://schemas.openxmlformats.org/officeDocument/2006/customXml" ds:itemID="{1F7B291D-F6A6-4801-972D-54B04C834791}">
  <ds:schemaRefs>
    <ds:schemaRef ds:uri="http://purl.org/dc/terms/"/>
    <ds:schemaRef ds:uri="http://www.w3.org/XML/1998/namespace"/>
    <ds:schemaRef ds:uri="http://schemas.microsoft.com/office/2006/documentManagement/types"/>
    <ds:schemaRef ds:uri="http://schemas.openxmlformats.org/package/2006/metadata/core-properties"/>
    <ds:schemaRef ds:uri="http://schemas.microsoft.com/office/2006/metadata/properties"/>
    <ds:schemaRef ds:uri="http://schemas.microsoft.com/office/infopath/2007/PartnerControls"/>
    <ds:schemaRef ds:uri="223ac624-3504-465d-83f4-57d7cdd35178"/>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6</vt:i4>
      </vt:variant>
      <vt:variant>
        <vt:lpstr>Imenovani rasponi</vt:lpstr>
      </vt:variant>
      <vt:variant>
        <vt:i4>12</vt:i4>
      </vt:variant>
    </vt:vector>
  </HeadingPairs>
  <TitlesOfParts>
    <vt:vector size="18" baseType="lpstr">
      <vt:lpstr>1. VIDEONADZOR</vt:lpstr>
      <vt:lpstr>2. PROTUPROVALA</vt:lpstr>
      <vt:lpstr>3. KONTROLA PRISTUPA</vt:lpstr>
      <vt:lpstr>4. IT OPREMA</vt:lpstr>
      <vt:lpstr>5. ZAJEDNIČKI RADOVI</vt:lpstr>
      <vt:lpstr>REKAPITULACIJA</vt:lpstr>
      <vt:lpstr>'1. VIDEONADZOR'!Ispis_naslova</vt:lpstr>
      <vt:lpstr>'2. PROTUPROVALA'!Ispis_naslova</vt:lpstr>
      <vt:lpstr>'3. KONTROLA PRISTUPA'!Ispis_naslova</vt:lpstr>
      <vt:lpstr>'4. IT OPREMA'!Ispis_naslova</vt:lpstr>
      <vt:lpstr>'5. ZAJEDNIČKI RADOVI'!Ispis_naslova</vt:lpstr>
      <vt:lpstr>REKAPITULACIJA!Ispis_naslova</vt:lpstr>
      <vt:lpstr>'1. VIDEONADZOR'!Podrucje_ispisa</vt:lpstr>
      <vt:lpstr>'2. PROTUPROVALA'!Podrucje_ispisa</vt:lpstr>
      <vt:lpstr>'3. KONTROLA PRISTUPA'!Podrucje_ispisa</vt:lpstr>
      <vt:lpstr>'4. IT OPREMA'!Podrucje_ispisa</vt:lpstr>
      <vt:lpstr>'5. ZAJEDNIČKI RADOVI'!Podrucje_ispisa</vt:lpstr>
      <vt:lpstr>REKAPITULACIJA!Podrucje_ispisa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Malus</dc:creator>
  <cp:lastModifiedBy>Joško Radić</cp:lastModifiedBy>
  <cp:lastPrinted>2025-02-14T09:16:41Z</cp:lastPrinted>
  <dcterms:created xsi:type="dcterms:W3CDTF">2008-09-29T10:33:32Z</dcterms:created>
  <dcterms:modified xsi:type="dcterms:W3CDTF">2026-04-27T06:56:20Z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0x0101008E86A4F32CC0BB45AB56F2D5AF7EF176</vt:lpwstr>
  </property>
</Properties>
</file>