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0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4'!$A$1:$M$39</definedName>
    <definedName name="_xlnm.Print_Area" localSheetId="3">'stranica 5'!$A$1:$M$39</definedName>
    <definedName name="_xlnm.Print_Area" localSheetId="4">'stranica 6'!$A$1:$E$51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0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<sst xmlns="http://schemas.openxmlformats.org/spreadsheetml/2006/main" count="509" uniqueCount="393">
  <si>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</si>
  <si>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</si>
  <si>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</si>
  <si>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</si>
  <si>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</si>
  <si>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</si>
  <si>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</si>
  <si>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</si>
  <si>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</si>
  <si>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</si>
  <si>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</si>
  <si>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</si>
  <si>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</si>
  <si>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</si>
  <si>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</si>
  <si>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</si>
  <si>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</si>
  <si>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</si>
  <si>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</si>
  <si>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</si>
  <si>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</si>
  <si>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</si>
  <si>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</si>
  <si>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</si>
  <si>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</si>
  <si>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</si>
  <si>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</si>
  <si>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</si>
  <si>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</si>
  <si>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</si>
  <si>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</si>
  <si>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</si>
  <si>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</si>
  <si>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</si>
  <si>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</si>
  <si>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</si>
  <si>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</si>
  <si>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</si>
  <si>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</si>
  <si>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</si>
  <si>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</si>
  <si>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</si>
  <si>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</si>
  <si>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</si>
  <si>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</si>
  <si>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</si>
  <si>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</si>
  <si>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</si>
  <si>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</si>
  <si>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</si>
  <si>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</si>
  <si>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</si>
  <si>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</si>
  <si>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</si>
  <si>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</si>
  <si>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</si>
  <si>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</si>
  <si>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</si>
  <si>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</si>
  <si>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</si>
  <si>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</si>
  <si>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</si>
  <si>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</si>
  <si>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</si>
  <si>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</si>
  <si>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</si>
  <si>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</si>
  <si>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</si>
  <si>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</si>
  <si>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</si>
  <si>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</si>
  <si>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</si>
  <si>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</si>
  <si>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</si>
  <si>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</si>
  <si>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</si>
  <si>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</si>
  <si>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</si>
  <si>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</si>
  <si>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</si>
  <si>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</si>
  <si>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</si>
  <si>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</si>
  <si>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</si>
  <si>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</si>
  <si>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</si>
  <si>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</si>
  <si>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</si>
  <si>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</si>
  <si>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</si>
  <si>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</si>
  <si>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</si>
  <si>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</si>
  <si>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</si>
  <si>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</si>
  <si>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</si>
  <si>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</si>
  <si>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</si>
  <si>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</si>
  <si>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</t>
    </r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</si>
  <si>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</si>
  <si>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</si>
  <si>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 xml:space="preserve"> 74 01 </t>
  </si>
  <si>
    <t>−</t>
  </si>
  <si>
    <t xml:space="preserve"> 74 10 </t>
  </si>
  <si>
    <t xml:space="preserve"> 72 04 </t>
  </si>
  <si>
    <t>04 11 09</t>
  </si>
  <si>
    <t>45 07 02</t>
  </si>
  <si>
    <t xml:space="preserve"> 72 08 </t>
  </si>
  <si>
    <t xml:space="preserve"> 64 11 </t>
  </si>
  <si>
    <t xml:space="preserve"> 71 05 </t>
  </si>
  <si>
    <t xml:space="preserve"> 71 02 </t>
  </si>
  <si>
    <t>37 10 01</t>
  </si>
  <si>
    <t xml:space="preserve"> 65 00 </t>
  </si>
  <si>
    <t xml:space="preserve"> 72 09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</si>
  <si>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2020.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</si>
  <si>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t xml:space="preserve"> 61 08 </t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</si>
  <si>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2020.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</si>
  <si>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>28 10 00</t>
  </si>
  <si>
    <t>39 11 08</t>
  </si>
  <si>
    <t xml:space="preserve"> 29 08 13 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</si>
  <si>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</si>
  <si>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2020. - u milijardama kuna (plan)</t>
    </r>
  </si>
  <si>
    <r>
      <t xml:space="preserve">Ukupni rashodi za 2020.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</si>
  <si>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 xml:space="preserve"> 62 00 </t>
  </si>
  <si>
    <t xml:space="preserve"> 60 00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</si>
  <si>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01.01.2020.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</si>
  <si>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01.01.2020. </t>
    </r>
  </si>
  <si>
    <t>35 06 22</t>
  </si>
  <si>
    <t xml:space="preserve"> 72 06 </t>
  </si>
  <si>
    <t xml:space="preserve"> 73 08 </t>
  </si>
  <si>
    <t xml:space="preserve"> 66 11 </t>
  </si>
  <si>
    <t xml:space="preserve"> 61 03 </t>
  </si>
  <si>
    <t>16 03 06</t>
  </si>
  <si>
    <t>25 04 14</t>
  </si>
  <si>
    <t>27 06 27</t>
  </si>
  <si>
    <t>35 11 03</t>
  </si>
  <si>
    <t>28 05 24</t>
  </si>
  <si>
    <t>36 04 17</t>
  </si>
  <si>
    <t>37 04 09</t>
  </si>
  <si>
    <t>38 11 27</t>
  </si>
  <si>
    <t>29 04 19</t>
  </si>
  <si>
    <t>10 01 20</t>
  </si>
  <si>
    <t>16 10 19</t>
  </si>
  <si>
    <t>15 00 02</t>
  </si>
  <si>
    <t>31 04 00</t>
  </si>
  <si>
    <t>34 08 02</t>
  </si>
  <si>
    <t>35 00 12</t>
  </si>
  <si>
    <t>35 00 03</t>
  </si>
  <si>
    <t>28 06 27</t>
  </si>
  <si>
    <t>36 06 04</t>
  </si>
  <si>
    <t>25 06 17</t>
  </si>
  <si>
    <t>34 10 23</t>
  </si>
  <si>
    <t>40 02 03</t>
  </si>
  <si>
    <t>39 11 20</t>
  </si>
  <si>
    <t>29 10 19</t>
  </si>
  <si>
    <t xml:space="preserve"> 28 05 06  </t>
  </si>
  <si>
    <t xml:space="preserve"> 41 11 16  </t>
  </si>
  <si>
    <t>07 01 12</t>
  </si>
  <si>
    <t>PREGLED OSNOVNIH PODATAKA O STANJU U SUSTAVU MIROVINSKOG OSIGURANJA za travanj 2020. (isplata u svibnju 2020.)</t>
  </si>
  <si>
    <t>31 07 28</t>
  </si>
  <si>
    <t>42 07 09</t>
  </si>
  <si>
    <t>24 10 28</t>
  </si>
  <si>
    <t>31 03 29</t>
  </si>
  <si>
    <t>35 11 11</t>
  </si>
  <si>
    <t>35 06 21</t>
  </si>
  <si>
    <t>32 05 17</t>
  </si>
  <si>
    <t>21 11 10</t>
  </si>
  <si>
    <t>28 04 10</t>
  </si>
  <si>
    <t>30 08 02</t>
  </si>
  <si>
    <t xml:space="preserve"> 42 06 00 </t>
  </si>
  <si>
    <t xml:space="preserve"> 42 02 00 </t>
  </si>
  <si>
    <t>26 11 00</t>
  </si>
  <si>
    <t>37 06 18</t>
  </si>
  <si>
    <t xml:space="preserve"> 73 10 </t>
  </si>
  <si>
    <t xml:space="preserve"> 74 02 </t>
  </si>
  <si>
    <t xml:space="preserve"> 67 05 </t>
  </si>
  <si>
    <t xml:space="preserve"> 62 02 </t>
  </si>
  <si>
    <t xml:space="preserve"> 61 05 </t>
  </si>
  <si>
    <t xml:space="preserve"> 74 07 </t>
  </si>
  <si>
    <t xml:space="preserve"> 72 07 </t>
  </si>
  <si>
    <t>31 06 13</t>
  </si>
  <si>
    <t>42 07 11</t>
  </si>
  <si>
    <t>24 06 29</t>
  </si>
  <si>
    <t>31 02 04</t>
  </si>
  <si>
    <t>35 08 26</t>
  </si>
  <si>
    <t>32 03 13</t>
  </si>
  <si>
    <t>22 00 05</t>
  </si>
  <si>
    <t>28 03 12</t>
  </si>
  <si>
    <t>30 04 26</t>
  </si>
  <si>
    <t xml:space="preserve"> 42 05 27 </t>
  </si>
  <si>
    <t xml:space="preserve"> 74 03 </t>
  </si>
  <si>
    <t xml:space="preserve"> 42 02 02 </t>
  </si>
  <si>
    <t>26 06 27</t>
  </si>
  <si>
    <t>37 08 06</t>
  </si>
  <si>
    <t xml:space="preserve"> 30 07 04 </t>
  </si>
  <si>
    <t xml:space="preserve"> 42 02 08 </t>
  </si>
  <si>
    <t xml:space="preserve"> 32 09 20 </t>
  </si>
  <si>
    <t xml:space="preserve"> 36 11 14 </t>
  </si>
  <si>
    <t xml:space="preserve"> 35 03 20 </t>
  </si>
  <si>
    <t xml:space="preserve"> 33 07 00 </t>
  </si>
  <si>
    <t xml:space="preserve"> 24 05 29 </t>
  </si>
  <si>
    <t xml:space="preserve"> 29 09 17 </t>
  </si>
  <si>
    <t xml:space="preserve"> 32 03 19 </t>
  </si>
  <si>
    <t xml:space="preserve"> 64 05 </t>
  </si>
  <si>
    <t xml:space="preserve"> 63 09 </t>
  </si>
  <si>
    <t xml:space="preserve"> 59 06 </t>
  </si>
  <si>
    <t xml:space="preserve"> 63 01 </t>
  </si>
  <si>
    <t xml:space="preserve"> 54 02 </t>
  </si>
  <si>
    <t xml:space="preserve"> 63 00 </t>
  </si>
  <si>
    <t xml:space="preserve"> 62 08 </t>
  </si>
  <si>
    <t xml:space="preserve"> 31 03 29 </t>
  </si>
  <si>
    <t xml:space="preserve"> 42 01 17 </t>
  </si>
  <si>
    <t xml:space="preserve"> 33 08 14 </t>
  </si>
  <si>
    <t xml:space="preserve"> 36 09 19 </t>
  </si>
  <si>
    <t xml:space="preserve"> 34 08 09 </t>
  </si>
  <si>
    <t xml:space="preserve"> 34 03 24 </t>
  </si>
  <si>
    <t xml:space="preserve"> 24 07 24 </t>
  </si>
  <si>
    <t xml:space="preserve"> 29 10 23 </t>
  </si>
  <si>
    <t xml:space="preserve"> 32 09 22 </t>
  </si>
  <si>
    <t xml:space="preserve"> 64 02 </t>
  </si>
  <si>
    <t xml:space="preserve"> 63 06 </t>
  </si>
  <si>
    <t xml:space="preserve"> 59 10 </t>
  </si>
  <si>
    <t xml:space="preserve"> 58 11 </t>
  </si>
  <si>
    <t xml:space="preserve"> 62 10 </t>
  </si>
  <si>
    <t xml:space="preserve"> 53 08 </t>
  </si>
  <si>
    <t xml:space="preserve">   21 05   </t>
  </si>
  <si>
    <t xml:space="preserve">   19 02   </t>
  </si>
  <si>
    <t xml:space="preserve">   18 09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</si>
  <si>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30.04.2020.</t>
    </r>
  </si>
  <si>
    <t>1:1,22</t>
  </si>
  <si>
    <r>
      <t xml:space="preserve">Prosječna </t>
    </r>
    <r>
      <rPr>
        <b/>
        <sz val="10"/>
        <color theme="1"/>
        <rFont val="Calibri"/>
        <family val="2"/>
        <charset val="238"/>
        <scheme val="minor"/>
      </rPr>
      <t>netoplaća u RH</t>
    </r>
    <r>
      <rPr>
        <sz val="10"/>
        <color theme="1"/>
        <rFont val="Calibri"/>
        <family val="2"/>
        <charset val="238"/>
        <scheme val="minor"/>
      </rPr>
      <t xml:space="preserve"> za </t>
    </r>
    <r>
      <rPr>
        <sz val="10"/>
        <color rgb="FFFF0000"/>
        <rFont val="Calibri"/>
        <family val="2"/>
        <charset val="238"/>
        <scheme val="minor"/>
      </rPr>
      <t>ožujak</t>
    </r>
    <r>
      <rPr>
        <sz val="10"/>
        <color theme="1"/>
        <rFont val="Calibri"/>
        <family val="2"/>
        <charset val="238"/>
        <scheme val="minor"/>
      </rPr>
      <t xml:space="preserve"> 2020. (izvor: DZS)</t>
    </r>
  </si>
  <si>
    <r>
      <t xml:space="preserve">SVEUKUPAN broj </t>
    </r>
    <r>
      <rPr>
        <b/>
        <sz val="10"/>
        <color theme="1"/>
        <rFont val="Calibri"/>
        <family val="2"/>
        <charset val="238"/>
        <scheme val="minor"/>
      </rPr>
      <t>korisnika mirovine 30.04.2020.</t>
    </r>
  </si>
  <si>
    <t>stanje podataka: 30. travnja 2020.</t>
  </si>
  <si>
    <t>15 01 07</t>
  </si>
  <si>
    <t>16 03 12</t>
  </si>
  <si>
    <t>14 02 01</t>
  </si>
  <si>
    <t>15 05 00</t>
  </si>
  <si>
    <t>16 05 03</t>
  </si>
  <si>
    <t>13 03 27</t>
  </si>
  <si>
    <t>15 03 13</t>
  </si>
  <si>
    <t>17 09 25</t>
  </si>
  <si>
    <t>18 01 19</t>
  </si>
  <si>
    <t>15 00 08</t>
  </si>
  <si>
    <t>18 06 02</t>
  </si>
  <si>
    <t>25 11 03</t>
  </si>
  <si>
    <t>21 04 27</t>
  </si>
  <si>
    <t>28 11 13</t>
  </si>
  <si>
    <t>30 00 14</t>
  </si>
  <si>
    <t>23 05 06</t>
  </si>
  <si>
    <t>29 03 02</t>
  </si>
  <si>
    <t>33 03 14</t>
  </si>
  <si>
    <t>34 03 00</t>
  </si>
  <si>
    <t>25 07 08</t>
  </si>
  <si>
    <t>33 09 03</t>
  </si>
  <si>
    <t>35 06 03</t>
  </si>
  <si>
    <t>27 00 23</t>
  </si>
  <si>
    <t>36 05 01</t>
  </si>
  <si>
    <t>36 09 16</t>
  </si>
  <si>
    <t>37 08 23</t>
  </si>
  <si>
    <t>38 00 13</t>
  </si>
  <si>
    <t>29 06 14</t>
  </si>
  <si>
    <t>36 08 10</t>
  </si>
  <si>
    <t>38 06 18</t>
  </si>
  <si>
    <t>38 09 25</t>
  </si>
  <si>
    <t>29 04 06</t>
  </si>
  <si>
    <t>38 05 06</t>
  </si>
  <si>
    <t>38 07 21</t>
  </si>
  <si>
    <t>29 01 21</t>
  </si>
  <si>
    <t>37 10 28</t>
  </si>
  <si>
    <t>38 03 16</t>
  </si>
  <si>
    <t>38 04 12</t>
  </si>
  <si>
    <t>29 04 13</t>
  </si>
  <si>
    <t>39 02 15</t>
  </si>
  <si>
    <t>38 11 26</t>
  </si>
  <si>
    <t>29 08 23</t>
  </si>
  <si>
    <t>41 11 13</t>
  </si>
  <si>
    <t>40 08 22</t>
  </si>
  <si>
    <t>40 09 16</t>
  </si>
  <si>
    <t>13 05 15</t>
  </si>
  <si>
    <t>20 00 21</t>
  </si>
  <si>
    <t>10 09 25</t>
  </si>
  <si>
    <t>15 02 06</t>
  </si>
  <si>
    <t>16 05 10</t>
  </si>
  <si>
    <t>12 01 00</t>
  </si>
  <si>
    <t>17 05 06</t>
  </si>
  <si>
    <t>18 06 21</t>
  </si>
  <si>
    <t>11 03 20</t>
  </si>
  <si>
    <t>22 00 27</t>
  </si>
  <si>
    <t>22 05 15</t>
  </si>
  <si>
    <t>22 07 10</t>
  </si>
  <si>
    <t>24 05 21</t>
  </si>
  <si>
    <t>25 01 03</t>
  </si>
  <si>
    <t>14 01 14</t>
  </si>
  <si>
    <t>25 02 15</t>
  </si>
  <si>
    <t>32 01 02</t>
  </si>
  <si>
    <t>20 08 27</t>
  </si>
  <si>
    <t>30 06 22</t>
  </si>
  <si>
    <t>32 07 14</t>
  </si>
  <si>
    <t>32 10 26</t>
  </si>
  <si>
    <t>23 04 19</t>
  </si>
  <si>
    <t>33 01 24</t>
  </si>
  <si>
    <t>33 08 04</t>
  </si>
  <si>
    <t>33 11 18</t>
  </si>
  <si>
    <t>24 02 06</t>
  </si>
  <si>
    <t>33 09 20</t>
  </si>
  <si>
    <t>34 08 20</t>
  </si>
  <si>
    <t>34 11 03</t>
  </si>
  <si>
    <t>26 05 24</t>
  </si>
  <si>
    <t>35 02 11</t>
  </si>
  <si>
    <t>26 11 20</t>
  </si>
  <si>
    <t>35 05 00</t>
  </si>
  <si>
    <t>34 11 17</t>
  </si>
  <si>
    <t>26 00 19</t>
  </si>
  <si>
    <t>35 00 07</t>
  </si>
  <si>
    <t>35 00 29</t>
  </si>
  <si>
    <t>28 11 05</t>
  </si>
  <si>
    <t>36 11 06</t>
  </si>
  <si>
    <t>35 10 20</t>
  </si>
  <si>
    <t>36 00 14</t>
  </si>
  <si>
    <t>36 05 23</t>
  </si>
  <si>
    <t>36 07 14</t>
  </si>
  <si>
    <t>28 10 06</t>
  </si>
  <si>
    <t>30 02 14</t>
  </si>
  <si>
    <t>18 02 09</t>
  </si>
  <si>
    <t>15 02 03</t>
  </si>
  <si>
    <t>16 01 02</t>
  </si>
  <si>
    <t>14 02 04</t>
  </si>
  <si>
    <t>17 03 00</t>
  </si>
  <si>
    <t>15 07 06</t>
  </si>
  <si>
    <t>16 04 11</t>
  </si>
  <si>
    <t>13 05 27</t>
  </si>
  <si>
    <t>16 06 03</t>
  </si>
  <si>
    <t>17 10 11</t>
  </si>
  <si>
    <t>18 01 03</t>
  </si>
  <si>
    <t>15 01 21</t>
  </si>
  <si>
    <t>18 09 03</t>
  </si>
  <si>
    <t>25 09 12</t>
  </si>
  <si>
    <t>26 03 27</t>
  </si>
  <si>
    <t>21 07 16</t>
  </si>
  <si>
    <t>28 09 06</t>
  </si>
  <si>
    <t>31 02 00</t>
  </si>
  <si>
    <t>32 07 25</t>
  </si>
  <si>
    <t>25 00 04</t>
  </si>
  <si>
    <t>31 11 28</t>
  </si>
  <si>
    <t>34 02 02</t>
  </si>
  <si>
    <t>35 04 21</t>
  </si>
  <si>
    <t>26 05 02</t>
  </si>
  <si>
    <t>34 10 24</t>
  </si>
  <si>
    <t>36 00 28</t>
  </si>
  <si>
    <t>36 10 11</t>
  </si>
  <si>
    <t>27 08 19</t>
  </si>
  <si>
    <t>36 08 23</t>
  </si>
  <si>
    <t>37 09 19</t>
  </si>
  <si>
    <t>38 03 28</t>
  </si>
  <si>
    <t>29 10 02</t>
  </si>
  <si>
    <t>37 01 13</t>
  </si>
  <si>
    <t>39 01 22</t>
  </si>
  <si>
    <t>39 06 25</t>
  </si>
  <si>
    <t>30 11 20</t>
  </si>
  <si>
    <t>37 04 10</t>
  </si>
  <si>
    <t>39 11 19</t>
  </si>
  <si>
    <t>40 03 19</t>
  </si>
  <si>
    <t>30 09 11</t>
  </si>
  <si>
    <t>37 10 22</t>
  </si>
  <si>
    <t>39 10 16</t>
  </si>
  <si>
    <t>40 02 11</t>
  </si>
  <si>
    <t>30 07 05</t>
  </si>
  <si>
    <t>38 02 19</t>
  </si>
  <si>
    <t>39 08 18</t>
  </si>
  <si>
    <t>39 10 11</t>
  </si>
  <si>
    <t>29 08 04</t>
  </si>
  <si>
    <t>30 10 18</t>
  </si>
  <si>
    <t>42 02 03</t>
  </si>
  <si>
    <t>41 03 09</t>
  </si>
  <si>
    <t>41 04 00</t>
  </si>
  <si>
    <t>40 01 15</t>
  </si>
  <si>
    <t>33 01 20</t>
  </si>
  <si>
    <t>22 05 09</t>
  </si>
  <si>
    <t>29 02 22</t>
  </si>
  <si>
    <t xml:space="preserve"> 32 00 23  </t>
  </si>
  <si>
    <t xml:space="preserve"> 34 09 27  </t>
  </si>
  <si>
    <t xml:space="preserve"> 31 02 03  </t>
  </si>
  <si>
    <t>30 08 14</t>
  </si>
  <si>
    <t xml:space="preserve"> 33 00 16  </t>
  </si>
  <si>
    <t xml:space="preserve"> 33 01 08  </t>
  </si>
  <si>
    <t>18 07 24</t>
  </si>
  <si>
    <t>28 07 19</t>
  </si>
  <si>
    <t xml:space="preserve"> 37 08 06  </t>
  </si>
  <si>
    <t xml:space="preserve"> 29 04 26  </t>
  </si>
  <si>
    <t xml:space="preserve"> 33 01 01  </t>
  </si>
  <si>
    <t xml:space="preserve"> 27 08 28  </t>
  </si>
  <si>
    <t xml:space="preserve"> 29 01 28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</si>
</sst>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2020. godini prema Zakonu o mirovinskom osiguranju - NOVI KORISNICI</c:v>
                </c:pt>
                <c:pt idx="1">
                  <c:v>Korisnici mirovina kojima je u 2020.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15170</c:v>
                </c:pt>
                <c:pt idx="1">
                  <c:v>14341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16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1:1,22</a:t>
            </a:r>
          </a:p>
        </c:rich>
      </c:tx>
      <c:layout>
        <c:manualLayout>
          <c:xMode val="edge"/>
          <c:yMode val="edge"/>
          <c:x val="0.1416225480198082"/>
          <c:y val="5.7416634020853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30.04.2020.</c:v>
                </c:pt>
                <c:pt idx="1">
                  <c:v>SVEUKUPAN broj korisnika mirovine 30.04.2020.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1520590</c:v>
                </c:pt>
                <c:pt idx="1">
                  <c:v>1243309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30.04.2020.</c:v>
                </c:pt>
                <c:pt idx="1">
                  <c:v>SVEUKUPAN broj korisnika mirovine 30.04.2020.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2829.64</c:v>
                </c:pt>
                <c:pt idx="1">
                  <c:v>2893.646347578348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30</c:v>
                </c:pt>
                <c:pt idx="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2829.64</c:v>
                </c:pt>
                <c:pt idx="1">
                  <c:v>2893.646347578348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42.151646059883809</c:v>
                </c:pt>
                <c:pt idx="1">
                  <c:v>43.105114666741365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3571</c:v>
                </c:pt>
                <c:pt idx="1">
                  <c:v>24924</c:v>
                </c:pt>
                <c:pt idx="2">
                  <c:v>95331</c:v>
                </c:pt>
                <c:pt idx="3">
                  <c:v>151522</c:v>
                </c:pt>
                <c:pt idx="4">
                  <c:v>196585</c:v>
                </c:pt>
                <c:pt idx="5">
                  <c:v>150627</c:v>
                </c:pt>
                <c:pt idx="6">
                  <c:v>106956</c:v>
                </c:pt>
                <c:pt idx="7">
                  <c:v>76608</c:v>
                </c:pt>
                <c:pt idx="8">
                  <c:v>61054</c:v>
                </c:pt>
                <c:pt idx="9">
                  <c:v>37138</c:v>
                </c:pt>
                <c:pt idx="10">
                  <c:v>38161</c:v>
                </c:pt>
                <c:pt idx="11">
                  <c:v>16303</c:v>
                </c:pt>
                <c:pt idx="12">
                  <c:v>6259</c:v>
                </c:pt>
                <c:pt idx="13">
                  <c:v>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146</c:v>
                </c:pt>
                <c:pt idx="1">
                  <c:v>10815</c:v>
                </c:pt>
                <c:pt idx="2">
                  <c:v>9286</c:v>
                </c:pt>
                <c:pt idx="3">
                  <c:v>16469</c:v>
                </c:pt>
                <c:pt idx="4">
                  <c:v>64841</c:v>
                </c:pt>
                <c:pt idx="5">
                  <c:v>46787</c:v>
                </c:pt>
                <c:pt idx="6">
                  <c:v>33694</c:v>
                </c:pt>
                <c:pt idx="7">
                  <c:v>25900</c:v>
                </c:pt>
                <c:pt idx="8">
                  <c:v>19804</c:v>
                </c:pt>
                <c:pt idx="9">
                  <c:v>10715</c:v>
                </c:pt>
                <c:pt idx="10">
                  <c:v>11027</c:v>
                </c:pt>
                <c:pt idx="11">
                  <c:v>4906</c:v>
                </c:pt>
                <c:pt idx="12">
                  <c:v>1493</c:v>
                </c:pt>
                <c:pt idx="13">
                  <c:v>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3425</c:v>
                </c:pt>
                <c:pt idx="1">
                  <c:v>14109</c:v>
                </c:pt>
                <c:pt idx="2">
                  <c:v>86045</c:v>
                </c:pt>
                <c:pt idx="3">
                  <c:v>135053</c:v>
                </c:pt>
                <c:pt idx="4">
                  <c:v>131744</c:v>
                </c:pt>
                <c:pt idx="5">
                  <c:v>103840</c:v>
                </c:pt>
                <c:pt idx="6">
                  <c:v>73262</c:v>
                </c:pt>
                <c:pt idx="7">
                  <c:v>50708</c:v>
                </c:pt>
                <c:pt idx="8">
                  <c:v>41250</c:v>
                </c:pt>
                <c:pt idx="9">
                  <c:v>26423</c:v>
                </c:pt>
                <c:pt idx="10">
                  <c:v>27134</c:v>
                </c:pt>
                <c:pt idx="11">
                  <c:v>11397</c:v>
                </c:pt>
                <c:pt idx="12">
                  <c:v>4766</c:v>
                </c:pt>
                <c:pt idx="13">
                  <c:v>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('stranica 6'!$B$6,'stranica 6'!$B$10:$B$25)</c:f>
              <c:strCache>
                <c:ptCount val="17"/>
                <c:pt idx="0">
                  <c:v>Radnici na poslovima ovlaštenih službenih osoba u tijelima unutarnjih poslova i  pravosuđa, kao i na poslovima razminiranja:</c:v>
                </c:pt>
                <c:pt idx="1">
                  <c:v>Djelatne vojne osobe - DVO </c:v>
                </c:pt>
                <c:pt idx="2">
                  <c:v>Pripadnici Hrvatske domovinske vojske od 1941. do 1945. godine</c:v>
                </c:pt>
                <c:pt idx="3">
                  <c:v>Bivši politički zatvorenici</c:v>
                </c:pt>
                <c:pt idx="4">
                  <c:v>Hrvatski branitelji iz Domovinskog rata - ZOHBDR</c:v>
                </c:pt>
                <c:pt idx="5">
                  <c:v>Mirovine priznate prema općim propisima, a određene prema
ZOHBDR - u iz 2017. (čl. 27., 35., 48. i 49. stavak 2.) </c:v>
                </c:pt>
                <c:pt idx="6">
                  <c:v>Pripadnici bivše Jugoslavenske narodne armije - JNA</c:v>
                </c:pt>
                <c:pt idx="7">
                  <c:v>Pripadnici bivše Jugoslavenske narodne armije - JNA - čl. 185 ZOMO</c:v>
                </c:pt>
                <c:pt idx="8">
                  <c:v>Sudionici Narodnooslobodilačkog rata - NOR</c:v>
                </c:pt>
                <c:pt idx="9">
                  <c:v>Zastupnici u Hrvatskom saboru, članovi Vlade, suci Ustavnog suda i glavni državni revizor </c:v>
                </c:pt>
                <c:pt idx="10">
                  <c:v>Članovi Izvršnog vijeća Sabora, Saveznog izvršnog vijeća i administrativno umirovljeni javni službenici</c:v>
                </c:pt>
                <c:pt idx="11">
                  <c:v>Bivši službenici u saveznim tijelima bivše SFRJ - članak 38. ZOMO</c:v>
                </c:pt>
                <c:pt idx="12">
                  <c:v>Redoviti članovi Hrvatske akademije znanosti i umjetnosti - HAZU</c:v>
                </c:pt>
                <c:pt idx="13">
                  <c:v>Radnici u Istarskim ugljenokopima "Tupljak" d.d. Labin </c:v>
                </c:pt>
                <c:pt idx="14">
                  <c:v>Radnici profesionalno izloženi azbestu</c:v>
                </c:pt>
                <c:pt idx="15">
                  <c:v>Osiguranici - članovi posade broda u međunarodnoj plovidbi i nacionalnoj plovidbi - članak 129. a stavak 2. Pomorskog zakonika</c:v>
                </c:pt>
                <c:pt idx="16">
                  <c:v>Pripadnici Hrvatskog vijeća obrane  - HVO </c:v>
                </c:pt>
              </c:strCache>
            </c:strRef>
          </c:cat>
          <c:val>
            <c:numRef>
              <c:f>('stranica 6'!$C$6,'stranica 6'!$C$10:$C$25)</c:f>
              <c:numCache>
                <c:formatCode>0</c:formatCode>
                <c:ptCount val="17"/>
                <c:pt idx="0" formatCode="General">
                  <c:v>17264</c:v>
                </c:pt>
                <c:pt idx="1">
                  <c:v>15702</c:v>
                </c:pt>
                <c:pt idx="2" formatCode="General">
                  <c:v>3837</c:v>
                </c:pt>
                <c:pt idx="3" formatCode="General">
                  <c:v>2763</c:v>
                </c:pt>
                <c:pt idx="4" formatCode="General">
                  <c:v>71180</c:v>
                </c:pt>
                <c:pt idx="5" formatCode="General">
                  <c:v>43860</c:v>
                </c:pt>
                <c:pt idx="6" formatCode="General">
                  <c:v>5289</c:v>
                </c:pt>
                <c:pt idx="7" formatCode="General">
                  <c:v>142</c:v>
                </c:pt>
                <c:pt idx="8" formatCode="General">
                  <c:v>9216</c:v>
                </c:pt>
                <c:pt idx="9" formatCode="General">
                  <c:v>674</c:v>
                </c:pt>
                <c:pt idx="10" formatCode="General">
                  <c:v>92</c:v>
                </c:pt>
                <c:pt idx="11" formatCode="General">
                  <c:v>30</c:v>
                </c:pt>
                <c:pt idx="12" formatCode="General">
                  <c:v>140</c:v>
                </c:pt>
                <c:pt idx="13" formatCode="General">
                  <c:v>254</c:v>
                </c:pt>
                <c:pt idx="14" formatCode="General">
                  <c:v>865</c:v>
                </c:pt>
                <c:pt idx="15" formatCode="General">
                  <c:v>183</c:v>
                </c:pt>
                <c:pt idx="16" formatCode="General">
                  <c:v>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('stranica 6'!$B$6,'stranica 6'!$B$10:$B$25)</c:f>
              <c:strCache>
                <c:ptCount val="17"/>
                <c:pt idx="0">
                  <c:v>Radnici na poslovima ovlaštenih službenih osoba u tijelima unutarnjih poslova i  pravosuđa, kao i na poslovima razminiranja:</c:v>
                </c:pt>
                <c:pt idx="1">
                  <c:v>Djelatne vojne osobe - DVO </c:v>
                </c:pt>
                <c:pt idx="2">
                  <c:v>Pripadnici Hrvatske domovinske vojske od 1941. do 1945. godine</c:v>
                </c:pt>
                <c:pt idx="3">
                  <c:v>Bivši politički zatvorenici</c:v>
                </c:pt>
                <c:pt idx="4">
                  <c:v>Hrvatski branitelji iz Domovinskog rata - ZOHBDR</c:v>
                </c:pt>
                <c:pt idx="5">
                  <c:v>Mirovine priznate prema općim propisima, a određene prema
ZOHBDR - u iz 2017. (čl. 27., 35., 48. i 49. stavak 2.) </c:v>
                </c:pt>
                <c:pt idx="6">
                  <c:v>Pripadnici bivše Jugoslavenske narodne armije - JNA</c:v>
                </c:pt>
                <c:pt idx="7">
                  <c:v>Pripadnici bivše Jugoslavenske narodne armije - JNA - čl. 185 ZOMO</c:v>
                </c:pt>
                <c:pt idx="8">
                  <c:v>Sudionici Narodnooslobodilačkog rata - NOR</c:v>
                </c:pt>
                <c:pt idx="9">
                  <c:v>Zastupnici u Hrvatskom saboru, članovi Vlade, suci Ustavnog suda i glavni državni revizor </c:v>
                </c:pt>
                <c:pt idx="10">
                  <c:v>Članovi Izvršnog vijeća Sabora, Saveznog izvršnog vijeća i administrativno umirovljeni javni službenici</c:v>
                </c:pt>
                <c:pt idx="11">
                  <c:v>Bivši službenici u saveznim tijelima bivše SFRJ - članak 38. ZOMO</c:v>
                </c:pt>
                <c:pt idx="12">
                  <c:v>Redoviti članovi Hrvatske akademije znanosti i umjetnosti - HAZU</c:v>
                </c:pt>
                <c:pt idx="13">
                  <c:v>Radnici u Istarskim ugljenokopima "Tupljak" d.d. Labin </c:v>
                </c:pt>
                <c:pt idx="14">
                  <c:v>Radnici profesionalno izloženi azbestu</c:v>
                </c:pt>
                <c:pt idx="15">
                  <c:v>Osiguranici - članovi posade broda u međunarodnoj plovidbi i nacionalnoj plovidbi - članak 129. a stavak 2. Pomorskog zakonika</c:v>
                </c:pt>
                <c:pt idx="16">
                  <c:v>Pripadnici Hrvatskog vijeća obrane  - HVO </c:v>
                </c:pt>
              </c:strCache>
            </c:strRef>
          </c:cat>
          <c:val>
            <c:numRef>
              <c:f>('stranica 6'!$D$6,'stranica 6'!$D$10:$D$25)</c:f>
              <c:numCache>
                <c:formatCode>#,##0.00</c:formatCode>
                <c:ptCount val="17"/>
                <c:pt idx="0">
                  <c:v>4203.9380433271544</c:v>
                </c:pt>
                <c:pt idx="1">
                  <c:v>3914.95</c:v>
                </c:pt>
                <c:pt idx="2">
                  <c:v>2501.5100000000002</c:v>
                </c:pt>
                <c:pt idx="3">
                  <c:v>3996.95</c:v>
                </c:pt>
                <c:pt idx="4">
                  <c:v>5957.51</c:v>
                </c:pt>
                <c:pt idx="5">
                  <c:v>2783.46</c:v>
                </c:pt>
                <c:pt idx="6">
                  <c:v>3317.58</c:v>
                </c:pt>
                <c:pt idx="7">
                  <c:v>3216.97</c:v>
                </c:pt>
                <c:pt idx="8">
                  <c:v>2940.45</c:v>
                </c:pt>
                <c:pt idx="9">
                  <c:v>10082.66</c:v>
                </c:pt>
                <c:pt idx="10">
                  <c:v>3362.76</c:v>
                </c:pt>
                <c:pt idx="11">
                  <c:v>3877.71</c:v>
                </c:pt>
                <c:pt idx="12">
                  <c:v>9183.1299999999992</c:v>
                </c:pt>
                <c:pt idx="13">
                  <c:v>3958.54</c:v>
                </c:pt>
                <c:pt idx="14">
                  <c:v>3206.45</c:v>
                </c:pt>
                <c:pt idx="15">
                  <c:v>2125.3200000000002</c:v>
                </c:pt>
                <c:pt idx="16">
                  <c:v>3283.52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47625</xdr:rowOff>
    </xdr:from>
    <xdr:to>
      <xdr:col>12</xdr:col>
      <xdr:colOff>571500</xdr:colOff>
      <xdr:row>38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47625</xdr:rowOff>
    </xdr:from>
    <xdr:to>
      <xdr:col>12</xdr:col>
      <xdr:colOff>571500</xdr:colOff>
      <xdr:row>38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26</xdr:row>
      <xdr:rowOff>85725</xdr:rowOff>
    </xdr:from>
    <xdr:to>
      <xdr:col>4</xdr:col>
      <xdr:colOff>676275</xdr:colOff>
      <xdr:row>50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activeCell="P45" sqref="P45"/>
    </sheetView>
  </sheetViews>
  <sheetFormatPr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3" t="s">
        <v>159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24" s="1" customFormat="1" ht="15.75" x14ac:dyDescent="0.2">
      <c r="A2" s="174" t="s">
        <v>8</v>
      </c>
      <c r="B2" s="168" t="s">
        <v>9</v>
      </c>
      <c r="C2" s="169" t="s">
        <v>96</v>
      </c>
      <c r="D2" s="168" t="s">
        <v>91</v>
      </c>
      <c r="E2" s="161" t="s">
        <v>92</v>
      </c>
      <c r="F2" s="171" t="s">
        <v>0</v>
      </c>
      <c r="G2" s="171"/>
      <c r="H2" s="171"/>
      <c r="I2" s="171"/>
      <c r="J2" s="171"/>
      <c r="K2" s="171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4"/>
      <c r="B3" s="168"/>
      <c r="C3" s="169"/>
      <c r="D3" s="168"/>
      <c r="E3" s="162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0" t="s">
        <v>90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500188</v>
      </c>
      <c r="C5" s="29">
        <v>2733.15</v>
      </c>
      <c r="D5" s="30" t="s">
        <v>160</v>
      </c>
      <c r="E5" s="30" t="s">
        <v>104</v>
      </c>
      <c r="F5" s="130">
        <v>410926</v>
      </c>
      <c r="G5" s="31">
        <v>3154.08</v>
      </c>
      <c r="H5" s="32" t="s">
        <v>181</v>
      </c>
      <c r="I5" s="33" t="s">
        <v>104</v>
      </c>
      <c r="J5" s="34">
        <f t="shared" ref="J5:J14" si="0">G5/$C$48*100</f>
        <v>46.984656636377174</v>
      </c>
      <c r="K5" s="34">
        <f>F5/$F$14*100</f>
        <v>42.285734278399318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34090</v>
      </c>
      <c r="C6" s="36">
        <v>3663.53</v>
      </c>
      <c r="D6" s="37" t="s">
        <v>161</v>
      </c>
      <c r="E6" s="37" t="s">
        <v>113</v>
      </c>
      <c r="F6" s="131">
        <v>29788</v>
      </c>
      <c r="G6" s="38">
        <v>3864.12</v>
      </c>
      <c r="H6" s="39" t="s">
        <v>182</v>
      </c>
      <c r="I6" s="40" t="s">
        <v>109</v>
      </c>
      <c r="J6" s="41">
        <f t="shared" si="0"/>
        <v>57.5617458662297</v>
      </c>
      <c r="K6" s="41">
        <f>F6/$F$14*100</f>
        <v>3.0652902291044102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100</v>
      </c>
      <c r="B7" s="123">
        <v>84216</v>
      </c>
      <c r="C7" s="36">
        <v>2409.4499999999998</v>
      </c>
      <c r="D7" s="37" t="s">
        <v>162</v>
      </c>
      <c r="E7" s="37" t="s">
        <v>174</v>
      </c>
      <c r="F7" s="131">
        <v>72543</v>
      </c>
      <c r="G7" s="38">
        <v>2719.58</v>
      </c>
      <c r="H7" s="39" t="s">
        <v>183</v>
      </c>
      <c r="I7" s="40" t="s">
        <v>130</v>
      </c>
      <c r="J7" s="41">
        <f t="shared" si="0"/>
        <v>40.512140622672426</v>
      </c>
      <c r="K7" s="41">
        <f t="shared" ref="K7:K13" si="1">F7/$F$14*100</f>
        <v>7.4649304783779113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618494</v>
      </c>
      <c r="C8" s="43">
        <v>2740.35</v>
      </c>
      <c r="D8" s="44" t="s">
        <v>163</v>
      </c>
      <c r="E8" s="44" t="s">
        <v>175</v>
      </c>
      <c r="F8" s="132">
        <v>513257</v>
      </c>
      <c r="G8" s="45">
        <v>3133.88</v>
      </c>
      <c r="H8" s="46" t="s">
        <v>184</v>
      </c>
      <c r="I8" s="47" t="s">
        <v>102</v>
      </c>
      <c r="J8" s="80">
        <f t="shared" si="0"/>
        <v>46.683747951735441</v>
      </c>
      <c r="K8" s="80">
        <f t="shared" si="1"/>
        <v>52.815954985881639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200940</v>
      </c>
      <c r="C9" s="36">
        <v>2622.39</v>
      </c>
      <c r="D9" s="37" t="s">
        <v>164</v>
      </c>
      <c r="E9" s="37" t="s">
        <v>176</v>
      </c>
      <c r="F9" s="131">
        <v>164615</v>
      </c>
      <c r="G9" s="38">
        <v>2926.22</v>
      </c>
      <c r="H9" s="39" t="s">
        <v>185</v>
      </c>
      <c r="I9" s="40" t="s">
        <v>131</v>
      </c>
      <c r="J9" s="41">
        <f t="shared" si="0"/>
        <v>43.590347087740199</v>
      </c>
      <c r="K9" s="41">
        <f t="shared" si="1"/>
        <v>16.939463913791542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323</v>
      </c>
      <c r="C10" s="36">
        <v>2866.87</v>
      </c>
      <c r="D10" s="37" t="s">
        <v>165</v>
      </c>
      <c r="E10" s="37" t="s">
        <v>177</v>
      </c>
      <c r="F10" s="131">
        <v>314</v>
      </c>
      <c r="G10" s="38">
        <v>2878.5</v>
      </c>
      <c r="H10" s="39" t="s">
        <v>128</v>
      </c>
      <c r="I10" s="40" t="s">
        <v>177</v>
      </c>
      <c r="J10" s="41">
        <f t="shared" si="0"/>
        <v>42.879487561447938</v>
      </c>
      <c r="K10" s="41">
        <f t="shared" si="1"/>
        <v>3.2311707128333048E-2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819757</v>
      </c>
      <c r="C11" s="43">
        <v>2711.49</v>
      </c>
      <c r="D11" s="44" t="s">
        <v>166</v>
      </c>
      <c r="E11" s="44" t="s">
        <v>129</v>
      </c>
      <c r="F11" s="132">
        <v>678186</v>
      </c>
      <c r="G11" s="45">
        <v>3083.35</v>
      </c>
      <c r="H11" s="46" t="s">
        <v>186</v>
      </c>
      <c r="I11" s="47" t="s">
        <v>105</v>
      </c>
      <c r="J11" s="80">
        <f t="shared" si="0"/>
        <v>45.931029346044987</v>
      </c>
      <c r="K11" s="80">
        <f t="shared" si="1"/>
        <v>69.787730606801517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101</v>
      </c>
      <c r="B12" s="123">
        <v>111031</v>
      </c>
      <c r="C12" s="36">
        <v>2056.81</v>
      </c>
      <c r="D12" s="37" t="s">
        <v>167</v>
      </c>
      <c r="E12" s="37" t="s">
        <v>178</v>
      </c>
      <c r="F12" s="131">
        <v>104847</v>
      </c>
      <c r="G12" s="38">
        <v>2149.7600000000002</v>
      </c>
      <c r="H12" s="39" t="s">
        <v>187</v>
      </c>
      <c r="I12" s="40" t="s">
        <v>132</v>
      </c>
      <c r="J12" s="41">
        <f t="shared" si="0"/>
        <v>32.023834351258756</v>
      </c>
      <c r="K12" s="41">
        <f t="shared" si="1"/>
        <v>10.78912597861253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218956</v>
      </c>
      <c r="C13" s="36">
        <v>2063.4699999999998</v>
      </c>
      <c r="D13" s="37" t="s">
        <v>168</v>
      </c>
      <c r="E13" s="37" t="s">
        <v>114</v>
      </c>
      <c r="F13" s="131">
        <v>188751</v>
      </c>
      <c r="G13" s="38">
        <v>2295.7199999999998</v>
      </c>
      <c r="H13" s="39" t="s">
        <v>188</v>
      </c>
      <c r="I13" s="40" t="s">
        <v>108</v>
      </c>
      <c r="J13" s="41">
        <f t="shared" si="0"/>
        <v>34.198123044838368</v>
      </c>
      <c r="K13" s="41">
        <f t="shared" si="1"/>
        <v>19.423143414585958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1149744</v>
      </c>
      <c r="C14" s="51">
        <v>2524.86</v>
      </c>
      <c r="D14" s="52" t="s">
        <v>169</v>
      </c>
      <c r="E14" s="52" t="s">
        <v>110</v>
      </c>
      <c r="F14" s="125">
        <v>971784</v>
      </c>
      <c r="G14" s="51">
        <v>2829.64</v>
      </c>
      <c r="H14" s="52" t="s">
        <v>189</v>
      </c>
      <c r="I14" s="52" t="s">
        <v>111</v>
      </c>
      <c r="J14" s="53">
        <f t="shared" si="0"/>
        <v>42.151646059883809</v>
      </c>
      <c r="K14" s="53"/>
      <c r="L14" s="109">
        <v>30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86</v>
      </c>
      <c r="B15" s="126">
        <v>103662</v>
      </c>
      <c r="C15" s="20">
        <v>3852.02</v>
      </c>
      <c r="D15" s="21" t="s">
        <v>170</v>
      </c>
      <c r="E15" s="22" t="s">
        <v>179</v>
      </c>
      <c r="F15" s="126">
        <v>80900</v>
      </c>
      <c r="G15" s="20">
        <v>4669.75</v>
      </c>
      <c r="H15" s="21" t="s">
        <v>190</v>
      </c>
      <c r="I15" s="22" t="s">
        <v>191</v>
      </c>
      <c r="J15" s="23">
        <f>G15/C48*100</f>
        <v>69.562788619097276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87</v>
      </c>
      <c r="B16" s="127">
        <v>197291</v>
      </c>
      <c r="C16" s="24">
        <v>3530.4</v>
      </c>
      <c r="D16" s="25" t="s">
        <v>171</v>
      </c>
      <c r="E16" s="26" t="s">
        <v>180</v>
      </c>
      <c r="F16" s="127">
        <v>157889</v>
      </c>
      <c r="G16" s="24">
        <v>4139.45</v>
      </c>
      <c r="H16" s="25" t="s">
        <v>192</v>
      </c>
      <c r="I16" s="26" t="s">
        <v>105</v>
      </c>
      <c r="J16" s="27">
        <f>G16/C48*100</f>
        <v>61.663190823774762</v>
      </c>
      <c r="K16" s="27">
        <f>F16/F14*100</f>
        <v>16.247334798679542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19</v>
      </c>
      <c r="B17" s="128">
        <v>261387</v>
      </c>
      <c r="C17" s="4">
        <v>1690.7</v>
      </c>
      <c r="D17" s="5" t="s">
        <v>172</v>
      </c>
      <c r="E17" s="6" t="s">
        <v>103</v>
      </c>
      <c r="F17" s="128">
        <v>225004</v>
      </c>
      <c r="G17" s="4">
        <v>1843.6440172619155</v>
      </c>
      <c r="H17" s="5" t="s">
        <v>193</v>
      </c>
      <c r="I17" s="6" t="s">
        <v>103</v>
      </c>
      <c r="J17" s="10">
        <f>G17/C48*100</f>
        <v>27.463786939697833</v>
      </c>
      <c r="K17" s="10">
        <f>F17/F14*100</f>
        <v>23.153704938546014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20</v>
      </c>
      <c r="B18" s="129">
        <v>1754</v>
      </c>
      <c r="C18" s="7">
        <v>7141.63</v>
      </c>
      <c r="D18" s="9" t="s">
        <v>173</v>
      </c>
      <c r="E18" s="8" t="s">
        <v>103</v>
      </c>
      <c r="F18" s="129">
        <v>1618</v>
      </c>
      <c r="G18" s="7">
        <v>7459.23</v>
      </c>
      <c r="H18" s="9" t="s">
        <v>194</v>
      </c>
      <c r="I18" s="8" t="s">
        <v>103</v>
      </c>
      <c r="J18" s="11">
        <f>G18/C48*100</f>
        <v>111.11619246238639</v>
      </c>
      <c r="K18" s="11">
        <f>F18/F14*100</f>
        <v>0.16649790488421295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2" t="s">
        <v>121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57"/>
    </row>
    <row r="20" spans="1:26" s="1" customFormat="1" ht="15.75" customHeight="1" x14ac:dyDescent="0.2">
      <c r="A20" s="175" t="s">
        <v>8</v>
      </c>
      <c r="B20" s="161" t="str">
        <f>B2</f>
        <v>Broj 
korisnika</v>
      </c>
      <c r="C20" s="159" t="str">
        <f>C2</f>
        <v>Prosječna 
netomirovina</v>
      </c>
      <c r="D20" s="161" t="str">
        <f>D2</f>
        <v>Prosječan mirovinski staž
(gg mm dd)</v>
      </c>
      <c r="E20" s="161" t="str">
        <f>E2</f>
        <v>Prosječna dob
(gg mm)</v>
      </c>
      <c r="F20" s="171" t="s">
        <v>0</v>
      </c>
      <c r="G20" s="171"/>
      <c r="H20" s="171"/>
      <c r="I20" s="171"/>
      <c r="J20" s="171"/>
      <c r="K20" s="171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6" customHeight="1" x14ac:dyDescent="0.2">
      <c r="A21" s="176"/>
      <c r="B21" s="162"/>
      <c r="C21" s="160"/>
      <c r="D21" s="162"/>
      <c r="E21" s="162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65" t="s">
        <v>115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7080</v>
      </c>
      <c r="C23" s="29">
        <v>2442.56</v>
      </c>
      <c r="D23" s="30" t="s">
        <v>195</v>
      </c>
      <c r="E23" s="30" t="s">
        <v>204</v>
      </c>
      <c r="F23" s="130">
        <v>5361</v>
      </c>
      <c r="G23" s="31">
        <v>3009.03</v>
      </c>
      <c r="H23" s="32" t="s">
        <v>211</v>
      </c>
      <c r="I23" s="33" t="s">
        <v>220</v>
      </c>
      <c r="J23" s="34">
        <f t="shared" ref="J23:J31" si="2">G23/$C$48*100</f>
        <v>44.823923730075975</v>
      </c>
      <c r="K23" s="34">
        <f>F23/$F$31*100</f>
        <v>43.63858363858364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2118</v>
      </c>
      <c r="C24" s="36">
        <v>3310.77</v>
      </c>
      <c r="D24" s="37" t="s">
        <v>196</v>
      </c>
      <c r="E24" s="37" t="s">
        <v>116</v>
      </c>
      <c r="F24" s="131">
        <v>1934</v>
      </c>
      <c r="G24" s="38">
        <v>3430.69</v>
      </c>
      <c r="H24" s="39" t="s">
        <v>212</v>
      </c>
      <c r="I24" s="40" t="s">
        <v>116</v>
      </c>
      <c r="J24" s="41">
        <f t="shared" si="2"/>
        <v>51.105169074929243</v>
      </c>
      <c r="K24" s="41">
        <f>F24/$F$31*100</f>
        <v>15.742775742775741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9198</v>
      </c>
      <c r="C25" s="43">
        <v>2642.48</v>
      </c>
      <c r="D25" s="44" t="s">
        <v>197</v>
      </c>
      <c r="E25" s="44" t="s">
        <v>205</v>
      </c>
      <c r="F25" s="132">
        <v>7295</v>
      </c>
      <c r="G25" s="45">
        <v>3120.82</v>
      </c>
      <c r="H25" s="46" t="s">
        <v>213</v>
      </c>
      <c r="I25" s="47" t="s">
        <v>221</v>
      </c>
      <c r="J25" s="80">
        <f t="shared" si="2"/>
        <v>46.489200059585876</v>
      </c>
      <c r="K25" s="80">
        <f t="shared" ref="K25:K30" si="3">F25/$F$31*100</f>
        <v>59.381359381359374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2027</v>
      </c>
      <c r="C26" s="36">
        <v>2662.43</v>
      </c>
      <c r="D26" s="37" t="s">
        <v>198</v>
      </c>
      <c r="E26" s="37" t="s">
        <v>125</v>
      </c>
      <c r="F26" s="131">
        <v>1711</v>
      </c>
      <c r="G26" s="38">
        <v>2923.69</v>
      </c>
      <c r="H26" s="39" t="s">
        <v>214</v>
      </c>
      <c r="I26" s="40" t="s">
        <v>222</v>
      </c>
      <c r="J26" s="41">
        <f t="shared" si="2"/>
        <v>43.552659019812303</v>
      </c>
      <c r="K26" s="41">
        <f t="shared" si="3"/>
        <v>13.927553927553927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8</v>
      </c>
      <c r="C27" s="36">
        <v>2727.52</v>
      </c>
      <c r="D27" s="37" t="s">
        <v>199</v>
      </c>
      <c r="E27" s="37" t="s">
        <v>206</v>
      </c>
      <c r="F27" s="131">
        <v>7</v>
      </c>
      <c r="G27" s="38">
        <v>2794.47</v>
      </c>
      <c r="H27" s="39" t="s">
        <v>215</v>
      </c>
      <c r="I27" s="40" t="s">
        <v>223</v>
      </c>
      <c r="J27" s="41">
        <f t="shared" si="2"/>
        <v>41.627737226277368</v>
      </c>
      <c r="K27" s="41">
        <f t="shared" si="3"/>
        <v>5.6980056980056974E-2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11233</v>
      </c>
      <c r="C28" s="43">
        <v>2646.14</v>
      </c>
      <c r="D28" s="44" t="s">
        <v>200</v>
      </c>
      <c r="E28" s="44" t="s">
        <v>207</v>
      </c>
      <c r="F28" s="132">
        <v>9013</v>
      </c>
      <c r="G28" s="45">
        <v>3083.14</v>
      </c>
      <c r="H28" s="46" t="s">
        <v>216</v>
      </c>
      <c r="I28" s="47" t="s">
        <v>224</v>
      </c>
      <c r="J28" s="80">
        <f t="shared" si="2"/>
        <v>45.927901087442272</v>
      </c>
      <c r="K28" s="80">
        <f t="shared" si="3"/>
        <v>73.365893365893371</v>
      </c>
      <c r="L28" s="109"/>
      <c r="M28" s="138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</row>
    <row r="29" spans="1:26" s="1" customFormat="1" ht="12" customHeight="1" x14ac:dyDescent="0.2">
      <c r="A29" s="48" t="s">
        <v>16</v>
      </c>
      <c r="B29" s="123">
        <v>737</v>
      </c>
      <c r="C29" s="36">
        <v>1935.19</v>
      </c>
      <c r="D29" s="37" t="s">
        <v>201</v>
      </c>
      <c r="E29" s="37" t="s">
        <v>208</v>
      </c>
      <c r="F29" s="131">
        <v>656</v>
      </c>
      <c r="G29" s="38">
        <v>2106.96</v>
      </c>
      <c r="H29" s="39" t="s">
        <v>217</v>
      </c>
      <c r="I29" s="40" t="s">
        <v>225</v>
      </c>
      <c r="J29" s="41">
        <f t="shared" si="2"/>
        <v>31.386265455087141</v>
      </c>
      <c r="K29" s="41">
        <f t="shared" si="3"/>
        <v>5.3398453398453398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3200</v>
      </c>
      <c r="C30" s="36">
        <v>2098.66</v>
      </c>
      <c r="D30" s="37" t="s">
        <v>202</v>
      </c>
      <c r="E30" s="37" t="s">
        <v>209</v>
      </c>
      <c r="F30" s="131">
        <v>2616</v>
      </c>
      <c r="G30" s="38">
        <v>2438.0500000000002</v>
      </c>
      <c r="H30" s="39" t="s">
        <v>218</v>
      </c>
      <c r="I30" s="40" t="s">
        <v>124</v>
      </c>
      <c r="J30" s="41">
        <f t="shared" si="2"/>
        <v>36.318337553999704</v>
      </c>
      <c r="K30" s="41">
        <f t="shared" si="3"/>
        <v>21.294261294261293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8" customHeight="1" x14ac:dyDescent="0.2">
      <c r="A31" s="50" t="s">
        <v>17</v>
      </c>
      <c r="B31" s="125">
        <v>15170</v>
      </c>
      <c r="C31" s="51">
        <v>2496.1132267633484</v>
      </c>
      <c r="D31" s="52" t="s">
        <v>203</v>
      </c>
      <c r="E31" s="52" t="s">
        <v>210</v>
      </c>
      <c r="F31" s="125">
        <v>12285</v>
      </c>
      <c r="G31" s="51">
        <v>2893.646347578348</v>
      </c>
      <c r="H31" s="52" t="s">
        <v>219</v>
      </c>
      <c r="I31" s="52" t="s">
        <v>177</v>
      </c>
      <c r="J31" s="53">
        <f t="shared" si="2"/>
        <v>43.105114666741365</v>
      </c>
      <c r="K31" s="53"/>
      <c r="L31" s="109">
        <v>33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19.5" customHeight="1" x14ac:dyDescent="0.2">
      <c r="A32" s="163" t="s">
        <v>99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66" t="s">
        <v>40</v>
      </c>
      <c r="B34" s="168" t="s">
        <v>9</v>
      </c>
      <c r="C34" s="169" t="s">
        <v>96</v>
      </c>
      <c r="D34" s="158" t="s">
        <v>81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67"/>
      <c r="B35" s="168"/>
      <c r="C35" s="169"/>
      <c r="D35" s="158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82" t="s">
        <v>117</v>
      </c>
      <c r="B36" s="182"/>
      <c r="C36" s="182"/>
      <c r="D36" s="182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9561</v>
      </c>
      <c r="C37" s="57">
        <v>2595.58</v>
      </c>
      <c r="D37" s="58" t="s">
        <v>226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1239</v>
      </c>
      <c r="C38" s="60">
        <v>2294.48</v>
      </c>
      <c r="D38" s="61" t="s">
        <v>227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3541</v>
      </c>
      <c r="C39" s="60">
        <v>2181.2399999999998</v>
      </c>
      <c r="D39" s="61" t="s">
        <v>228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39</v>
      </c>
      <c r="B40" s="135">
        <v>14341</v>
      </c>
      <c r="C40" s="63">
        <v>2467.2597406038631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83" t="s">
        <v>79</v>
      </c>
      <c r="B41" s="183"/>
      <c r="C41" s="183"/>
      <c r="D41" s="183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79" t="s">
        <v>229</v>
      </c>
      <c r="B45" s="180"/>
      <c r="C45" s="185">
        <v>1520590</v>
      </c>
      <c r="D45" s="185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79" t="s">
        <v>232</v>
      </c>
      <c r="B46" s="180"/>
      <c r="C46" s="185">
        <v>1243309</v>
      </c>
      <c r="D46" s="185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79" t="s">
        <v>18</v>
      </c>
      <c r="B47" s="180"/>
      <c r="C47" s="184" t="s">
        <v>230</v>
      </c>
      <c r="D47" s="184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79" t="s">
        <v>231</v>
      </c>
      <c r="B48" s="180"/>
      <c r="C48" s="185">
        <v>6713</v>
      </c>
      <c r="D48" s="185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79" t="s">
        <v>126</v>
      </c>
      <c r="B49" s="180"/>
      <c r="C49" s="181">
        <v>68.45</v>
      </c>
      <c r="D49" s="181"/>
      <c r="L49" s="136"/>
      <c r="M49" s="140"/>
      <c r="N49" s="140"/>
      <c r="O49" s="140"/>
      <c r="P49" s="140"/>
      <c r="Q49" s="136">
        <f>C45/C46</f>
        <v>1.2230185738219541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79" t="s">
        <v>127</v>
      </c>
      <c r="B50" s="180"/>
      <c r="C50" s="181">
        <f>C49</f>
        <v>68.45</v>
      </c>
      <c r="D50" s="181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79" t="s">
        <v>122</v>
      </c>
      <c r="B51" s="180"/>
      <c r="C51" s="181">
        <v>42.6</v>
      </c>
      <c r="D51" s="181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2">
      <c r="A52" s="177" t="s">
        <v>123</v>
      </c>
      <c r="B52" s="178"/>
      <c r="C52" s="181">
        <v>44.5</v>
      </c>
      <c r="D52" s="181"/>
      <c r="E52" s="65"/>
      <c r="L52" s="109"/>
      <c r="M52" s="138"/>
      <c r="N52" s="138"/>
      <c r="O52" s="138"/>
      <c r="P52" s="138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2.75" x14ac:dyDescent="0.2"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A36:D36"/>
    <mergeCell ref="A41:D41"/>
    <mergeCell ref="A47:B47"/>
    <mergeCell ref="A46:B46"/>
    <mergeCell ref="A45:B45"/>
    <mergeCell ref="C47:D47"/>
    <mergeCell ref="C46:D46"/>
    <mergeCell ref="C45:D45"/>
    <mergeCell ref="C52:D52"/>
    <mergeCell ref="C51:D51"/>
    <mergeCell ref="C50:D50"/>
    <mergeCell ref="C49:D49"/>
    <mergeCell ref="C48:D48"/>
    <mergeCell ref="A52:B52"/>
    <mergeCell ref="A51:B51"/>
    <mergeCell ref="A50:B50"/>
    <mergeCell ref="A49:B49"/>
    <mergeCell ref="A48:B48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87" t="s">
        <v>80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88" t="s">
        <v>233</v>
      </c>
      <c r="J2" s="188"/>
      <c r="K2" s="189"/>
      <c r="L2" s="189"/>
      <c r="M2" s="19"/>
    </row>
    <row r="3" spans="1:16" ht="30.75" customHeight="1" x14ac:dyDescent="0.2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6" ht="21" customHeight="1" x14ac:dyDescent="0.2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25">
      <c r="A5" s="67" t="s">
        <v>25</v>
      </c>
      <c r="B5" s="68">
        <v>3571</v>
      </c>
      <c r="C5" s="69">
        <v>328.3</v>
      </c>
      <c r="D5" s="70" t="s">
        <v>234</v>
      </c>
      <c r="E5" s="68">
        <v>953</v>
      </c>
      <c r="F5" s="69">
        <v>297.14999999999998</v>
      </c>
      <c r="G5" s="70" t="s">
        <v>235</v>
      </c>
      <c r="H5" s="68">
        <v>1955</v>
      </c>
      <c r="I5" s="69">
        <v>339.25</v>
      </c>
      <c r="J5" s="70" t="s">
        <v>236</v>
      </c>
      <c r="K5" s="68">
        <v>663</v>
      </c>
      <c r="L5" s="71">
        <v>340.8</v>
      </c>
      <c r="M5" s="70" t="s">
        <v>133</v>
      </c>
    </row>
    <row r="6" spans="1:16" ht="12.75" customHeight="1" x14ac:dyDescent="0.25">
      <c r="A6" s="67" t="s">
        <v>26</v>
      </c>
      <c r="B6" s="68">
        <v>24924</v>
      </c>
      <c r="C6" s="69">
        <v>802.94</v>
      </c>
      <c r="D6" s="70" t="s">
        <v>237</v>
      </c>
      <c r="E6" s="68">
        <v>10392</v>
      </c>
      <c r="F6" s="69">
        <v>792.11</v>
      </c>
      <c r="G6" s="70" t="s">
        <v>238</v>
      </c>
      <c r="H6" s="68">
        <v>4252</v>
      </c>
      <c r="I6" s="69">
        <v>816.03</v>
      </c>
      <c r="J6" s="70" t="s">
        <v>239</v>
      </c>
      <c r="K6" s="68">
        <v>10280</v>
      </c>
      <c r="L6" s="71">
        <v>808.47</v>
      </c>
      <c r="M6" s="70" t="s">
        <v>240</v>
      </c>
    </row>
    <row r="7" spans="1:16" ht="12.75" customHeight="1" x14ac:dyDescent="0.25">
      <c r="A7" s="67" t="s">
        <v>27</v>
      </c>
      <c r="B7" s="68">
        <v>95331</v>
      </c>
      <c r="C7" s="69">
        <v>1240.2</v>
      </c>
      <c r="D7" s="70" t="s">
        <v>241</v>
      </c>
      <c r="E7" s="68">
        <v>48432</v>
      </c>
      <c r="F7" s="69">
        <v>1238.67</v>
      </c>
      <c r="G7" s="70" t="s">
        <v>242</v>
      </c>
      <c r="H7" s="68">
        <v>13782</v>
      </c>
      <c r="I7" s="69">
        <v>1285.8800000000001</v>
      </c>
      <c r="J7" s="70" t="s">
        <v>243</v>
      </c>
      <c r="K7" s="68">
        <v>33117</v>
      </c>
      <c r="L7" s="71">
        <v>1223.42</v>
      </c>
      <c r="M7" s="70" t="s">
        <v>244</v>
      </c>
    </row>
    <row r="8" spans="1:16" ht="12.75" customHeight="1" x14ac:dyDescent="0.25">
      <c r="A8" s="67" t="s">
        <v>28</v>
      </c>
      <c r="B8" s="68">
        <v>151522</v>
      </c>
      <c r="C8" s="69">
        <v>1767.66</v>
      </c>
      <c r="D8" s="70" t="s">
        <v>134</v>
      </c>
      <c r="E8" s="68">
        <v>90668</v>
      </c>
      <c r="F8" s="69">
        <v>1773.39</v>
      </c>
      <c r="G8" s="70" t="s">
        <v>245</v>
      </c>
      <c r="H8" s="68">
        <v>29634</v>
      </c>
      <c r="I8" s="69">
        <v>1766.13</v>
      </c>
      <c r="J8" s="70" t="s">
        <v>246</v>
      </c>
      <c r="K8" s="68">
        <v>31220</v>
      </c>
      <c r="L8" s="71">
        <v>1752.46</v>
      </c>
      <c r="M8" s="70" t="s">
        <v>135</v>
      </c>
    </row>
    <row r="9" spans="1:16" ht="12.75" customHeight="1" x14ac:dyDescent="0.25">
      <c r="A9" s="67" t="s">
        <v>29</v>
      </c>
      <c r="B9" s="68">
        <v>196585</v>
      </c>
      <c r="C9" s="69">
        <v>2240.69</v>
      </c>
      <c r="D9" s="70" t="s">
        <v>247</v>
      </c>
      <c r="E9" s="68">
        <v>121273</v>
      </c>
      <c r="F9" s="69">
        <v>2248.66</v>
      </c>
      <c r="G9" s="70" t="s">
        <v>248</v>
      </c>
      <c r="H9" s="68">
        <v>26697</v>
      </c>
      <c r="I9" s="69">
        <v>2243.5</v>
      </c>
      <c r="J9" s="70" t="s">
        <v>249</v>
      </c>
      <c r="K9" s="68">
        <v>48615</v>
      </c>
      <c r="L9" s="71">
        <v>2219.2600000000002</v>
      </c>
      <c r="M9" s="70" t="s">
        <v>250</v>
      </c>
    </row>
    <row r="10" spans="1:16" ht="12.75" customHeight="1" x14ac:dyDescent="0.25">
      <c r="A10" s="67" t="s">
        <v>30</v>
      </c>
      <c r="B10" s="68">
        <v>150627</v>
      </c>
      <c r="C10" s="69">
        <v>2761.57</v>
      </c>
      <c r="D10" s="70" t="s">
        <v>251</v>
      </c>
      <c r="E10" s="68">
        <v>107892</v>
      </c>
      <c r="F10" s="69">
        <v>2770.8</v>
      </c>
      <c r="G10" s="70" t="s">
        <v>252</v>
      </c>
      <c r="H10" s="68">
        <v>15097</v>
      </c>
      <c r="I10" s="69">
        <v>2766.95</v>
      </c>
      <c r="J10" s="70" t="s">
        <v>253</v>
      </c>
      <c r="K10" s="68">
        <v>27638</v>
      </c>
      <c r="L10" s="71">
        <v>2722.59</v>
      </c>
      <c r="M10" s="70" t="s">
        <v>254</v>
      </c>
    </row>
    <row r="11" spans="1:16" ht="12.75" customHeight="1" x14ac:dyDescent="0.25">
      <c r="A11" s="67" t="s">
        <v>31</v>
      </c>
      <c r="B11" s="68">
        <v>106956</v>
      </c>
      <c r="C11" s="69">
        <v>3233.55</v>
      </c>
      <c r="D11" s="70" t="s">
        <v>148</v>
      </c>
      <c r="E11" s="68">
        <v>84438</v>
      </c>
      <c r="F11" s="69">
        <v>3237.57</v>
      </c>
      <c r="G11" s="70" t="s">
        <v>255</v>
      </c>
      <c r="H11" s="68">
        <v>7267</v>
      </c>
      <c r="I11" s="69">
        <v>3204</v>
      </c>
      <c r="J11" s="70" t="s">
        <v>256</v>
      </c>
      <c r="K11" s="68">
        <v>15251</v>
      </c>
      <c r="L11" s="71">
        <v>3225.37</v>
      </c>
      <c r="M11" s="70" t="s">
        <v>136</v>
      </c>
    </row>
    <row r="12" spans="1:16" ht="12.75" customHeight="1" x14ac:dyDescent="0.25">
      <c r="A12" s="67" t="s">
        <v>32</v>
      </c>
      <c r="B12" s="68">
        <v>76608</v>
      </c>
      <c r="C12" s="69">
        <v>3734.11</v>
      </c>
      <c r="D12" s="70" t="s">
        <v>257</v>
      </c>
      <c r="E12" s="68">
        <v>64978</v>
      </c>
      <c r="F12" s="69">
        <v>3736.33</v>
      </c>
      <c r="G12" s="70" t="s">
        <v>258</v>
      </c>
      <c r="H12" s="68">
        <v>3173</v>
      </c>
      <c r="I12" s="69">
        <v>3710.1</v>
      </c>
      <c r="J12" s="70" t="s">
        <v>137</v>
      </c>
      <c r="K12" s="68">
        <v>8457</v>
      </c>
      <c r="L12" s="71">
        <v>3726.05</v>
      </c>
      <c r="M12" s="70" t="s">
        <v>138</v>
      </c>
    </row>
    <row r="13" spans="1:16" ht="12.75" customHeight="1" x14ac:dyDescent="0.25">
      <c r="A13" s="67" t="s">
        <v>33</v>
      </c>
      <c r="B13" s="68">
        <v>61054</v>
      </c>
      <c r="C13" s="69">
        <v>4228.3900000000003</v>
      </c>
      <c r="D13" s="70" t="s">
        <v>259</v>
      </c>
      <c r="E13" s="68">
        <v>53576</v>
      </c>
      <c r="F13" s="69">
        <v>4231.5200000000004</v>
      </c>
      <c r="G13" s="70" t="s">
        <v>260</v>
      </c>
      <c r="H13" s="68">
        <v>1455</v>
      </c>
      <c r="I13" s="69">
        <v>4204.16</v>
      </c>
      <c r="J13" s="70" t="s">
        <v>261</v>
      </c>
      <c r="K13" s="68">
        <v>6023</v>
      </c>
      <c r="L13" s="71">
        <v>4206.33</v>
      </c>
      <c r="M13" s="70" t="s">
        <v>262</v>
      </c>
    </row>
    <row r="14" spans="1:16" ht="12.75" customHeight="1" x14ac:dyDescent="0.25">
      <c r="A14" s="67" t="s">
        <v>34</v>
      </c>
      <c r="B14" s="68">
        <v>37138</v>
      </c>
      <c r="C14" s="69">
        <v>4728.1499999999996</v>
      </c>
      <c r="D14" s="70" t="s">
        <v>263</v>
      </c>
      <c r="E14" s="68">
        <v>33620</v>
      </c>
      <c r="F14" s="69">
        <v>4728.3100000000004</v>
      </c>
      <c r="G14" s="70" t="s">
        <v>264</v>
      </c>
      <c r="H14" s="68">
        <v>622</v>
      </c>
      <c r="I14" s="69">
        <v>4731.5600000000004</v>
      </c>
      <c r="J14" s="70" t="s">
        <v>265</v>
      </c>
      <c r="K14" s="68">
        <v>2896</v>
      </c>
      <c r="L14" s="71">
        <v>4725.51</v>
      </c>
      <c r="M14" s="70" t="s">
        <v>139</v>
      </c>
      <c r="P14" s="143" t="s">
        <v>89</v>
      </c>
    </row>
    <row r="15" spans="1:16" ht="12.75" customHeight="1" x14ac:dyDescent="0.25">
      <c r="A15" s="67" t="s">
        <v>35</v>
      </c>
      <c r="B15" s="68">
        <v>38161</v>
      </c>
      <c r="C15" s="69">
        <v>5435.37</v>
      </c>
      <c r="D15" s="70" t="s">
        <v>266</v>
      </c>
      <c r="E15" s="68">
        <v>34383</v>
      </c>
      <c r="F15" s="69">
        <v>5436.64</v>
      </c>
      <c r="G15" s="70" t="s">
        <v>267</v>
      </c>
      <c r="H15" s="68">
        <v>586</v>
      </c>
      <c r="I15" s="69">
        <v>5416.31</v>
      </c>
      <c r="J15" s="70" t="s">
        <v>268</v>
      </c>
      <c r="K15" s="68">
        <v>3192</v>
      </c>
      <c r="L15" s="71">
        <v>5425.11</v>
      </c>
      <c r="M15" s="70" t="s">
        <v>269</v>
      </c>
      <c r="P15" s="143">
        <f>B19-'stranica 4'!B19-'stranica 5'!B19</f>
        <v>0</v>
      </c>
    </row>
    <row r="16" spans="1:16" ht="12.75" customHeight="1" x14ac:dyDescent="0.25">
      <c r="A16" s="67" t="s">
        <v>36</v>
      </c>
      <c r="B16" s="68">
        <v>16303</v>
      </c>
      <c r="C16" s="69">
        <v>6385.03</v>
      </c>
      <c r="D16" s="70" t="s">
        <v>270</v>
      </c>
      <c r="E16" s="68">
        <v>15020</v>
      </c>
      <c r="F16" s="69">
        <v>6392.96</v>
      </c>
      <c r="G16" s="70" t="s">
        <v>271</v>
      </c>
      <c r="H16" s="68">
        <v>225</v>
      </c>
      <c r="I16" s="69">
        <v>6385.06</v>
      </c>
      <c r="J16" s="70" t="s">
        <v>272</v>
      </c>
      <c r="K16" s="68">
        <v>1058</v>
      </c>
      <c r="L16" s="71">
        <v>6272.45</v>
      </c>
      <c r="M16" s="70" t="s">
        <v>273</v>
      </c>
    </row>
    <row r="17" spans="1:13" ht="12.75" customHeight="1" x14ac:dyDescent="0.25">
      <c r="A17" s="67" t="s">
        <v>37</v>
      </c>
      <c r="B17" s="68">
        <v>6259</v>
      </c>
      <c r="C17" s="69">
        <v>7445.08</v>
      </c>
      <c r="D17" s="70" t="s">
        <v>140</v>
      </c>
      <c r="E17" s="68">
        <v>5964</v>
      </c>
      <c r="F17" s="69">
        <v>7447.65</v>
      </c>
      <c r="G17" s="70" t="s">
        <v>274</v>
      </c>
      <c r="H17" s="68">
        <v>70</v>
      </c>
      <c r="I17" s="69">
        <v>7418.39</v>
      </c>
      <c r="J17" s="70" t="s">
        <v>275</v>
      </c>
      <c r="K17" s="68">
        <v>225</v>
      </c>
      <c r="L17" s="71">
        <v>7385.16</v>
      </c>
      <c r="M17" s="70" t="s">
        <v>276</v>
      </c>
    </row>
    <row r="18" spans="1:13" ht="12.75" customHeight="1" x14ac:dyDescent="0.25">
      <c r="A18" s="67" t="s">
        <v>38</v>
      </c>
      <c r="B18" s="68">
        <v>6745</v>
      </c>
      <c r="C18" s="69">
        <v>9239.25</v>
      </c>
      <c r="D18" s="70" t="s">
        <v>277</v>
      </c>
      <c r="E18" s="68">
        <v>6597</v>
      </c>
      <c r="F18" s="69">
        <v>9238.5499999999993</v>
      </c>
      <c r="G18" s="70" t="s">
        <v>278</v>
      </c>
      <c r="H18" s="68">
        <v>32</v>
      </c>
      <c r="I18" s="69">
        <v>9076.5400000000009</v>
      </c>
      <c r="J18" s="70" t="s">
        <v>141</v>
      </c>
      <c r="K18" s="68">
        <v>116</v>
      </c>
      <c r="L18" s="71">
        <v>9324.32</v>
      </c>
      <c r="M18" s="70" t="s">
        <v>153</v>
      </c>
    </row>
    <row r="19" spans="1:13" ht="11.25" customHeight="1" x14ac:dyDescent="0.25">
      <c r="A19" s="72" t="s">
        <v>1</v>
      </c>
      <c r="B19" s="73">
        <v>971784</v>
      </c>
      <c r="C19" s="74">
        <v>2829.64</v>
      </c>
      <c r="D19" s="75" t="s">
        <v>189</v>
      </c>
      <c r="E19" s="73">
        <v>678186</v>
      </c>
      <c r="F19" s="74">
        <v>3083.35</v>
      </c>
      <c r="G19" s="75" t="s">
        <v>186</v>
      </c>
      <c r="H19" s="73">
        <v>104847</v>
      </c>
      <c r="I19" s="74">
        <v>2149.7600000000002</v>
      </c>
      <c r="J19" s="75" t="s">
        <v>187</v>
      </c>
      <c r="K19" s="73">
        <v>188751</v>
      </c>
      <c r="L19" s="76">
        <v>2295.7199999999998</v>
      </c>
      <c r="M19" s="75" t="s">
        <v>188</v>
      </c>
    </row>
    <row r="20" spans="1:13" x14ac:dyDescent="0.2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87" t="s">
        <v>84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88" t="str">
        <f>'stranica 3'!$I$2:$L$2</f>
        <v>stanje podataka: 30. travnja 2020.</v>
      </c>
      <c r="J2" s="188"/>
      <c r="K2" s="189"/>
      <c r="L2" s="189"/>
      <c r="M2" s="111"/>
    </row>
    <row r="3" spans="1:13" ht="24" customHeight="1" x14ac:dyDescent="0.2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3" ht="26.25" customHeight="1" x14ac:dyDescent="0.2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146</v>
      </c>
      <c r="C5" s="69">
        <v>389.32</v>
      </c>
      <c r="D5" s="70" t="s">
        <v>279</v>
      </c>
      <c r="E5" s="68">
        <v>43</v>
      </c>
      <c r="F5" s="69">
        <v>313.86</v>
      </c>
      <c r="G5" s="70" t="s">
        <v>280</v>
      </c>
      <c r="H5" s="68">
        <v>2</v>
      </c>
      <c r="I5" s="69">
        <v>434.95</v>
      </c>
      <c r="J5" s="70" t="s">
        <v>106</v>
      </c>
      <c r="K5" s="68">
        <v>101</v>
      </c>
      <c r="L5" s="71">
        <v>420.54</v>
      </c>
      <c r="M5" s="70" t="s">
        <v>281</v>
      </c>
    </row>
    <row r="6" spans="1:13" ht="12.75" customHeight="1" x14ac:dyDescent="0.25">
      <c r="A6" s="67" t="s">
        <v>26</v>
      </c>
      <c r="B6" s="68">
        <v>10815</v>
      </c>
      <c r="C6" s="69">
        <v>775.52</v>
      </c>
      <c r="D6" s="70" t="s">
        <v>282</v>
      </c>
      <c r="E6" s="68">
        <v>7782</v>
      </c>
      <c r="F6" s="69">
        <v>771.48</v>
      </c>
      <c r="G6" s="70" t="s">
        <v>283</v>
      </c>
      <c r="H6" s="68">
        <v>209</v>
      </c>
      <c r="I6" s="69">
        <v>791.36</v>
      </c>
      <c r="J6" s="70" t="s">
        <v>142</v>
      </c>
      <c r="K6" s="68">
        <v>2824</v>
      </c>
      <c r="L6" s="71">
        <v>785.47</v>
      </c>
      <c r="M6" s="70" t="s">
        <v>284</v>
      </c>
    </row>
    <row r="7" spans="1:13" ht="12.75" customHeight="1" x14ac:dyDescent="0.25">
      <c r="A7" s="67" t="s">
        <v>27</v>
      </c>
      <c r="B7" s="68">
        <v>9286</v>
      </c>
      <c r="C7" s="69">
        <v>1267.47</v>
      </c>
      <c r="D7" s="70" t="s">
        <v>285</v>
      </c>
      <c r="E7" s="68">
        <v>4477</v>
      </c>
      <c r="F7" s="69">
        <v>1265.81</v>
      </c>
      <c r="G7" s="70" t="s">
        <v>286</v>
      </c>
      <c r="H7" s="68">
        <v>426</v>
      </c>
      <c r="I7" s="69">
        <v>1295.8800000000001</v>
      </c>
      <c r="J7" s="70" t="s">
        <v>287</v>
      </c>
      <c r="K7" s="68">
        <v>4383</v>
      </c>
      <c r="L7" s="71">
        <v>1266.4100000000001</v>
      </c>
      <c r="M7" s="70" t="s">
        <v>143</v>
      </c>
    </row>
    <row r="8" spans="1:13" ht="12.75" customHeight="1" x14ac:dyDescent="0.25">
      <c r="A8" s="67" t="s">
        <v>28</v>
      </c>
      <c r="B8" s="68">
        <v>16469</v>
      </c>
      <c r="C8" s="69">
        <v>1782.9</v>
      </c>
      <c r="D8" s="70" t="s">
        <v>288</v>
      </c>
      <c r="E8" s="68">
        <v>9491</v>
      </c>
      <c r="F8" s="69">
        <v>1788.77</v>
      </c>
      <c r="G8" s="70" t="s">
        <v>289</v>
      </c>
      <c r="H8" s="68">
        <v>959</v>
      </c>
      <c r="I8" s="69">
        <v>1796.63</v>
      </c>
      <c r="J8" s="70" t="s">
        <v>144</v>
      </c>
      <c r="K8" s="68">
        <v>6019</v>
      </c>
      <c r="L8" s="71">
        <v>1771.46</v>
      </c>
      <c r="M8" s="70" t="s">
        <v>290</v>
      </c>
    </row>
    <row r="9" spans="1:13" ht="12.75" customHeight="1" x14ac:dyDescent="0.25">
      <c r="A9" s="67" t="s">
        <v>29</v>
      </c>
      <c r="B9" s="68">
        <v>64841</v>
      </c>
      <c r="C9" s="69">
        <v>2224.61</v>
      </c>
      <c r="D9" s="70" t="s">
        <v>291</v>
      </c>
      <c r="E9" s="68">
        <v>41541</v>
      </c>
      <c r="F9" s="69">
        <v>2232.8000000000002</v>
      </c>
      <c r="G9" s="70" t="s">
        <v>292</v>
      </c>
      <c r="H9" s="68">
        <v>3877</v>
      </c>
      <c r="I9" s="69">
        <v>2206.5100000000002</v>
      </c>
      <c r="J9" s="70" t="s">
        <v>293</v>
      </c>
      <c r="K9" s="68">
        <v>19423</v>
      </c>
      <c r="L9" s="71">
        <v>2210.6999999999998</v>
      </c>
      <c r="M9" s="70" t="s">
        <v>294</v>
      </c>
    </row>
    <row r="10" spans="1:13" ht="12.75" customHeight="1" x14ac:dyDescent="0.25">
      <c r="A10" s="67" t="s">
        <v>30</v>
      </c>
      <c r="B10" s="68">
        <v>46787</v>
      </c>
      <c r="C10" s="69">
        <v>2785.01</v>
      </c>
      <c r="D10" s="70" t="s">
        <v>145</v>
      </c>
      <c r="E10" s="68">
        <v>36983</v>
      </c>
      <c r="F10" s="69">
        <v>2800.07</v>
      </c>
      <c r="G10" s="70" t="s">
        <v>295</v>
      </c>
      <c r="H10" s="68">
        <v>2275</v>
      </c>
      <c r="I10" s="69">
        <v>2795.64</v>
      </c>
      <c r="J10" s="70" t="s">
        <v>296</v>
      </c>
      <c r="K10" s="68">
        <v>7529</v>
      </c>
      <c r="L10" s="71">
        <v>2707.79</v>
      </c>
      <c r="M10" s="70" t="s">
        <v>297</v>
      </c>
    </row>
    <row r="11" spans="1:13" ht="12.75" customHeight="1" x14ac:dyDescent="0.25">
      <c r="A11" s="67" t="s">
        <v>31</v>
      </c>
      <c r="B11" s="68">
        <v>33694</v>
      </c>
      <c r="C11" s="69">
        <v>3242.15</v>
      </c>
      <c r="D11" s="70" t="s">
        <v>298</v>
      </c>
      <c r="E11" s="68">
        <v>28798</v>
      </c>
      <c r="F11" s="69">
        <v>3244.23</v>
      </c>
      <c r="G11" s="70" t="s">
        <v>299</v>
      </c>
      <c r="H11" s="68">
        <v>1300</v>
      </c>
      <c r="I11" s="69">
        <v>3240.19</v>
      </c>
      <c r="J11" s="70" t="s">
        <v>300</v>
      </c>
      <c r="K11" s="68">
        <v>3596</v>
      </c>
      <c r="L11" s="71">
        <v>3226.17</v>
      </c>
      <c r="M11" s="70" t="s">
        <v>301</v>
      </c>
    </row>
    <row r="12" spans="1:13" ht="12.75" customHeight="1" x14ac:dyDescent="0.25">
      <c r="A12" s="67" t="s">
        <v>32</v>
      </c>
      <c r="B12" s="68">
        <v>25900</v>
      </c>
      <c r="C12" s="69">
        <v>3731.87</v>
      </c>
      <c r="D12" s="70" t="s">
        <v>302</v>
      </c>
      <c r="E12" s="68">
        <v>23053</v>
      </c>
      <c r="F12" s="69">
        <v>3733.08</v>
      </c>
      <c r="G12" s="70" t="s">
        <v>303</v>
      </c>
      <c r="H12" s="68">
        <v>928</v>
      </c>
      <c r="I12" s="69">
        <v>3710.98</v>
      </c>
      <c r="J12" s="70" t="s">
        <v>304</v>
      </c>
      <c r="K12" s="68">
        <v>1919</v>
      </c>
      <c r="L12" s="71">
        <v>3727.37</v>
      </c>
      <c r="M12" s="70" t="s">
        <v>305</v>
      </c>
    </row>
    <row r="13" spans="1:13" ht="12.75" customHeight="1" x14ac:dyDescent="0.25">
      <c r="A13" s="67" t="s">
        <v>33</v>
      </c>
      <c r="B13" s="68">
        <v>19804</v>
      </c>
      <c r="C13" s="69">
        <v>4219.9399999999996</v>
      </c>
      <c r="D13" s="70" t="s">
        <v>306</v>
      </c>
      <c r="E13" s="68">
        <v>17725</v>
      </c>
      <c r="F13" s="69">
        <v>4222.7700000000004</v>
      </c>
      <c r="G13" s="70" t="s">
        <v>307</v>
      </c>
      <c r="H13" s="68">
        <v>561</v>
      </c>
      <c r="I13" s="69">
        <v>4199.63</v>
      </c>
      <c r="J13" s="70" t="s">
        <v>308</v>
      </c>
      <c r="K13" s="68">
        <v>1518</v>
      </c>
      <c r="L13" s="71">
        <v>4194.49</v>
      </c>
      <c r="M13" s="70" t="s">
        <v>146</v>
      </c>
    </row>
    <row r="14" spans="1:13" ht="12.75" customHeight="1" x14ac:dyDescent="0.25">
      <c r="A14" s="67" t="s">
        <v>34</v>
      </c>
      <c r="B14" s="68">
        <v>10715</v>
      </c>
      <c r="C14" s="69">
        <v>4727.84</v>
      </c>
      <c r="D14" s="70" t="s">
        <v>147</v>
      </c>
      <c r="E14" s="68">
        <v>9860</v>
      </c>
      <c r="F14" s="69">
        <v>4728.34</v>
      </c>
      <c r="G14" s="70" t="s">
        <v>309</v>
      </c>
      <c r="H14" s="68">
        <v>245</v>
      </c>
      <c r="I14" s="69">
        <v>4722.8500000000004</v>
      </c>
      <c r="J14" s="70" t="s">
        <v>310</v>
      </c>
      <c r="K14" s="68">
        <v>610</v>
      </c>
      <c r="L14" s="71">
        <v>4721.8500000000004</v>
      </c>
      <c r="M14" s="70" t="s">
        <v>311</v>
      </c>
    </row>
    <row r="15" spans="1:13" ht="12.75" customHeight="1" x14ac:dyDescent="0.25">
      <c r="A15" s="67" t="s">
        <v>35</v>
      </c>
      <c r="B15" s="68">
        <v>11027</v>
      </c>
      <c r="C15" s="69">
        <v>5433.96</v>
      </c>
      <c r="D15" s="70" t="s">
        <v>152</v>
      </c>
      <c r="E15" s="68">
        <v>10246</v>
      </c>
      <c r="F15" s="69">
        <v>5436.01</v>
      </c>
      <c r="G15" s="70" t="s">
        <v>312</v>
      </c>
      <c r="H15" s="68">
        <v>193</v>
      </c>
      <c r="I15" s="69">
        <v>5428.4</v>
      </c>
      <c r="J15" s="70" t="s">
        <v>313</v>
      </c>
      <c r="K15" s="68">
        <v>588</v>
      </c>
      <c r="L15" s="71">
        <v>5399.92</v>
      </c>
      <c r="M15" s="70" t="s">
        <v>150</v>
      </c>
    </row>
    <row r="16" spans="1:13" ht="12.75" customHeight="1" x14ac:dyDescent="0.25">
      <c r="A16" s="67" t="s">
        <v>36</v>
      </c>
      <c r="B16" s="68">
        <v>4906</v>
      </c>
      <c r="C16" s="69">
        <v>6400.11</v>
      </c>
      <c r="D16" s="70" t="s">
        <v>314</v>
      </c>
      <c r="E16" s="68">
        <v>4674</v>
      </c>
      <c r="F16" s="69">
        <v>6408.69</v>
      </c>
      <c r="G16" s="70" t="s">
        <v>315</v>
      </c>
      <c r="H16" s="68">
        <v>91</v>
      </c>
      <c r="I16" s="69">
        <v>6368.33</v>
      </c>
      <c r="J16" s="70" t="s">
        <v>316</v>
      </c>
      <c r="K16" s="68">
        <v>141</v>
      </c>
      <c r="L16" s="71">
        <v>6136.06</v>
      </c>
      <c r="M16" s="70" t="s">
        <v>317</v>
      </c>
    </row>
    <row r="17" spans="1:13" ht="12.75" customHeight="1" x14ac:dyDescent="0.25">
      <c r="A17" s="67" t="s">
        <v>37</v>
      </c>
      <c r="B17" s="68">
        <v>1493</v>
      </c>
      <c r="C17" s="69">
        <v>7421.38</v>
      </c>
      <c r="D17" s="70" t="s">
        <v>318</v>
      </c>
      <c r="E17" s="68">
        <v>1446</v>
      </c>
      <c r="F17" s="69">
        <v>7422.41</v>
      </c>
      <c r="G17" s="70" t="s">
        <v>319</v>
      </c>
      <c r="H17" s="68">
        <v>35</v>
      </c>
      <c r="I17" s="69">
        <v>7423.24</v>
      </c>
      <c r="J17" s="70" t="s">
        <v>149</v>
      </c>
      <c r="K17" s="68">
        <v>12</v>
      </c>
      <c r="L17" s="71">
        <v>7291.58</v>
      </c>
      <c r="M17" s="70" t="s">
        <v>112</v>
      </c>
    </row>
    <row r="18" spans="1:13" ht="12.75" customHeight="1" x14ac:dyDescent="0.25">
      <c r="A18" s="67" t="s">
        <v>38</v>
      </c>
      <c r="B18" s="68">
        <v>773</v>
      </c>
      <c r="C18" s="69">
        <v>8401.9599999999991</v>
      </c>
      <c r="D18" s="70" t="s">
        <v>320</v>
      </c>
      <c r="E18" s="68">
        <v>757</v>
      </c>
      <c r="F18" s="69">
        <v>8394.15</v>
      </c>
      <c r="G18" s="70" t="s">
        <v>321</v>
      </c>
      <c r="H18" s="68">
        <v>15</v>
      </c>
      <c r="I18" s="69">
        <v>8715.2000000000007</v>
      </c>
      <c r="J18" s="70" t="s">
        <v>118</v>
      </c>
      <c r="K18" s="68">
        <v>1</v>
      </c>
      <c r="L18" s="71">
        <v>9615.0300000000007</v>
      </c>
      <c r="M18" s="70" t="s">
        <v>107</v>
      </c>
    </row>
    <row r="19" spans="1:13" ht="11.25" customHeight="1" x14ac:dyDescent="0.25">
      <c r="A19" s="72" t="s">
        <v>1</v>
      </c>
      <c r="B19" s="73">
        <v>256656</v>
      </c>
      <c r="C19" s="74">
        <v>3012.38</v>
      </c>
      <c r="D19" s="75" t="s">
        <v>322</v>
      </c>
      <c r="E19" s="73">
        <v>196876</v>
      </c>
      <c r="F19" s="74">
        <v>3193.2</v>
      </c>
      <c r="G19" s="75" t="s">
        <v>323</v>
      </c>
      <c r="H19" s="73">
        <v>11116</v>
      </c>
      <c r="I19" s="74">
        <v>2747.65</v>
      </c>
      <c r="J19" s="75" t="s">
        <v>324</v>
      </c>
      <c r="K19" s="73">
        <v>48664</v>
      </c>
      <c r="L19" s="76">
        <v>2341.3200000000002</v>
      </c>
      <c r="M19" s="75" t="s">
        <v>151</v>
      </c>
    </row>
    <row r="20" spans="1:13" x14ac:dyDescent="0.2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87" t="s">
        <v>85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88" t="str">
        <f>'stranica 3'!$I$2:$L$2</f>
        <v>stanje podataka: 30. travnja 2020.</v>
      </c>
      <c r="J2" s="188"/>
      <c r="K2" s="189"/>
      <c r="L2" s="189"/>
      <c r="M2" s="111"/>
    </row>
    <row r="3" spans="1:13" ht="24" customHeight="1" x14ac:dyDescent="0.2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3" ht="26.25" customHeight="1" x14ac:dyDescent="0.2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3425</v>
      </c>
      <c r="C5" s="69">
        <v>325.7</v>
      </c>
      <c r="D5" s="70" t="s">
        <v>325</v>
      </c>
      <c r="E5" s="68">
        <v>910</v>
      </c>
      <c r="F5" s="69">
        <v>296.36</v>
      </c>
      <c r="G5" s="70" t="s">
        <v>326</v>
      </c>
      <c r="H5" s="68">
        <v>1953</v>
      </c>
      <c r="I5" s="69">
        <v>339.15</v>
      </c>
      <c r="J5" s="70" t="s">
        <v>327</v>
      </c>
      <c r="K5" s="68">
        <v>562</v>
      </c>
      <c r="L5" s="71">
        <v>326.47000000000003</v>
      </c>
      <c r="M5" s="70" t="s">
        <v>328</v>
      </c>
    </row>
    <row r="6" spans="1:13" ht="12.75" customHeight="1" x14ac:dyDescent="0.25">
      <c r="A6" s="67" t="s">
        <v>26</v>
      </c>
      <c r="B6" s="68">
        <v>14109</v>
      </c>
      <c r="C6" s="69">
        <v>823.96</v>
      </c>
      <c r="D6" s="70" t="s">
        <v>329</v>
      </c>
      <c r="E6" s="68">
        <v>2610</v>
      </c>
      <c r="F6" s="69">
        <v>853.62</v>
      </c>
      <c r="G6" s="70" t="s">
        <v>330</v>
      </c>
      <c r="H6" s="68">
        <v>4043</v>
      </c>
      <c r="I6" s="69">
        <v>817.31</v>
      </c>
      <c r="J6" s="70" t="s">
        <v>331</v>
      </c>
      <c r="K6" s="68">
        <v>7456</v>
      </c>
      <c r="L6" s="71">
        <v>817.18</v>
      </c>
      <c r="M6" s="70" t="s">
        <v>332</v>
      </c>
    </row>
    <row r="7" spans="1:13" ht="12.75" customHeight="1" x14ac:dyDescent="0.25">
      <c r="A7" s="67" t="s">
        <v>27</v>
      </c>
      <c r="B7" s="68">
        <v>86045</v>
      </c>
      <c r="C7" s="69">
        <v>1237.26</v>
      </c>
      <c r="D7" s="70" t="s">
        <v>333</v>
      </c>
      <c r="E7" s="68">
        <v>43955</v>
      </c>
      <c r="F7" s="69">
        <v>1235.9100000000001</v>
      </c>
      <c r="G7" s="70" t="s">
        <v>334</v>
      </c>
      <c r="H7" s="68">
        <v>13356</v>
      </c>
      <c r="I7" s="69">
        <v>1285.56</v>
      </c>
      <c r="J7" s="70" t="s">
        <v>335</v>
      </c>
      <c r="K7" s="68">
        <v>28734</v>
      </c>
      <c r="L7" s="71">
        <v>1216.8599999999999</v>
      </c>
      <c r="M7" s="70" t="s">
        <v>336</v>
      </c>
    </row>
    <row r="8" spans="1:13" ht="12.75" customHeight="1" x14ac:dyDescent="0.25">
      <c r="A8" s="67" t="s">
        <v>28</v>
      </c>
      <c r="B8" s="68">
        <v>135053</v>
      </c>
      <c r="C8" s="69">
        <v>1765.8</v>
      </c>
      <c r="D8" s="70" t="s">
        <v>337</v>
      </c>
      <c r="E8" s="68">
        <v>81177</v>
      </c>
      <c r="F8" s="69">
        <v>1771.6</v>
      </c>
      <c r="G8" s="70" t="s">
        <v>338</v>
      </c>
      <c r="H8" s="68">
        <v>28675</v>
      </c>
      <c r="I8" s="69">
        <v>1765.11</v>
      </c>
      <c r="J8" s="70" t="s">
        <v>339</v>
      </c>
      <c r="K8" s="68">
        <v>25201</v>
      </c>
      <c r="L8" s="71">
        <v>1747.92</v>
      </c>
      <c r="M8" s="70" t="s">
        <v>340</v>
      </c>
    </row>
    <row r="9" spans="1:13" ht="12.75" customHeight="1" x14ac:dyDescent="0.25">
      <c r="A9" s="67" t="s">
        <v>29</v>
      </c>
      <c r="B9" s="68">
        <v>131744</v>
      </c>
      <c r="C9" s="69">
        <v>2248.6</v>
      </c>
      <c r="D9" s="70" t="s">
        <v>341</v>
      </c>
      <c r="E9" s="68">
        <v>79732</v>
      </c>
      <c r="F9" s="69">
        <v>2256.92</v>
      </c>
      <c r="G9" s="70" t="s">
        <v>342</v>
      </c>
      <c r="H9" s="68">
        <v>22820</v>
      </c>
      <c r="I9" s="69">
        <v>2249.7800000000002</v>
      </c>
      <c r="J9" s="70" t="s">
        <v>343</v>
      </c>
      <c r="K9" s="68">
        <v>29192</v>
      </c>
      <c r="L9" s="71">
        <v>2224.96</v>
      </c>
      <c r="M9" s="70" t="s">
        <v>344</v>
      </c>
    </row>
    <row r="10" spans="1:13" ht="12.75" customHeight="1" x14ac:dyDescent="0.25">
      <c r="A10" s="67" t="s">
        <v>30</v>
      </c>
      <c r="B10" s="68">
        <v>103840</v>
      </c>
      <c r="C10" s="69">
        <v>2751.01</v>
      </c>
      <c r="D10" s="70" t="s">
        <v>345</v>
      </c>
      <c r="E10" s="68">
        <v>70909</v>
      </c>
      <c r="F10" s="69">
        <v>2755.54</v>
      </c>
      <c r="G10" s="70" t="s">
        <v>346</v>
      </c>
      <c r="H10" s="68">
        <v>12822</v>
      </c>
      <c r="I10" s="69">
        <v>2761.86</v>
      </c>
      <c r="J10" s="70" t="s">
        <v>347</v>
      </c>
      <c r="K10" s="68">
        <v>20109</v>
      </c>
      <c r="L10" s="71">
        <v>2728.13</v>
      </c>
      <c r="M10" s="70" t="s">
        <v>348</v>
      </c>
    </row>
    <row r="11" spans="1:13" ht="12.75" customHeight="1" x14ac:dyDescent="0.25">
      <c r="A11" s="67" t="s">
        <v>31</v>
      </c>
      <c r="B11" s="68">
        <v>73262</v>
      </c>
      <c r="C11" s="69">
        <v>3229.59</v>
      </c>
      <c r="D11" s="70" t="s">
        <v>349</v>
      </c>
      <c r="E11" s="68">
        <v>55640</v>
      </c>
      <c r="F11" s="69">
        <v>3234.12</v>
      </c>
      <c r="G11" s="70" t="s">
        <v>350</v>
      </c>
      <c r="H11" s="68">
        <v>5967</v>
      </c>
      <c r="I11" s="69">
        <v>3196.12</v>
      </c>
      <c r="J11" s="70" t="s">
        <v>351</v>
      </c>
      <c r="K11" s="68">
        <v>11655</v>
      </c>
      <c r="L11" s="71">
        <v>3225.13</v>
      </c>
      <c r="M11" s="70" t="s">
        <v>352</v>
      </c>
    </row>
    <row r="12" spans="1:13" ht="12.75" customHeight="1" x14ac:dyDescent="0.25">
      <c r="A12" s="67" t="s">
        <v>32</v>
      </c>
      <c r="B12" s="68">
        <v>50708</v>
      </c>
      <c r="C12" s="69">
        <v>3735.25</v>
      </c>
      <c r="D12" s="70" t="s">
        <v>353</v>
      </c>
      <c r="E12" s="68">
        <v>41925</v>
      </c>
      <c r="F12" s="69">
        <v>3738.11</v>
      </c>
      <c r="G12" s="70" t="s">
        <v>354</v>
      </c>
      <c r="H12" s="68">
        <v>2245</v>
      </c>
      <c r="I12" s="69">
        <v>3709.74</v>
      </c>
      <c r="J12" s="70" t="s">
        <v>355</v>
      </c>
      <c r="K12" s="68">
        <v>6538</v>
      </c>
      <c r="L12" s="71">
        <v>3725.66</v>
      </c>
      <c r="M12" s="70" t="s">
        <v>356</v>
      </c>
    </row>
    <row r="13" spans="1:13" ht="12.75" customHeight="1" x14ac:dyDescent="0.25">
      <c r="A13" s="67" t="s">
        <v>33</v>
      </c>
      <c r="B13" s="68">
        <v>41250</v>
      </c>
      <c r="C13" s="69">
        <v>4232.4399999999996</v>
      </c>
      <c r="D13" s="70" t="s">
        <v>357</v>
      </c>
      <c r="E13" s="68">
        <v>35851</v>
      </c>
      <c r="F13" s="69">
        <v>4235.8500000000004</v>
      </c>
      <c r="G13" s="70" t="s">
        <v>358</v>
      </c>
      <c r="H13" s="68">
        <v>894</v>
      </c>
      <c r="I13" s="69">
        <v>4207.01</v>
      </c>
      <c r="J13" s="70" t="s">
        <v>359</v>
      </c>
      <c r="K13" s="68">
        <v>4505</v>
      </c>
      <c r="L13" s="71">
        <v>4210.32</v>
      </c>
      <c r="M13" s="70" t="s">
        <v>360</v>
      </c>
    </row>
    <row r="14" spans="1:13" ht="12.75" customHeight="1" x14ac:dyDescent="0.25">
      <c r="A14" s="67" t="s">
        <v>34</v>
      </c>
      <c r="B14" s="68">
        <v>26423</v>
      </c>
      <c r="C14" s="69">
        <v>4728.2700000000004</v>
      </c>
      <c r="D14" s="70" t="s">
        <v>361</v>
      </c>
      <c r="E14" s="68">
        <v>23760</v>
      </c>
      <c r="F14" s="69">
        <v>4728.3</v>
      </c>
      <c r="G14" s="70" t="s">
        <v>362</v>
      </c>
      <c r="H14" s="68">
        <v>377</v>
      </c>
      <c r="I14" s="69">
        <v>4737.22</v>
      </c>
      <c r="J14" s="70" t="s">
        <v>363</v>
      </c>
      <c r="K14" s="68">
        <v>2286</v>
      </c>
      <c r="L14" s="71">
        <v>4726.4799999999996</v>
      </c>
      <c r="M14" s="70" t="s">
        <v>364</v>
      </c>
    </row>
    <row r="15" spans="1:13" ht="12.75" customHeight="1" x14ac:dyDescent="0.25">
      <c r="A15" s="67" t="s">
        <v>35</v>
      </c>
      <c r="B15" s="68">
        <v>27134</v>
      </c>
      <c r="C15" s="69">
        <v>5435.94</v>
      </c>
      <c r="D15" s="70" t="s">
        <v>365</v>
      </c>
      <c r="E15" s="68">
        <v>24137</v>
      </c>
      <c r="F15" s="69">
        <v>5436.91</v>
      </c>
      <c r="G15" s="70" t="s">
        <v>366</v>
      </c>
      <c r="H15" s="68">
        <v>393</v>
      </c>
      <c r="I15" s="69">
        <v>5410.37</v>
      </c>
      <c r="J15" s="70" t="s">
        <v>367</v>
      </c>
      <c r="K15" s="68">
        <v>2604</v>
      </c>
      <c r="L15" s="71">
        <v>5430.8</v>
      </c>
      <c r="M15" s="70" t="s">
        <v>368</v>
      </c>
    </row>
    <row r="16" spans="1:13" ht="12.75" customHeight="1" x14ac:dyDescent="0.25">
      <c r="A16" s="67" t="s">
        <v>36</v>
      </c>
      <c r="B16" s="68">
        <v>11397</v>
      </c>
      <c r="C16" s="69">
        <v>6378.54</v>
      </c>
      <c r="D16" s="70" t="s">
        <v>369</v>
      </c>
      <c r="E16" s="68">
        <v>10346</v>
      </c>
      <c r="F16" s="69">
        <v>6385.86</v>
      </c>
      <c r="G16" s="70" t="s">
        <v>370</v>
      </c>
      <c r="H16" s="68">
        <v>134</v>
      </c>
      <c r="I16" s="69">
        <v>6396.41</v>
      </c>
      <c r="J16" s="70" t="s">
        <v>371</v>
      </c>
      <c r="K16" s="68">
        <v>917</v>
      </c>
      <c r="L16" s="71">
        <v>6293.43</v>
      </c>
      <c r="M16" s="70" t="s">
        <v>358</v>
      </c>
    </row>
    <row r="17" spans="1:13" ht="12.75" customHeight="1" x14ac:dyDescent="0.25">
      <c r="A17" s="67" t="s">
        <v>37</v>
      </c>
      <c r="B17" s="68">
        <v>4766</v>
      </c>
      <c r="C17" s="69">
        <v>7452.51</v>
      </c>
      <c r="D17" s="70" t="s">
        <v>154</v>
      </c>
      <c r="E17" s="68">
        <v>4518</v>
      </c>
      <c r="F17" s="69">
        <v>7455.73</v>
      </c>
      <c r="G17" s="70" t="s">
        <v>119</v>
      </c>
      <c r="H17" s="68">
        <v>35</v>
      </c>
      <c r="I17" s="69">
        <v>7413.55</v>
      </c>
      <c r="J17" s="70" t="s">
        <v>372</v>
      </c>
      <c r="K17" s="68">
        <v>213</v>
      </c>
      <c r="L17" s="71">
        <v>7390.43</v>
      </c>
      <c r="M17" s="70" t="s">
        <v>373</v>
      </c>
    </row>
    <row r="18" spans="1:13" ht="12.75" customHeight="1" x14ac:dyDescent="0.25">
      <c r="A18" s="67" t="s">
        <v>38</v>
      </c>
      <c r="B18" s="68">
        <v>5972</v>
      </c>
      <c r="C18" s="69">
        <v>9347.6299999999992</v>
      </c>
      <c r="D18" s="70" t="s">
        <v>374</v>
      </c>
      <c r="E18" s="68">
        <v>5840</v>
      </c>
      <c r="F18" s="69">
        <v>9348</v>
      </c>
      <c r="G18" s="70" t="s">
        <v>375</v>
      </c>
      <c r="H18" s="68">
        <v>17</v>
      </c>
      <c r="I18" s="69">
        <v>9395.3700000000008</v>
      </c>
      <c r="J18" s="70" t="s">
        <v>155</v>
      </c>
      <c r="K18" s="68">
        <v>115</v>
      </c>
      <c r="L18" s="71">
        <v>9321.7900000000009</v>
      </c>
      <c r="M18" s="70" t="s">
        <v>376</v>
      </c>
    </row>
    <row r="19" spans="1:13" ht="11.25" customHeight="1" x14ac:dyDescent="0.25">
      <c r="A19" s="72" t="s">
        <v>1</v>
      </c>
      <c r="B19" s="73">
        <v>715128</v>
      </c>
      <c r="C19" s="74">
        <v>2764.06</v>
      </c>
      <c r="D19" s="75" t="s">
        <v>359</v>
      </c>
      <c r="E19" s="73">
        <v>481310</v>
      </c>
      <c r="F19" s="74">
        <v>3038.42</v>
      </c>
      <c r="G19" s="75" t="s">
        <v>377</v>
      </c>
      <c r="H19" s="73">
        <v>93731</v>
      </c>
      <c r="I19" s="74">
        <v>2078.85</v>
      </c>
      <c r="J19" s="75" t="s">
        <v>378</v>
      </c>
      <c r="K19" s="73">
        <v>140087</v>
      </c>
      <c r="L19" s="76">
        <v>2279.87</v>
      </c>
      <c r="M19" s="75" t="s">
        <v>379</v>
      </c>
    </row>
    <row r="20" spans="1:13" x14ac:dyDescent="0.2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M21" sqref="M21"/>
    </sheetView>
  </sheetViews>
  <sheetFormatPr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195" t="s">
        <v>41</v>
      </c>
      <c r="B1" s="195"/>
      <c r="C1" s="195"/>
      <c r="D1" s="195"/>
      <c r="E1" s="195"/>
    </row>
    <row r="2" spans="1:9" ht="8.25" customHeight="1" x14ac:dyDescent="0.2"/>
    <row r="3" spans="1:9" ht="15" customHeight="1" x14ac:dyDescent="0.2">
      <c r="B3" s="66"/>
      <c r="C3" s="188" t="s">
        <v>233</v>
      </c>
      <c r="D3" s="188"/>
      <c r="E3" s="188"/>
      <c r="F3" s="110"/>
      <c r="G3" s="110"/>
      <c r="H3" s="110"/>
      <c r="I3" s="110"/>
    </row>
    <row r="4" spans="1:9" s="92" customFormat="1" ht="24" x14ac:dyDescent="0.2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199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2">
      <c r="A7" s="200"/>
      <c r="B7" s="98" t="s">
        <v>46</v>
      </c>
      <c r="C7" s="144">
        <v>8452</v>
      </c>
      <c r="D7" s="145">
        <v>4381.3100000000004</v>
      </c>
      <c r="E7" s="118" t="s">
        <v>380</v>
      </c>
      <c r="F7" s="94">
        <v>32</v>
      </c>
    </row>
    <row r="8" spans="1:9" ht="49.5" customHeight="1" x14ac:dyDescent="0.2">
      <c r="A8" s="200"/>
      <c r="B8" s="99" t="s">
        <v>47</v>
      </c>
      <c r="C8" s="144">
        <v>8438</v>
      </c>
      <c r="D8" s="145">
        <v>4285.3100000000004</v>
      </c>
      <c r="E8" s="118" t="s">
        <v>381</v>
      </c>
      <c r="F8" s="94">
        <v>34</v>
      </c>
    </row>
    <row r="9" spans="1:9" ht="21.75" customHeight="1" x14ac:dyDescent="0.2">
      <c r="A9" s="200"/>
      <c r="B9" s="100" t="s">
        <v>48</v>
      </c>
      <c r="C9" s="146">
        <v>554</v>
      </c>
      <c r="D9" s="147">
        <v>4267.3900000000003</v>
      </c>
      <c r="E9" s="117" t="s">
        <v>382</v>
      </c>
      <c r="F9" s="94">
        <v>31</v>
      </c>
    </row>
    <row r="10" spans="1:9" ht="17.25" customHeight="1" x14ac:dyDescent="0.2">
      <c r="A10" s="104" t="s">
        <v>49</v>
      </c>
      <c r="B10" s="105" t="s">
        <v>88</v>
      </c>
      <c r="C10" s="148">
        <v>15702</v>
      </c>
      <c r="D10" s="149">
        <v>3914.95</v>
      </c>
      <c r="E10" s="116" t="s">
        <v>383</v>
      </c>
      <c r="F10" s="94">
        <v>30</v>
      </c>
    </row>
    <row r="11" spans="1:9" ht="17.25" customHeight="1" x14ac:dyDescent="0.2">
      <c r="A11" s="104" t="s">
        <v>50</v>
      </c>
      <c r="B11" s="105" t="s">
        <v>51</v>
      </c>
      <c r="C11" s="150">
        <v>3837</v>
      </c>
      <c r="D11" s="151">
        <v>2501.5100000000002</v>
      </c>
      <c r="E11" s="116" t="s">
        <v>384</v>
      </c>
      <c r="F11" s="94">
        <v>33</v>
      </c>
    </row>
    <row r="12" spans="1:9" ht="17.25" customHeight="1" x14ac:dyDescent="0.2">
      <c r="A12" s="104" t="s">
        <v>52</v>
      </c>
      <c r="B12" s="105" t="s">
        <v>53</v>
      </c>
      <c r="C12" s="150">
        <v>2763</v>
      </c>
      <c r="D12" s="151">
        <v>3996.95</v>
      </c>
      <c r="E12" s="116" t="s">
        <v>385</v>
      </c>
      <c r="F12" s="94">
        <v>33</v>
      </c>
    </row>
    <row r="13" spans="1:9" ht="17.25" customHeight="1" x14ac:dyDescent="0.2">
      <c r="A13" s="104" t="s">
        <v>54</v>
      </c>
      <c r="B13" s="105" t="s">
        <v>55</v>
      </c>
      <c r="C13" s="152">
        <v>71180</v>
      </c>
      <c r="D13" s="149">
        <v>5957.51</v>
      </c>
      <c r="E13" s="116" t="s">
        <v>386</v>
      </c>
      <c r="F13" s="94">
        <v>19</v>
      </c>
    </row>
    <row r="14" spans="1:9" ht="26.25" customHeight="1" x14ac:dyDescent="0.2">
      <c r="A14" s="104" t="s">
        <v>56</v>
      </c>
      <c r="B14" s="105" t="s">
        <v>57</v>
      </c>
      <c r="C14" s="153">
        <v>43860</v>
      </c>
      <c r="D14" s="149">
        <v>2783.46</v>
      </c>
      <c r="E14" s="116" t="s">
        <v>387</v>
      </c>
      <c r="F14" s="94">
        <v>28</v>
      </c>
    </row>
    <row r="15" spans="1:9" ht="17.25" customHeight="1" x14ac:dyDescent="0.2">
      <c r="A15" s="104" t="s">
        <v>58</v>
      </c>
      <c r="B15" s="105" t="s">
        <v>59</v>
      </c>
      <c r="C15" s="150">
        <v>5289</v>
      </c>
      <c r="D15" s="151">
        <v>3317.58</v>
      </c>
      <c r="E15" s="117" t="s">
        <v>103</v>
      </c>
      <c r="F15" s="94">
        <v>28</v>
      </c>
    </row>
    <row r="16" spans="1:9" ht="17.25" customHeight="1" x14ac:dyDescent="0.2">
      <c r="A16" s="104" t="s">
        <v>60</v>
      </c>
      <c r="B16" s="105" t="s">
        <v>61</v>
      </c>
      <c r="C16" s="154">
        <v>142</v>
      </c>
      <c r="D16" s="155">
        <v>3216.97</v>
      </c>
      <c r="E16" s="116" t="s">
        <v>388</v>
      </c>
      <c r="F16" s="94">
        <v>38</v>
      </c>
      <c r="G16" s="95"/>
    </row>
    <row r="17" spans="1:8" ht="17.25" customHeight="1" x14ac:dyDescent="0.2">
      <c r="A17" s="104" t="s">
        <v>62</v>
      </c>
      <c r="B17" s="106" t="s">
        <v>63</v>
      </c>
      <c r="C17" s="156">
        <v>9216</v>
      </c>
      <c r="D17" s="155">
        <v>2940.45</v>
      </c>
      <c r="E17" s="121" t="s">
        <v>389</v>
      </c>
      <c r="F17" s="94">
        <v>29</v>
      </c>
    </row>
    <row r="18" spans="1:8" ht="26.25" customHeight="1" x14ac:dyDescent="0.2">
      <c r="A18" s="104" t="s">
        <v>64</v>
      </c>
      <c r="B18" s="105" t="s">
        <v>65</v>
      </c>
      <c r="C18" s="150">
        <v>674</v>
      </c>
      <c r="D18" s="151">
        <v>10082.66</v>
      </c>
      <c r="E18" s="116" t="s">
        <v>390</v>
      </c>
      <c r="F18" s="94">
        <v>33</v>
      </c>
    </row>
    <row r="19" spans="1:8" ht="26.25" customHeight="1" x14ac:dyDescent="0.2">
      <c r="A19" s="104" t="s">
        <v>66</v>
      </c>
      <c r="B19" s="105" t="s">
        <v>67</v>
      </c>
      <c r="C19" s="150">
        <v>92</v>
      </c>
      <c r="D19" s="151">
        <v>3362.76</v>
      </c>
      <c r="E19" s="116" t="s">
        <v>156</v>
      </c>
      <c r="F19" s="94">
        <v>29</v>
      </c>
    </row>
    <row r="20" spans="1:8" ht="17.25" customHeight="1" x14ac:dyDescent="0.2">
      <c r="A20" s="104" t="s">
        <v>68</v>
      </c>
      <c r="B20" s="105" t="s">
        <v>69</v>
      </c>
      <c r="C20" s="150">
        <v>30</v>
      </c>
      <c r="D20" s="151">
        <v>3877.71</v>
      </c>
      <c r="E20" s="117" t="s">
        <v>103</v>
      </c>
      <c r="F20" s="94" t="str">
        <f t="shared" ref="F20" si="0">LEFT(E20,3)</f>
        <v>−</v>
      </c>
    </row>
    <row r="21" spans="1:8" ht="17.25" customHeight="1" x14ac:dyDescent="0.2">
      <c r="A21" s="104" t="s">
        <v>70</v>
      </c>
      <c r="B21" s="105" t="s">
        <v>71</v>
      </c>
      <c r="C21" s="150">
        <v>140</v>
      </c>
      <c r="D21" s="151">
        <v>9183.1299999999992</v>
      </c>
      <c r="E21" s="116" t="s">
        <v>157</v>
      </c>
      <c r="F21" s="94">
        <v>42</v>
      </c>
    </row>
    <row r="22" spans="1:8" s="95" customFormat="1" ht="17.25" customHeight="1" x14ac:dyDescent="0.2">
      <c r="A22" s="104" t="s">
        <v>72</v>
      </c>
      <c r="B22" s="105" t="s">
        <v>73</v>
      </c>
      <c r="C22" s="150">
        <v>254</v>
      </c>
      <c r="D22" s="151">
        <v>3958.54</v>
      </c>
      <c r="E22" s="116" t="s">
        <v>120</v>
      </c>
      <c r="F22" s="94">
        <v>30</v>
      </c>
      <c r="H22" s="82"/>
    </row>
    <row r="23" spans="1:8" s="95" customFormat="1" ht="17.25" customHeight="1" x14ac:dyDescent="0.2">
      <c r="A23" s="104" t="s">
        <v>74</v>
      </c>
      <c r="B23" s="105" t="s">
        <v>75</v>
      </c>
      <c r="C23" s="150">
        <v>865</v>
      </c>
      <c r="D23" s="151">
        <v>3206.45</v>
      </c>
      <c r="E23" s="116" t="s">
        <v>391</v>
      </c>
      <c r="F23" s="94">
        <v>28</v>
      </c>
      <c r="H23" s="82"/>
    </row>
    <row r="24" spans="1:8" ht="26.25" customHeight="1" x14ac:dyDescent="0.2">
      <c r="A24" s="104" t="s">
        <v>76</v>
      </c>
      <c r="B24" s="105" t="s">
        <v>95</v>
      </c>
      <c r="C24" s="152">
        <v>183</v>
      </c>
      <c r="D24" s="149">
        <v>2125.3200000000002</v>
      </c>
      <c r="E24" s="116" t="s">
        <v>392</v>
      </c>
      <c r="F24" s="94">
        <v>30</v>
      </c>
    </row>
    <row r="25" spans="1:8" ht="17.25" customHeight="1" x14ac:dyDescent="0.2">
      <c r="A25" s="104" t="s">
        <v>77</v>
      </c>
      <c r="B25" s="105" t="s">
        <v>78</v>
      </c>
      <c r="C25" s="152">
        <v>6683</v>
      </c>
      <c r="D25" s="149">
        <v>3283.52</v>
      </c>
      <c r="E25" s="117" t="s">
        <v>158</v>
      </c>
      <c r="F25" s="94">
        <v>7</v>
      </c>
    </row>
    <row r="26" spans="1:8" ht="18.75" customHeight="1" x14ac:dyDescent="0.2">
      <c r="A26" s="196" t="s">
        <v>1</v>
      </c>
      <c r="B26" s="197"/>
      <c r="C26" s="107">
        <v>178354</v>
      </c>
      <c r="D26" s="108" t="s">
        <v>7</v>
      </c>
      <c r="E26" s="108" t="s">
        <v>7</v>
      </c>
    </row>
    <row r="27" spans="1:8" x14ac:dyDescent="0.2">
      <c r="A27" s="198"/>
      <c r="B27" s="198"/>
      <c r="C27" s="96"/>
      <c r="D27" s="97"/>
    </row>
  </sheetData>
  <mergeCells count="5">
    <mergeCell ref="A1:E1"/>
    <mergeCell ref="A26:B26"/>
    <mergeCell ref="A27:B27"/>
    <mergeCell ref="C3:E3"/>
    <mergeCell ref="A6:A9"/>
  </mergeCells>
  <conditionalFormatting sqref="C7:C2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5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C7:C25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2020-02-19T10:46:23Z</cp:lastPrinted>
  <dcterms:created xsi:type="dcterms:W3CDTF">2018-09-19T07:11:38Z</dcterms:created>
  <dcterms:modified xsi:type="dcterms:W3CDTF">2020-05-19T09:03:42Z</dcterms:modified>
</cp:coreProperties>
</file>