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MJESEČNE TABLICE - ažurirati nakon obrade\WEB stranica\Osnovni podaci o Zavodu\2020\"/>
    </mc:Choice>
  </mc:AlternateContent>
  <bookViews>
    <workbookView xWindow="0" yWindow="0" windowWidth="21570" windowHeight="7455"/>
  </bookViews>
  <sheets>
    <sheet name="stranica 1 i 2" sheetId="1" r:id="rId1"/>
    <sheet name="stranica 3" sheetId="2" r:id="rId2"/>
    <sheet name="stranica 4" sheetId="5" r:id="rId3"/>
    <sheet name="stranica 5" sheetId="4" r:id="rId4"/>
    <sheet name="stranica 6" sheetId="3" r:id="rId5"/>
  </sheets>
  <definedNames>
    <definedName name="_xlnm.Print_Area" localSheetId="0">'stranica 1 i 2'!$A$1:$K$64</definedName>
    <definedName name="_xlnm.Print_Area" localSheetId="1">'stranica 3'!$A$1:$M$39</definedName>
    <definedName name="_xlnm.Print_Area" localSheetId="2">'stranica 4'!$A$1:$M$38</definedName>
    <definedName name="_xlnm.Print_Area" localSheetId="3">'stranica 5'!$A$1:$M$38</definedName>
    <definedName name="_xlnm.Print_Area" localSheetId="4">'stranica 6'!$A$1:$E$52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Q49" i="1" l="1"/>
  <c r="P15" i="2" l="1"/>
  <c r="J21" i="1" l="1"/>
  <c r="I21" i="1"/>
  <c r="H21" i="1"/>
  <c r="G21" i="1"/>
  <c r="F21" i="1"/>
  <c r="E20" i="1"/>
  <c r="D20" i="1"/>
  <c r="C20" i="1"/>
  <c r="B20" i="1"/>
  <c r="I2" i="5"/>
  <c r="I2" i="4"/>
  <c r="F21" i="3" l="1"/>
  <c r="K25" i="1" l="1"/>
  <c r="K26" i="1"/>
  <c r="K27" i="1"/>
  <c r="K28" i="1"/>
  <c r="K29" i="1"/>
  <c r="K30" i="1"/>
  <c r="K24" i="1"/>
  <c r="K23" i="1"/>
  <c r="J30" i="1" l="1"/>
  <c r="J29" i="1"/>
  <c r="J27" i="1"/>
  <c r="J26" i="1"/>
  <c r="J24" i="1"/>
  <c r="J23" i="1"/>
  <c r="J25" i="1" l="1"/>
  <c r="J28" i="1" l="1"/>
  <c r="J31" i="1"/>
  <c r="J16" i="1" l="1"/>
  <c r="J18" i="1" l="1"/>
  <c r="J17" i="1"/>
  <c r="J15" i="1" l="1"/>
  <c r="J6" i="1" l="1"/>
  <c r="J7" i="1"/>
  <c r="J9" i="1"/>
  <c r="J10" i="1"/>
  <c r="J12" i="1"/>
  <c r="J13" i="1"/>
  <c r="J5" i="1"/>
  <c r="J8" i="1" l="1"/>
  <c r="J11" i="1" l="1"/>
  <c r="K18" i="1" l="1"/>
  <c r="K12" i="1"/>
  <c r="K7" i="1"/>
  <c r="K17" i="1"/>
  <c r="K9" i="1"/>
  <c r="K13" i="1"/>
  <c r="K16" i="1"/>
  <c r="K10" i="1"/>
  <c r="K6" i="1"/>
  <c r="K5" i="1"/>
  <c r="K8" i="1"/>
  <c r="K11" i="1"/>
  <c r="J14" i="1"/>
</calcChain>
</file>

<file path=xl/sharedStrings.xml><?xml version="1.0" encoding="utf-8"?>
<sst xmlns="http://schemas.openxmlformats.org/spreadsheetml/2006/main" count="513" uniqueCount="395">
  <si>
    <t>Bez međunarodnih ugovora</t>
  </si>
  <si>
    <t>UKUPNO</t>
  </si>
  <si>
    <t>Broj korisnika</t>
  </si>
  <si>
    <t>Prosječna mirovina</t>
  </si>
  <si>
    <t>Starosna</t>
  </si>
  <si>
    <t>Invalidska</t>
  </si>
  <si>
    <t>Obiteljska</t>
  </si>
  <si>
    <t>-</t>
  </si>
  <si>
    <t>Vrste
mirovina</t>
  </si>
  <si>
    <t>Broj 
korisnika</t>
  </si>
  <si>
    <t>Broj 
 korisnika</t>
  </si>
  <si>
    <t>Starosna mirovina za dugogodišnjeg osiguranika - čl. 35.</t>
  </si>
  <si>
    <t>Ukupno starosna</t>
  </si>
  <si>
    <t>Prijevremena starosna mirovina</t>
  </si>
  <si>
    <t>Prijevremena starosna mirovina zbog stečaja poslodavca - čl. 36.</t>
  </si>
  <si>
    <t>Sveukupno starosna</t>
  </si>
  <si>
    <r>
      <t>Invalidska</t>
    </r>
    <r>
      <rPr>
        <b/>
        <sz val="9"/>
        <rFont val="Calibri"/>
        <family val="2"/>
        <charset val="238"/>
        <scheme val="minor"/>
      </rPr>
      <t xml:space="preserve"> </t>
    </r>
  </si>
  <si>
    <t xml:space="preserve"> UKUPNO  </t>
  </si>
  <si>
    <t>odnos broja korisnika mirovina i osiguranika</t>
  </si>
  <si>
    <r>
      <t xml:space="preserve">Korisnici </t>
    </r>
    <r>
      <rPr>
        <b/>
        <sz val="8"/>
        <color rgb="FFFF0000"/>
        <rFont val="Calibri"/>
        <family val="2"/>
        <charset val="238"/>
        <scheme val="minor"/>
      </rPr>
      <t>najniže</t>
    </r>
    <r>
      <rPr>
        <sz val="8"/>
        <rFont val="Calibri"/>
        <family val="2"/>
        <charset val="238"/>
        <scheme val="minor"/>
      </rPr>
      <t xml:space="preserve"> mirovine kojima je mirovina određena prema ZOMO</t>
    </r>
  </si>
  <si>
    <r>
      <t xml:space="preserve">Korisnici </t>
    </r>
    <r>
      <rPr>
        <b/>
        <sz val="8"/>
        <color rgb="FFFF0000"/>
        <rFont val="Calibri"/>
        <family val="2"/>
        <charset val="238"/>
        <scheme val="minor"/>
      </rPr>
      <t>najviše</t>
    </r>
    <r>
      <rPr>
        <sz val="8"/>
        <rFont val="Calibri"/>
        <family val="2"/>
        <charset val="238"/>
        <scheme val="minor"/>
      </rPr>
      <t xml:space="preserve"> mirovine kojima je mirovina određena prema Zakonu o najvišoj mirovini</t>
    </r>
  </si>
  <si>
    <t>Svote 
mirovina</t>
  </si>
  <si>
    <t>Ukupno</t>
  </si>
  <si>
    <t>Obiteljska 
mirovina</t>
  </si>
  <si>
    <t>Prosječan 
staž</t>
  </si>
  <si>
    <t xml:space="preserve">      do - 500,00</t>
  </si>
  <si>
    <t xml:space="preserve">   500,01 - 1.000,00</t>
  </si>
  <si>
    <t>1.000,01 - 1.500,00</t>
  </si>
  <si>
    <t>1.500,01 - 2.000,00</t>
  </si>
  <si>
    <t>2.000,01 - 2.500,00</t>
  </si>
  <si>
    <t>2.500,01 - 3.000,00</t>
  </si>
  <si>
    <t>3.000,01 - 3.500,00</t>
  </si>
  <si>
    <t>3.500,01 - 4.000,00</t>
  </si>
  <si>
    <t>4.000,01 - 4.500,00</t>
  </si>
  <si>
    <t>4.500,01 - 5.000,00</t>
  </si>
  <si>
    <t>5.000,01 - 6.000,00</t>
  </si>
  <si>
    <t>6.000,01 - 7.000,00</t>
  </si>
  <si>
    <t>7.000,01 - 8.000,00</t>
  </si>
  <si>
    <t>veće od  -  8.000,00</t>
  </si>
  <si>
    <t xml:space="preserve">UKUPNO  </t>
  </si>
  <si>
    <t>Vrste 
mirovina</t>
  </si>
  <si>
    <t xml:space="preserve">KORISNICI KOJIMA SU MIROVINE PRIZNATE I / ILI ODREĐENE PREMA POSEBNIM PROPISIMA </t>
  </si>
  <si>
    <t>Red. br.</t>
  </si>
  <si>
    <t>Kategorije korisnika mirovina</t>
  </si>
  <si>
    <t>1.</t>
  </si>
  <si>
    <t>Radnici na poslovima ovlaštenih službenih osoba u tijelima unutarnjih poslova i  pravosuđa, kao i na poslovima razminiranja:</t>
  </si>
  <si>
    <r>
      <t xml:space="preserve">     a) </t>
    </r>
    <r>
      <rPr>
        <sz val="9"/>
        <color theme="1"/>
        <rFont val="Calibri"/>
        <family val="2"/>
        <charset val="238"/>
        <scheme val="minor"/>
      </rPr>
      <t>radnici na poslovima ovlaštenih službenih osoba u tijelima unutarnjih 
poslova i pravosuđa, kojima je pravo na mirovinu priznato prema propisima
koji su bili na snazi do stupanja na snagu Zakona o pravima iz mirovinskog
osiguranja DVO, PS i OSO</t>
    </r>
  </si>
  <si>
    <r>
      <t xml:space="preserve">    </t>
    </r>
    <r>
      <rPr>
        <b/>
        <sz val="9"/>
        <rFont val="Calibri"/>
        <family val="2"/>
        <charset val="238"/>
        <scheme val="minor"/>
      </rPr>
      <t xml:space="preserve"> b) </t>
    </r>
    <r>
      <rPr>
        <sz val="9"/>
        <rFont val="Calibri"/>
        <family val="2"/>
        <charset val="238"/>
        <scheme val="minor"/>
      </rPr>
      <t>radnici na  poslovima policijskih službenika, ovlaštenih službenih osoba pravosuđa i službene osobe s posebnim dužnostima i ovlastima u sigurnosno obavještajnom sustavu RH koji su pravo na mirovinu ostvarili prema Zakonu o pravima DVO, PS i OSO</t>
    </r>
  </si>
  <si>
    <r>
      <t xml:space="preserve">     </t>
    </r>
    <r>
      <rPr>
        <b/>
        <sz val="9"/>
        <rFont val="Calibri"/>
        <family val="2"/>
        <charset val="238"/>
        <scheme val="minor"/>
      </rPr>
      <t>c)</t>
    </r>
    <r>
      <rPr>
        <sz val="9"/>
        <rFont val="Calibri"/>
        <family val="2"/>
        <charset val="238"/>
        <scheme val="minor"/>
      </rPr>
      <t xml:space="preserve"> radnici na poslovima razminiranja</t>
    </r>
  </si>
  <si>
    <t>2.</t>
  </si>
  <si>
    <t>3.</t>
  </si>
  <si>
    <t>Pripadnici Hrvatske domovinske vojske od 1941. do 1945. godine</t>
  </si>
  <si>
    <t>4.</t>
  </si>
  <si>
    <t>Bivši politički zatvorenici</t>
  </si>
  <si>
    <t>5.</t>
  </si>
  <si>
    <t>Hrvatski branitelji iz Domovinskog rata - ZOHBDR</t>
  </si>
  <si>
    <t>6.</t>
  </si>
  <si>
    <t xml:space="preserve">Mirovine priznate prema općim propisima, a određene prema
ZOHBDR - u iz 2017. (čl. 27., 35., 48. i 49. stavak 2.) </t>
  </si>
  <si>
    <t>7.</t>
  </si>
  <si>
    <t>Pripadnici bivše Jugoslavenske narodne armije - JNA</t>
  </si>
  <si>
    <t>8.</t>
  </si>
  <si>
    <t>Pripadnici bivše Jugoslavenske narodne armije - JNA - čl. 185 ZOMO</t>
  </si>
  <si>
    <t>9.</t>
  </si>
  <si>
    <t>Sudionici Narodnooslobodilačkog rata - NOR</t>
  </si>
  <si>
    <t>10.</t>
  </si>
  <si>
    <t xml:space="preserve">Zastupnici u Hrvatskom saboru, članovi Vlade, suci Ustavnog suda i glavni državni revizor </t>
  </si>
  <si>
    <t>11.</t>
  </si>
  <si>
    <t>Članovi Izvršnog vijeća Sabora, Saveznog izvršnog vijeća i administrativno umirovljeni javni službenici</t>
  </si>
  <si>
    <t>12.</t>
  </si>
  <si>
    <t>Bivši službenici u saveznim tijelima bivše SFRJ - članak 38. ZOMO</t>
  </si>
  <si>
    <t>13.</t>
  </si>
  <si>
    <t>Redoviti članovi Hrvatske akademije znanosti i umjetnosti - HAZU</t>
  </si>
  <si>
    <t>14.</t>
  </si>
  <si>
    <t xml:space="preserve">Radnici u Istarskim ugljenokopima "Tupljak" d.d. Labin </t>
  </si>
  <si>
    <t>15.</t>
  </si>
  <si>
    <t>Radnici profesionalno izloženi azbestu</t>
  </si>
  <si>
    <t>16.</t>
  </si>
  <si>
    <t>17.</t>
  </si>
  <si>
    <t xml:space="preserve">Pripadnici Hrvatskog vijeća obrane  - HVO </t>
  </si>
  <si>
    <t xml:space="preserve">U broj korisnika mirovina nisu uključeni korisnici mirovina DVO, ZOHBDR i HVO. </t>
  </si>
  <si>
    <r>
      <t xml:space="preserve">KORISNICI MIROVINA PREMA VRSTAMA I SVOTAMA MIROVINA KOJI SU PRAVO NA MIROVINU OSTVARILI PREMA ZAKONU O MIROVINSKOM OSIGURANJU 
</t>
    </r>
    <r>
      <rPr>
        <b/>
        <i/>
        <sz val="9"/>
        <color rgb="FFFF0000"/>
        <rFont val="Calibri"/>
        <family val="2"/>
        <charset val="238"/>
        <scheme val="minor"/>
      </rPr>
      <t>BEZ MEĐUNARODNIH UGOVORA</t>
    </r>
  </si>
  <si>
    <r>
      <t xml:space="preserve">Prosječno korištenje 
prava na mirovinu
</t>
    </r>
    <r>
      <rPr>
        <sz val="8"/>
        <color theme="1"/>
        <rFont val="Calibri"/>
        <family val="2"/>
        <charset val="238"/>
        <scheme val="minor"/>
      </rPr>
      <t>(gg mm)</t>
    </r>
  </si>
  <si>
    <t xml:space="preserve">Starosna 
mirovina </t>
  </si>
  <si>
    <t xml:space="preserve">Invalidska 
mirovina </t>
  </si>
  <si>
    <r>
      <t xml:space="preserve">KORISNICI MIROVINA PREMA VRSTAMA I SVOTAMA MIROVINA KOJI SU PRAVO NA MIROVINU OSTVARILI </t>
    </r>
    <r>
      <rPr>
        <b/>
        <sz val="9"/>
        <color rgb="FFFF0000"/>
        <rFont val="Calibri"/>
        <family val="2"/>
        <charset val="238"/>
        <scheme val="minor"/>
      </rPr>
      <t xml:space="preserve">do 31. prosinca 1998. 
</t>
    </r>
    <r>
      <rPr>
        <b/>
        <i/>
        <sz val="9"/>
        <color rgb="FFFF0000"/>
        <rFont val="Calibri"/>
        <family val="2"/>
        <charset val="238"/>
        <scheme val="minor"/>
      </rPr>
      <t xml:space="preserve">BEZ MEĐUNARODNIH UGOVORA </t>
    </r>
  </si>
  <si>
    <r>
      <t xml:space="preserve">KORISNICI MIROVINA PREMA VRSTAMA I SVOTAMA MIROVINA KOJI SU PRAVO NA MIROVINU OSTVARILI </t>
    </r>
    <r>
      <rPr>
        <b/>
        <sz val="9"/>
        <color rgb="FFFF0000"/>
        <rFont val="Calibri"/>
        <family val="2"/>
        <charset val="238"/>
        <scheme val="minor"/>
      </rPr>
      <t xml:space="preserve">od 1. siječnja 1999. 
</t>
    </r>
    <r>
      <rPr>
        <b/>
        <i/>
        <sz val="9"/>
        <color rgb="FFFF0000"/>
        <rFont val="Calibri"/>
        <family val="2"/>
        <charset val="238"/>
        <scheme val="minor"/>
      </rPr>
      <t xml:space="preserve">BEZ MEĐUNARODNIH UGOVORA </t>
    </r>
  </si>
  <si>
    <r>
      <t xml:space="preserve">Prosječna </t>
    </r>
    <r>
      <rPr>
        <sz val="7.5"/>
        <color rgb="FFFF0000"/>
        <rFont val="Calibri"/>
        <family val="2"/>
        <charset val="238"/>
        <scheme val="minor"/>
      </rPr>
      <t>starosna</t>
    </r>
    <r>
      <rPr>
        <sz val="7.5"/>
        <rFont val="Calibri"/>
        <family val="2"/>
        <charset val="238"/>
        <scheme val="minor"/>
      </rPr>
      <t xml:space="preserve"> mirovina prema ZOMO </t>
    </r>
    <r>
      <rPr>
        <b/>
        <sz val="7.5"/>
        <color rgb="FFFF0000"/>
        <rFont val="Calibri"/>
        <family val="2"/>
        <charset val="238"/>
        <scheme val="minor"/>
      </rPr>
      <t>s mirovinskim stažem od 40 i više godina</t>
    </r>
    <r>
      <rPr>
        <sz val="7.5"/>
        <rFont val="Calibri"/>
        <family val="2"/>
        <charset val="238"/>
        <scheme val="minor"/>
      </rPr>
      <t xml:space="preserve"> </t>
    </r>
  </si>
  <si>
    <r>
      <t xml:space="preserve">Prosječna </t>
    </r>
    <r>
      <rPr>
        <sz val="7.5"/>
        <color rgb="FFFF0000"/>
        <rFont val="Calibri"/>
        <family val="2"/>
        <charset val="238"/>
        <scheme val="minor"/>
      </rPr>
      <t>ukupna</t>
    </r>
    <r>
      <rPr>
        <sz val="7.5"/>
        <rFont val="Calibri"/>
        <family val="2"/>
        <charset val="238"/>
        <scheme val="minor"/>
      </rPr>
      <t xml:space="preserve"> mirovina prema ZOMO </t>
    </r>
    <r>
      <rPr>
        <b/>
        <sz val="7.5"/>
        <color rgb="FFFF0000"/>
        <rFont val="Calibri"/>
        <family val="2"/>
        <charset val="238"/>
        <scheme val="minor"/>
      </rPr>
      <t>s mirovinskim stažem od 40 i više godina</t>
    </r>
    <r>
      <rPr>
        <sz val="7.5"/>
        <rFont val="Calibri"/>
        <family val="2"/>
        <charset val="238"/>
        <scheme val="minor"/>
      </rPr>
      <t xml:space="preserve"> </t>
    </r>
  </si>
  <si>
    <t xml:space="preserve">Djelatne vojne osobe - DVO </t>
  </si>
  <si>
    <t>kontrola</t>
  </si>
  <si>
    <t xml:space="preserve">Korisnici mirovina koji su pravo na mirovinu ostvarili prema Zakonu o mirovinskom osiguranju </t>
  </si>
  <si>
    <t>Prosječan mirovinski staž
(gg mm dd)</t>
  </si>
  <si>
    <t>Prosječna dob
(gg mm)</t>
  </si>
  <si>
    <t>Udio korisnika u ukupnom broju korisnika mirovine prema Zakonu o mirovinskom osiguranju</t>
  </si>
  <si>
    <t>Udio NOVIH korisnika u ukupnom broju NOVIH korisnika mirovine prema Zakonu o mirovinskom osiguranju</t>
  </si>
  <si>
    <t>Osiguranici - članovi posade broda u međunarodnoj plovidbi i nacionalnoj plovidbi - članak 129. a stavak 2. Pomorskog zakonika</t>
  </si>
  <si>
    <t>Prosječna 
netomirovina</t>
  </si>
  <si>
    <t xml:space="preserve">Prosječna netomirovina </t>
  </si>
  <si>
    <t>Udio netomirovine u netoplaći RH</t>
  </si>
  <si>
    <r>
      <t>Starosna mirovina prevedena iz invalidske</t>
    </r>
    <r>
      <rPr>
        <vertAlign val="superscript"/>
        <sz val="9"/>
        <rFont val="Calibri"/>
        <family val="2"/>
        <charset val="238"/>
        <scheme val="minor"/>
      </rPr>
      <t xml:space="preserve"> 1</t>
    </r>
    <r>
      <rPr>
        <sz val="9"/>
        <rFont val="Calibri"/>
        <family val="2"/>
        <charset val="238"/>
        <scheme val="minor"/>
      </rPr>
      <t xml:space="preserve">  </t>
    </r>
  </si>
  <si>
    <r>
      <t>Invalidska</t>
    </r>
    <r>
      <rPr>
        <b/>
        <sz val="9"/>
        <rFont val="Calibri"/>
        <family val="2"/>
        <charset val="238"/>
        <scheme val="minor"/>
      </rPr>
      <t xml:space="preserve"> </t>
    </r>
    <r>
      <rPr>
        <b/>
        <vertAlign val="superscript"/>
        <sz val="9"/>
        <rFont val="Calibri"/>
        <family val="2"/>
        <charset val="238"/>
        <scheme val="minor"/>
      </rPr>
      <t>1</t>
    </r>
  </si>
  <si>
    <t>−</t>
  </si>
  <si>
    <t>45 07 02</t>
  </si>
  <si>
    <t xml:space="preserve"> 72 09 </t>
  </si>
  <si>
    <r>
      <t xml:space="preserve">Korisnici koji su pravo na mirovinu </t>
    </r>
    <r>
      <rPr>
        <b/>
        <i/>
        <sz val="12"/>
        <color rgb="FFFF0000"/>
        <rFont val="Calibri"/>
        <family val="2"/>
        <charset val="238"/>
        <scheme val="minor"/>
      </rPr>
      <t>PRVI PUT</t>
    </r>
    <r>
      <rPr>
        <b/>
        <sz val="12"/>
        <color theme="1"/>
        <rFont val="Calibri"/>
        <family val="2"/>
        <charset val="238"/>
        <scheme val="minor"/>
      </rPr>
      <t xml:space="preserve"> ostvarili u </t>
    </r>
    <r>
      <rPr>
        <b/>
        <sz val="12"/>
        <color rgb="FFFF0000"/>
        <rFont val="Calibri"/>
        <family val="2"/>
        <charset val="238"/>
        <scheme val="minor"/>
      </rPr>
      <t>2020.</t>
    </r>
    <r>
      <rPr>
        <b/>
        <sz val="12"/>
        <color theme="1"/>
        <rFont val="Calibri"/>
        <family val="2"/>
        <charset val="238"/>
        <scheme val="minor"/>
      </rPr>
      <t xml:space="preserve"> godini prema Zakonu o mirovinskom osiguranju - </t>
    </r>
    <r>
      <rPr>
        <b/>
        <sz val="12"/>
        <color rgb="FFFF0000"/>
        <rFont val="Calibri"/>
        <family val="2"/>
        <charset val="238"/>
        <scheme val="minor"/>
      </rPr>
      <t>NOVI KORISNICI</t>
    </r>
  </si>
  <si>
    <t xml:space="preserve"> 61 08 </t>
  </si>
  <si>
    <r>
      <t xml:space="preserve">Korisnici mirovina kojima je u </t>
    </r>
    <r>
      <rPr>
        <b/>
        <sz val="10"/>
        <color rgb="FFFF3300"/>
        <rFont val="Calibri"/>
        <family val="2"/>
        <charset val="238"/>
        <scheme val="minor"/>
      </rPr>
      <t>2020.</t>
    </r>
    <r>
      <rPr>
        <b/>
        <sz val="10"/>
        <color theme="1"/>
        <rFont val="Calibri"/>
        <family val="2"/>
        <charset val="238"/>
        <scheme val="minor"/>
      </rPr>
      <t xml:space="preserve"> godini </t>
    </r>
    <r>
      <rPr>
        <b/>
        <sz val="10"/>
        <color rgb="FFFF0000"/>
        <rFont val="Calibri"/>
        <family val="2"/>
        <charset val="238"/>
        <scheme val="minor"/>
      </rPr>
      <t xml:space="preserve">PRESTALO PRAVO </t>
    </r>
    <r>
      <rPr>
        <b/>
        <sz val="10"/>
        <color theme="1"/>
        <rFont val="Calibri"/>
        <family val="2"/>
        <charset val="238"/>
        <scheme val="minor"/>
      </rPr>
      <t xml:space="preserve">NA MIROVINU - </t>
    </r>
    <r>
      <rPr>
        <b/>
        <sz val="10"/>
        <color rgb="FFFF0000"/>
        <rFont val="Calibri"/>
        <family val="2"/>
        <charset val="238"/>
        <scheme val="minor"/>
      </rPr>
      <t xml:space="preserve">uzrok smrt 
</t>
    </r>
    <r>
      <rPr>
        <b/>
        <sz val="10"/>
        <rFont val="Calibri"/>
        <family val="2"/>
        <charset val="238"/>
        <scheme val="minor"/>
      </rPr>
      <t>koji su pravo na mirovinu ostvarili prema Zakonu o mirovinskom osiguranju</t>
    </r>
  </si>
  <si>
    <t xml:space="preserve"> 29 08 13  </t>
  </si>
  <si>
    <r>
      <t xml:space="preserve">U broj korisnika mirovina </t>
    </r>
    <r>
      <rPr>
        <b/>
        <sz val="8"/>
        <color theme="1"/>
        <rFont val="Calibri"/>
        <family val="2"/>
        <charset val="238"/>
        <scheme val="minor"/>
      </rPr>
      <t>nisu uključeni korisnici mirovina DVO, ZOHBDR i HVO</t>
    </r>
    <r>
      <rPr>
        <sz val="8"/>
        <color theme="1"/>
        <rFont val="Calibri"/>
        <family val="2"/>
        <charset val="238"/>
        <scheme val="minor"/>
      </rPr>
      <t xml:space="preserve">.  
</t>
    </r>
    <r>
      <rPr>
        <vertAlign val="superscript"/>
        <sz val="8"/>
        <color theme="1"/>
        <rFont val="Calibri"/>
        <family val="2"/>
        <charset val="238"/>
        <scheme val="minor"/>
      </rPr>
      <t xml:space="preserve">1 </t>
    </r>
    <r>
      <rPr>
        <sz val="8"/>
        <color theme="1"/>
        <rFont val="Calibri"/>
        <family val="2"/>
        <charset val="238"/>
        <scheme val="minor"/>
      </rPr>
      <t>Primjena čl. 175. st. 7. i čl. 58. Zakona o mirovinskom osiguranju (NN 157/13, 151/14, 33/15, 93/15, 120/16, 18/18, 62/18, 115/18 i 102/19)  te primjena članka 36. i članka 202.  Zakona o hrvatskim braniteljima iz Domovinskog rata i članovima njihovih obitelji (NN 121/17) za korisnike kojima su mirovine priznate prema općim propisima, a određene prema spomenutom Zakonu.</t>
    </r>
  </si>
  <si>
    <r>
      <t xml:space="preserve">Ukupni rashodi za </t>
    </r>
    <r>
      <rPr>
        <b/>
        <sz val="10"/>
        <color theme="1"/>
        <rFont val="Calibri"/>
        <family val="2"/>
        <charset val="238"/>
        <scheme val="minor"/>
      </rPr>
      <t>mirovine</t>
    </r>
    <r>
      <rPr>
        <sz val="10"/>
        <color theme="1"/>
        <rFont val="Calibri"/>
        <family val="2"/>
        <charset val="238"/>
        <scheme val="minor"/>
      </rPr>
      <t xml:space="preserve"> u 2020. - u milijardama kuna (plan)</t>
    </r>
  </si>
  <si>
    <r>
      <t xml:space="preserve">Ukupni rashodi za 2020. </t>
    </r>
    <r>
      <rPr>
        <b/>
        <sz val="10"/>
        <color theme="1"/>
        <rFont val="Calibri"/>
        <family val="2"/>
        <charset val="238"/>
        <scheme val="minor"/>
      </rPr>
      <t>uključujući</t>
    </r>
    <r>
      <rPr>
        <sz val="10"/>
        <color theme="1"/>
        <rFont val="Calibri"/>
        <family val="2"/>
        <charset val="238"/>
        <scheme val="minor"/>
      </rPr>
      <t xml:space="preserve"> sredstva </t>
    </r>
    <r>
      <rPr>
        <b/>
        <sz val="10"/>
        <color theme="1"/>
        <rFont val="Calibri"/>
        <family val="2"/>
        <charset val="238"/>
        <scheme val="minor"/>
      </rPr>
      <t>doplatka</t>
    </r>
    <r>
      <rPr>
        <sz val="10"/>
        <color theme="1"/>
        <rFont val="Calibri"/>
        <family val="2"/>
        <charset val="238"/>
        <scheme val="minor"/>
      </rPr>
      <t xml:space="preserve"> za djecu - u milijardama kuna (plan)</t>
    </r>
  </si>
  <si>
    <t>29 10 19</t>
  </si>
  <si>
    <t xml:space="preserve"> 74 02 </t>
  </si>
  <si>
    <t xml:space="preserve"> 74 07 </t>
  </si>
  <si>
    <t xml:space="preserve"> 63 09 </t>
  </si>
  <si>
    <t xml:space="preserve"> 62 06 </t>
  </si>
  <si>
    <t>29 01 13</t>
  </si>
  <si>
    <t>02 09 12</t>
  </si>
  <si>
    <t>28 03 25</t>
  </si>
  <si>
    <r>
      <t xml:space="preserve">U broj korisnika mirovina </t>
    </r>
    <r>
      <rPr>
        <b/>
        <u/>
        <sz val="8"/>
        <color rgb="FFFF0000"/>
        <rFont val="Calibri"/>
        <family val="2"/>
        <charset val="238"/>
        <scheme val="minor"/>
      </rPr>
      <t>nisu</t>
    </r>
    <r>
      <rPr>
        <sz val="8"/>
        <color theme="1"/>
        <rFont val="Calibri"/>
        <family val="2"/>
        <charset val="238"/>
        <scheme val="minor"/>
      </rPr>
      <t xml:space="preserve"> uključeni korisnici mirovina koji su prvi put ostvarili pravo na mirovinu, a određen im je </t>
    </r>
    <r>
      <rPr>
        <b/>
        <sz val="8"/>
        <color rgb="FFFF0000"/>
        <rFont val="Calibri"/>
        <family val="2"/>
        <charset val="238"/>
        <scheme val="minor"/>
      </rPr>
      <t xml:space="preserve">predujam </t>
    </r>
    <r>
      <rPr>
        <sz val="8"/>
        <rFont val="Calibri"/>
        <family val="2"/>
        <charset val="238"/>
        <scheme val="minor"/>
      </rPr>
      <t>(akontacija), kao niti korisnici mirovina</t>
    </r>
    <r>
      <rPr>
        <sz val="8"/>
        <color theme="1"/>
        <rFont val="Calibri"/>
        <family val="2"/>
        <charset val="238"/>
        <scheme val="minor"/>
      </rPr>
      <t xml:space="preserve"> DVO, ZOHBDR i HVO. "Prvi puta" definira pojam prvog ulaska u sustav isplate redovne mirovine.</t>
    </r>
  </si>
  <si>
    <t xml:space="preserve"> 72 07 </t>
  </si>
  <si>
    <t xml:space="preserve"> 74 11 </t>
  </si>
  <si>
    <t xml:space="preserve"> 72 05 </t>
  </si>
  <si>
    <t xml:space="preserve"> 59 09 </t>
  </si>
  <si>
    <t>18.</t>
  </si>
  <si>
    <t>Korisnici koji pravo na mirovinu ostvaruju prema Zakonu o vatrogastvu (NN 125/19)*</t>
  </si>
  <si>
    <t>* Od lipnja 2020. u primjeni je Zakon o vatrogastvu (NN 125/19).</t>
  </si>
  <si>
    <t xml:space="preserve"> 61 07 </t>
  </si>
  <si>
    <t xml:space="preserve"> 62 11 </t>
  </si>
  <si>
    <t xml:space="preserve"> 54 00 </t>
  </si>
  <si>
    <t xml:space="preserve"> 62 05 </t>
  </si>
  <si>
    <t xml:space="preserve"> 64 01 </t>
  </si>
  <si>
    <t xml:space="preserve"> 62 08 </t>
  </si>
  <si>
    <t>18 07 23</t>
  </si>
  <si>
    <t>1:1,25</t>
  </si>
  <si>
    <t xml:space="preserve"> 73 11 </t>
  </si>
  <si>
    <t xml:space="preserve"> 71 07 </t>
  </si>
  <si>
    <t xml:space="preserve"> 65 01 </t>
  </si>
  <si>
    <t xml:space="preserve"> 73 09 </t>
  </si>
  <si>
    <t xml:space="preserve"> 67 02 </t>
  </si>
  <si>
    <t xml:space="preserve"> 71 04 </t>
  </si>
  <si>
    <t xml:space="preserve"> 64 03 </t>
  </si>
  <si>
    <t xml:space="preserve"> 59 10 </t>
  </si>
  <si>
    <t xml:space="preserve"> 53 06 </t>
  </si>
  <si>
    <r>
      <t xml:space="preserve">Aktualna vrijednost mirovine </t>
    </r>
    <r>
      <rPr>
        <b/>
        <sz val="10"/>
        <color theme="1"/>
        <rFont val="Calibri"/>
        <family val="2"/>
        <charset val="238"/>
        <scheme val="minor"/>
      </rPr>
      <t>(AVM)</t>
    </r>
    <r>
      <rPr>
        <sz val="10"/>
        <color theme="1"/>
        <rFont val="Calibri"/>
        <family val="2"/>
        <charset val="238"/>
        <scheme val="minor"/>
      </rPr>
      <t xml:space="preserve"> 01.07.2020.</t>
    </r>
  </si>
  <si>
    <r>
      <t xml:space="preserve">Vrijednost </t>
    </r>
    <r>
      <rPr>
        <b/>
        <sz val="10"/>
        <color theme="1"/>
        <rFont val="Calibri"/>
        <family val="2"/>
        <charset val="238"/>
        <scheme val="minor"/>
      </rPr>
      <t>najniže</t>
    </r>
    <r>
      <rPr>
        <sz val="10"/>
        <color theme="1"/>
        <rFont val="Calibri"/>
        <family val="2"/>
        <charset val="238"/>
        <scheme val="minor"/>
      </rPr>
      <t xml:space="preserve"> mirovine za 1 godinu mirovinskog staža 01.07.2020. </t>
    </r>
  </si>
  <si>
    <t>16 04 15</t>
  </si>
  <si>
    <t>21 04 09</t>
  </si>
  <si>
    <t>23 03 23</t>
  </si>
  <si>
    <t>25 06 24</t>
  </si>
  <si>
    <t>35 09 29</t>
  </si>
  <si>
    <t>28 03 28</t>
  </si>
  <si>
    <t>38 00 04</t>
  </si>
  <si>
    <t>28 02 05</t>
  </si>
  <si>
    <t>38 07 29</t>
  </si>
  <si>
    <t>21 06 25</t>
  </si>
  <si>
    <t>32 04 06</t>
  </si>
  <si>
    <t>37 08 15</t>
  </si>
  <si>
    <t>30 08 28</t>
  </si>
  <si>
    <t xml:space="preserve"> 28 05 02  </t>
  </si>
  <si>
    <t>PREGLED OSNOVNIH PODATAKA O STANJU U SUSTAVU MIROVINSKOG OSIGURANJA za rujan 2020. (isplata u listopadu 2020.)</t>
  </si>
  <si>
    <t>31 08 02</t>
  </si>
  <si>
    <t>42 06 27</t>
  </si>
  <si>
    <t>24 10 14</t>
  </si>
  <si>
    <t>31 04 19</t>
  </si>
  <si>
    <t>35 11 19</t>
  </si>
  <si>
    <t>35 06 10</t>
  </si>
  <si>
    <t>32 06 06</t>
  </si>
  <si>
    <t>21 11 04</t>
  </si>
  <si>
    <t>28 04 28</t>
  </si>
  <si>
    <t>30 08 29</t>
  </si>
  <si>
    <t xml:space="preserve"> 42 06 22 </t>
  </si>
  <si>
    <t xml:space="preserve"> 42 02 12 </t>
  </si>
  <si>
    <t>27 00 10</t>
  </si>
  <si>
    <t>37 06 25</t>
  </si>
  <si>
    <t xml:space="preserve"> 65 03 </t>
  </si>
  <si>
    <t xml:space="preserve"> 67 08 </t>
  </si>
  <si>
    <t xml:space="preserve"> 72 10 </t>
  </si>
  <si>
    <t xml:space="preserve"> 72 06 </t>
  </si>
  <si>
    <t>31 06 23</t>
  </si>
  <si>
    <t>24 06 20</t>
  </si>
  <si>
    <t>31 03 01</t>
  </si>
  <si>
    <t>35 09 06</t>
  </si>
  <si>
    <t>35 06 11</t>
  </si>
  <si>
    <t>32 04 09</t>
  </si>
  <si>
    <t>22 00 04</t>
  </si>
  <si>
    <t>30 05 28</t>
  </si>
  <si>
    <t xml:space="preserve"> 42 06 23 </t>
  </si>
  <si>
    <t xml:space="preserve"> 74 01 </t>
  </si>
  <si>
    <t xml:space="preserve"> 42 02 16 </t>
  </si>
  <si>
    <t>26 08 19</t>
  </si>
  <si>
    <t>37 08 13</t>
  </si>
  <si>
    <t xml:space="preserve"> 72 03 </t>
  </si>
  <si>
    <t xml:space="preserve"> 30 09 26 </t>
  </si>
  <si>
    <t xml:space="preserve"> 42 02 01 </t>
  </si>
  <si>
    <t xml:space="preserve"> 33 00 04 </t>
  </si>
  <si>
    <t xml:space="preserve"> 36 11 26 </t>
  </si>
  <si>
    <t xml:space="preserve"> 35 05 13 </t>
  </si>
  <si>
    <t xml:space="preserve"> 33 10 06 </t>
  </si>
  <si>
    <t xml:space="preserve"> 24 01 07 </t>
  </si>
  <si>
    <t xml:space="preserve"> 29 09 29 </t>
  </si>
  <si>
    <t xml:space="preserve"> 32 07 10 </t>
  </si>
  <si>
    <t xml:space="preserve"> 59 01 </t>
  </si>
  <si>
    <t xml:space="preserve"> 62 09 </t>
  </si>
  <si>
    <t xml:space="preserve"> 31 05 23 </t>
  </si>
  <si>
    <t xml:space="preserve"> 42 01 17 </t>
  </si>
  <si>
    <t xml:space="preserve"> 33 09 16 </t>
  </si>
  <si>
    <t xml:space="preserve"> 36 10 25 </t>
  </si>
  <si>
    <t xml:space="preserve"> 35 02 13 </t>
  </si>
  <si>
    <t xml:space="preserve"> 34 05 28 </t>
  </si>
  <si>
    <t xml:space="preserve"> 24 04 07 </t>
  </si>
  <si>
    <t xml:space="preserve"> 29 11 05 </t>
  </si>
  <si>
    <t xml:space="preserve"> 33 01 07 </t>
  </si>
  <si>
    <t xml:space="preserve"> 63 07 </t>
  </si>
  <si>
    <t xml:space="preserve"> 58 10 </t>
  </si>
  <si>
    <t xml:space="preserve"> 62 01 </t>
  </si>
  <si>
    <t xml:space="preserve">   21 03   </t>
  </si>
  <si>
    <t xml:space="preserve">   19 00   </t>
  </si>
  <si>
    <t xml:space="preserve">   18 07   </t>
  </si>
  <si>
    <r>
      <t xml:space="preserve">broj </t>
    </r>
    <r>
      <rPr>
        <b/>
        <sz val="10"/>
        <color theme="1"/>
        <rFont val="Calibri"/>
        <family val="2"/>
        <charset val="238"/>
        <scheme val="minor"/>
      </rPr>
      <t>osiguranika 30.09.2020.</t>
    </r>
  </si>
  <si>
    <r>
      <t xml:space="preserve">Prosječna </t>
    </r>
    <r>
      <rPr>
        <b/>
        <sz val="10"/>
        <rFont val="Calibri"/>
        <family val="2"/>
        <charset val="238"/>
        <scheme val="minor"/>
      </rPr>
      <t>netoplaća u RH</t>
    </r>
    <r>
      <rPr>
        <sz val="10"/>
        <rFont val="Calibri"/>
        <family val="2"/>
        <charset val="238"/>
        <scheme val="minor"/>
      </rPr>
      <t xml:space="preserve"> za kolovoz 2020. (izvor: DZS)</t>
    </r>
  </si>
  <si>
    <t>stanje podataka: 30. rujna 2020.</t>
  </si>
  <si>
    <t>15 01 03</t>
  </si>
  <si>
    <t>16 03 21</t>
  </si>
  <si>
    <t>14 00 16</t>
  </si>
  <si>
    <t>16 06 17</t>
  </si>
  <si>
    <t>15 04 13</t>
  </si>
  <si>
    <t>13 03 23</t>
  </si>
  <si>
    <t>15 03 05</t>
  </si>
  <si>
    <t>17 08 05</t>
  </si>
  <si>
    <t>18 01 01</t>
  </si>
  <si>
    <t>14 11 18</t>
  </si>
  <si>
    <t>18 02 13</t>
  </si>
  <si>
    <t>25 01 01</t>
  </si>
  <si>
    <t>25 05 27</t>
  </si>
  <si>
    <t>27 05 12</t>
  </si>
  <si>
    <t>28 10 16</t>
  </si>
  <si>
    <t>29 11 20</t>
  </si>
  <si>
    <t>29 01 10</t>
  </si>
  <si>
    <t>33 03 16</t>
  </si>
  <si>
    <t>34 02 29</t>
  </si>
  <si>
    <t>33 07 25</t>
  </si>
  <si>
    <t>34 09 29</t>
  </si>
  <si>
    <t>35 04 19</t>
  </si>
  <si>
    <t>26 09 09</t>
  </si>
  <si>
    <t>35 10 06</t>
  </si>
  <si>
    <t>36 04 17</t>
  </si>
  <si>
    <t>36 09 02</t>
  </si>
  <si>
    <t>28 04 10</t>
  </si>
  <si>
    <t>36 04 26</t>
  </si>
  <si>
    <t>29 05 09</t>
  </si>
  <si>
    <t>36 08 23</t>
  </si>
  <si>
    <t>38 07 08</t>
  </si>
  <si>
    <t>38 10 17</t>
  </si>
  <si>
    <t>29 03 25</t>
  </si>
  <si>
    <t>37 02 25</t>
  </si>
  <si>
    <t>38 06 06</t>
  </si>
  <si>
    <t>38 08 27</t>
  </si>
  <si>
    <t>29 03 19</t>
  </si>
  <si>
    <t>37 10 04</t>
  </si>
  <si>
    <t>38 05 00</t>
  </si>
  <si>
    <t>38 06 01</t>
  </si>
  <si>
    <t>28 11 29</t>
  </si>
  <si>
    <t>39 03 13</t>
  </si>
  <si>
    <t>38 09 22</t>
  </si>
  <si>
    <t>38 09 19</t>
  </si>
  <si>
    <t>29 07 24</t>
  </si>
  <si>
    <t>41 08 17</t>
  </si>
  <si>
    <t>40 08 26</t>
  </si>
  <si>
    <t>40 09 18</t>
  </si>
  <si>
    <t>40 04 03</t>
  </si>
  <si>
    <t>14 03 00</t>
  </si>
  <si>
    <t>20 11 20</t>
  </si>
  <si>
    <t>10 10 01</t>
  </si>
  <si>
    <t>15 01 23</t>
  </si>
  <si>
    <t>16 05 01</t>
  </si>
  <si>
    <t>10 01 22</t>
  </si>
  <si>
    <t>12 00 16</t>
  </si>
  <si>
    <t>17 02 27</t>
  </si>
  <si>
    <t>18 05 21</t>
  </si>
  <si>
    <t>11 01 00</t>
  </si>
  <si>
    <t>16 07 04</t>
  </si>
  <si>
    <t>21 10 18</t>
  </si>
  <si>
    <t>22 02 01</t>
  </si>
  <si>
    <t>14 08 13</t>
  </si>
  <si>
    <t>22 05 27</t>
  </si>
  <si>
    <t>24 03 05</t>
  </si>
  <si>
    <t>24 10 09</t>
  </si>
  <si>
    <t>13 10 18</t>
  </si>
  <si>
    <t>25 00 13</t>
  </si>
  <si>
    <t>31 01 21</t>
  </si>
  <si>
    <t>31 10 15</t>
  </si>
  <si>
    <t>20 07 07</t>
  </si>
  <si>
    <t>30 05 06</t>
  </si>
  <si>
    <t>32 05 06</t>
  </si>
  <si>
    <t>32 09 00</t>
  </si>
  <si>
    <t>23 02 06</t>
  </si>
  <si>
    <t>32 10 16</t>
  </si>
  <si>
    <t>33 06 19</t>
  </si>
  <si>
    <t>33 09 29</t>
  </si>
  <si>
    <t>24 01 29</t>
  </si>
  <si>
    <t>33 09 02</t>
  </si>
  <si>
    <t>34 07 11</t>
  </si>
  <si>
    <t>34 09 26</t>
  </si>
  <si>
    <t>26 03 23</t>
  </si>
  <si>
    <t>34 06 09</t>
  </si>
  <si>
    <t>35 00 03</t>
  </si>
  <si>
    <t>35 01 25</t>
  </si>
  <si>
    <t>26 10 20</t>
  </si>
  <si>
    <t>35 04 14</t>
  </si>
  <si>
    <t>34 10 08</t>
  </si>
  <si>
    <t>34 10 28</t>
  </si>
  <si>
    <t>26 01 25</t>
  </si>
  <si>
    <t>36 06 06</t>
  </si>
  <si>
    <t>34 10 15</t>
  </si>
  <si>
    <t>34 11 27</t>
  </si>
  <si>
    <t>28 06 24</t>
  </si>
  <si>
    <t>36 02 17</t>
  </si>
  <si>
    <t>35 07 00</t>
  </si>
  <si>
    <t>35 08 17</t>
  </si>
  <si>
    <t>36 05 29</t>
  </si>
  <si>
    <t>36 07 23</t>
  </si>
  <si>
    <t>28 10 00</t>
  </si>
  <si>
    <t>30 02 03</t>
  </si>
  <si>
    <t>18 02 06</t>
  </si>
  <si>
    <t>25 06 03</t>
  </si>
  <si>
    <t>15 01 14</t>
  </si>
  <si>
    <t>16 00 23</t>
  </si>
  <si>
    <t>14 00 18</t>
  </si>
  <si>
    <t>17 04 23</t>
  </si>
  <si>
    <t>15 06 15</t>
  </si>
  <si>
    <t>16 02 22</t>
  </si>
  <si>
    <t>13 05 19</t>
  </si>
  <si>
    <t>16 05 24</t>
  </si>
  <si>
    <t>17 08 21</t>
  </si>
  <si>
    <t>18 00 18</t>
  </si>
  <si>
    <t>15 00 25</t>
  </si>
  <si>
    <t>18 05 11</t>
  </si>
  <si>
    <t>25 05 23</t>
  </si>
  <si>
    <t>25 10 20</t>
  </si>
  <si>
    <t>28 07 03</t>
  </si>
  <si>
    <t>30 11 18</t>
  </si>
  <si>
    <t>24 09 23</t>
  </si>
  <si>
    <t>31 09 01</t>
  </si>
  <si>
    <t>34 02 18</t>
  </si>
  <si>
    <t>35 05 08</t>
  </si>
  <si>
    <t>26 04 09</t>
  </si>
  <si>
    <t>34 09 02</t>
  </si>
  <si>
    <t>36 07 21</t>
  </si>
  <si>
    <t>27 04 05</t>
  </si>
  <si>
    <t>36 08 13</t>
  </si>
  <si>
    <t>37 08 22</t>
  </si>
  <si>
    <t>38 03 02</t>
  </si>
  <si>
    <t>29 07 01</t>
  </si>
  <si>
    <t>37 01 13</t>
  </si>
  <si>
    <t>39 01 05</t>
  </si>
  <si>
    <t>39 06 05</t>
  </si>
  <si>
    <t>30 09 26</t>
  </si>
  <si>
    <t>37 05 02</t>
  </si>
  <si>
    <t>39 11 29</t>
  </si>
  <si>
    <t>40 04 02</t>
  </si>
  <si>
    <t>30 08 17</t>
  </si>
  <si>
    <t>39 11 06</t>
  </si>
  <si>
    <t>40 03 04</t>
  </si>
  <si>
    <t>30 09 05</t>
  </si>
  <si>
    <t>38 01 25</t>
  </si>
  <si>
    <t>39 09 16</t>
  </si>
  <si>
    <t>39 11 13</t>
  </si>
  <si>
    <t>29 03 14</t>
  </si>
  <si>
    <t>39 06 09</t>
  </si>
  <si>
    <t>39 11 20</t>
  </si>
  <si>
    <t>39 11 12</t>
  </si>
  <si>
    <t>30 11 20</t>
  </si>
  <si>
    <t>41 10 16</t>
  </si>
  <si>
    <t>41 03 12</t>
  </si>
  <si>
    <t>41 04 01</t>
  </si>
  <si>
    <t>40 03 18</t>
  </si>
  <si>
    <t>31 00 21</t>
  </si>
  <si>
    <t>33 02 13</t>
  </si>
  <si>
    <t>22 04 26</t>
  </si>
  <si>
    <t>29 03 06</t>
  </si>
  <si>
    <t xml:space="preserve"> 32 00 24  </t>
  </si>
  <si>
    <t xml:space="preserve"> 34 11 18  </t>
  </si>
  <si>
    <t xml:space="preserve"> 31 00 07  </t>
  </si>
  <si>
    <t xml:space="preserve"> 33 00 23  </t>
  </si>
  <si>
    <t xml:space="preserve"> 33 02 08  </t>
  </si>
  <si>
    <t>28 11 07</t>
  </si>
  <si>
    <t xml:space="preserve"> 37 10 25  </t>
  </si>
  <si>
    <t xml:space="preserve"> 29 05 10  </t>
  </si>
  <si>
    <t xml:space="preserve"> 33 00 27  </t>
  </si>
  <si>
    <t xml:space="preserve"> 41 10 20  </t>
  </si>
  <si>
    <t xml:space="preserve"> 27 08 28  </t>
  </si>
  <si>
    <t xml:space="preserve"> 29 01 08  </t>
  </si>
  <si>
    <t>07 00 10</t>
  </si>
  <si>
    <r>
      <t xml:space="preserve">SVEUKUPAN broj </t>
    </r>
    <r>
      <rPr>
        <b/>
        <sz val="10"/>
        <color theme="1"/>
        <rFont val="Calibri"/>
        <family val="2"/>
        <charset val="238"/>
        <scheme val="minor"/>
      </rPr>
      <t>korisnika mirovine 30.09.2020.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</si>
</sst>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\ 00\ 00"/>
    <numFmt numFmtId="165" formatCode="00\ 00"/>
    <numFmt numFmtId="166" formatCode="\-"/>
  </numFmts>
  <fonts count="38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rgb="FFFF33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7.5"/>
      <name val="Calibri"/>
      <family val="2"/>
      <charset val="238"/>
      <scheme val="minor"/>
    </font>
    <font>
      <sz val="7.5"/>
      <color rgb="FFFF0000"/>
      <name val="Calibri"/>
      <family val="2"/>
      <charset val="238"/>
      <scheme val="minor"/>
    </font>
    <font>
      <b/>
      <sz val="7.5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AE2F9"/>
        <bgColor indexed="64"/>
      </patternFill>
    </fill>
    <fill>
      <patternFill patternType="solid">
        <fgColor rgb="FFD7FAB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2" fillId="0" borderId="0" xfId="0" applyFont="1"/>
    <xf numFmtId="0" fontId="0" fillId="0" borderId="0" xfId="0" applyFont="1"/>
    <xf numFmtId="0" fontId="2" fillId="2" borderId="0" xfId="0" applyFont="1" applyFill="1"/>
    <xf numFmtId="4" fontId="8" fillId="5" borderId="8" xfId="0" applyNumberFormat="1" applyFont="1" applyFill="1" applyBorder="1" applyAlignment="1">
      <alignment vertical="center"/>
    </xf>
    <xf numFmtId="164" fontId="8" fillId="5" borderId="8" xfId="0" applyNumberFormat="1" applyFont="1" applyFill="1" applyBorder="1" applyAlignment="1">
      <alignment horizontal="center" vertical="center"/>
    </xf>
    <xf numFmtId="49" fontId="8" fillId="5" borderId="8" xfId="0" applyNumberFormat="1" applyFont="1" applyFill="1" applyBorder="1" applyAlignment="1">
      <alignment horizontal="center" vertical="center"/>
    </xf>
    <xf numFmtId="4" fontId="8" fillId="6" borderId="4" xfId="0" applyNumberFormat="1" applyFont="1" applyFill="1" applyBorder="1" applyAlignment="1">
      <alignment vertical="center"/>
    </xf>
    <xf numFmtId="166" fontId="8" fillId="6" borderId="4" xfId="0" applyNumberFormat="1" applyFont="1" applyFill="1" applyBorder="1" applyAlignment="1">
      <alignment horizontal="center" vertical="center"/>
    </xf>
    <xf numFmtId="164" fontId="8" fillId="6" borderId="4" xfId="0" applyNumberFormat="1" applyFont="1" applyFill="1" applyBorder="1" applyAlignment="1">
      <alignment horizontal="center" vertical="center"/>
    </xf>
    <xf numFmtId="2" fontId="2" fillId="5" borderId="8" xfId="0" applyNumberFormat="1" applyFont="1" applyFill="1" applyBorder="1" applyAlignment="1">
      <alignment horizontal="center" vertical="center"/>
    </xf>
    <xf numFmtId="2" fontId="2" fillId="6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4" fontId="8" fillId="10" borderId="1" xfId="0" applyNumberFormat="1" applyFont="1" applyFill="1" applyBorder="1" applyAlignment="1">
      <alignment vertical="center"/>
    </xf>
    <xf numFmtId="164" fontId="8" fillId="10" borderId="1" xfId="0" applyNumberFormat="1" applyFont="1" applyFill="1" applyBorder="1" applyAlignment="1">
      <alignment horizontal="center" vertical="center"/>
    </xf>
    <xf numFmtId="165" fontId="8" fillId="10" borderId="1" xfId="0" applyNumberFormat="1" applyFont="1" applyFill="1" applyBorder="1" applyAlignment="1">
      <alignment horizontal="center" vertical="center"/>
    </xf>
    <xf numFmtId="2" fontId="2" fillId="10" borderId="1" xfId="0" applyNumberFormat="1" applyFont="1" applyFill="1" applyBorder="1" applyAlignment="1">
      <alignment horizontal="center" vertical="center"/>
    </xf>
    <xf numFmtId="4" fontId="8" fillId="11" borderId="8" xfId="0" applyNumberFormat="1" applyFont="1" applyFill="1" applyBorder="1" applyAlignment="1">
      <alignment vertical="center"/>
    </xf>
    <xf numFmtId="164" fontId="8" fillId="11" borderId="8" xfId="0" applyNumberFormat="1" applyFont="1" applyFill="1" applyBorder="1" applyAlignment="1">
      <alignment horizontal="center" vertical="center"/>
    </xf>
    <xf numFmtId="165" fontId="8" fillId="11" borderId="8" xfId="0" applyNumberFormat="1" applyFont="1" applyFill="1" applyBorder="1" applyAlignment="1">
      <alignment horizontal="center" vertical="center"/>
    </xf>
    <xf numFmtId="2" fontId="2" fillId="11" borderId="8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vertical="center"/>
    </xf>
    <xf numFmtId="4" fontId="8" fillId="0" borderId="6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vertical="center"/>
    </xf>
    <xf numFmtId="164" fontId="8" fillId="3" borderId="6" xfId="0" applyNumberFormat="1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4" fontId="8" fillId="0" borderId="8" xfId="0" applyNumberFormat="1" applyFont="1" applyFill="1" applyBorder="1" applyAlignment="1">
      <alignment vertical="center"/>
    </xf>
    <xf numFmtId="4" fontId="8" fillId="0" borderId="7" xfId="0" applyNumberFormat="1" applyFont="1" applyFill="1" applyBorder="1" applyAlignment="1">
      <alignment horizontal="center" vertical="center"/>
    </xf>
    <xf numFmtId="4" fontId="8" fillId="3" borderId="8" xfId="0" applyNumberFormat="1" applyFont="1" applyFill="1" applyBorder="1" applyAlignment="1">
      <alignment vertical="center"/>
    </xf>
    <xf numFmtId="164" fontId="8" fillId="3" borderId="7" xfId="0" applyNumberFormat="1" applyFont="1" applyFill="1" applyBorder="1" applyAlignment="1">
      <alignment horizontal="center" vertical="center"/>
    </xf>
    <xf numFmtId="165" fontId="8" fillId="3" borderId="7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" fontId="9" fillId="0" borderId="8" xfId="0" applyNumberFormat="1" applyFont="1" applyFill="1" applyBorder="1" applyAlignment="1">
      <alignment vertical="center"/>
    </xf>
    <xf numFmtId="4" fontId="9" fillId="0" borderId="7" xfId="0" applyNumberFormat="1" applyFont="1" applyFill="1" applyBorder="1" applyAlignment="1">
      <alignment horizontal="center" vertical="center"/>
    </xf>
    <xf numFmtId="4" fontId="9" fillId="3" borderId="8" xfId="0" applyNumberFormat="1" applyFont="1" applyFill="1" applyBorder="1" applyAlignment="1">
      <alignment vertical="center"/>
    </xf>
    <xf numFmtId="164" fontId="9" fillId="3" borderId="7" xfId="0" applyNumberFormat="1" applyFont="1" applyFill="1" applyBorder="1" applyAlignment="1">
      <alignment horizontal="center" vertical="center"/>
    </xf>
    <xf numFmtId="165" fontId="9" fillId="3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/>
    </xf>
    <xf numFmtId="4" fontId="9" fillId="4" borderId="5" xfId="0" applyNumberFormat="1" applyFont="1" applyFill="1" applyBorder="1" applyAlignment="1">
      <alignment vertical="center"/>
    </xf>
    <xf numFmtId="4" fontId="9" fillId="4" borderId="5" xfId="0" applyNumberFormat="1" applyFont="1" applyFill="1" applyBorder="1" applyAlignment="1">
      <alignment horizontal="center" vertical="center"/>
    </xf>
    <xf numFmtId="2" fontId="6" fillId="4" borderId="5" xfId="0" applyNumberFormat="1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165" fontId="2" fillId="0" borderId="8" xfId="0" applyNumberFormat="1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4" fontId="6" fillId="4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7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vertical="center"/>
    </xf>
    <xf numFmtId="4" fontId="4" fillId="9" borderId="2" xfId="0" applyNumberFormat="1" applyFont="1" applyFill="1" applyBorder="1" applyAlignment="1">
      <alignment vertical="center"/>
    </xf>
    <xf numFmtId="4" fontId="4" fillId="9" borderId="5" xfId="0" applyNumberFormat="1" applyFont="1" applyFill="1" applyBorder="1" applyAlignment="1">
      <alignment horizontal="center" vertical="center"/>
    </xf>
    <xf numFmtId="4" fontId="4" fillId="9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164" fontId="1" fillId="8" borderId="5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" fillId="0" borderId="0" xfId="0" applyFont="1" applyFill="1"/>
    <xf numFmtId="0" fontId="4" fillId="0" borderId="0" xfId="0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0" fontId="4" fillId="7" borderId="8" xfId="0" applyFont="1" applyFill="1" applyBorder="1" applyAlignment="1">
      <alignment vertical="center" wrapText="1"/>
    </xf>
    <xf numFmtId="0" fontId="7" fillId="7" borderId="8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right" vertical="center"/>
    </xf>
    <xf numFmtId="164" fontId="15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7" borderId="5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6" fillId="9" borderId="11" xfId="0" applyFont="1" applyFill="1" applyBorder="1" applyAlignment="1">
      <alignment horizontal="right" vertical="center"/>
    </xf>
    <xf numFmtId="4" fontId="6" fillId="9" borderId="4" xfId="0" applyNumberFormat="1" applyFont="1" applyFill="1" applyBorder="1" applyAlignment="1">
      <alignment horizontal="right" vertical="center"/>
    </xf>
    <xf numFmtId="0" fontId="20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4" fontId="19" fillId="0" borderId="1" xfId="0" applyNumberFormat="1" applyFont="1" applyBorder="1" applyAlignment="1">
      <alignment horizontal="right" vertical="center"/>
    </xf>
    <xf numFmtId="0" fontId="24" fillId="3" borderId="5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left" vertical="center" wrapText="1"/>
    </xf>
    <xf numFmtId="0" fontId="25" fillId="11" borderId="8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" fontId="8" fillId="0" borderId="6" xfId="0" applyNumberFormat="1" applyFont="1" applyFill="1" applyBorder="1" applyAlignment="1">
      <alignment vertical="center"/>
    </xf>
    <xf numFmtId="1" fontId="8" fillId="0" borderId="7" xfId="0" applyNumberFormat="1" applyFont="1" applyFill="1" applyBorder="1" applyAlignment="1">
      <alignment vertical="center"/>
    </xf>
    <xf numFmtId="1" fontId="9" fillId="0" borderId="7" xfId="0" applyNumberFormat="1" applyFont="1" applyFill="1" applyBorder="1" applyAlignment="1">
      <alignment vertical="center"/>
    </xf>
    <xf numFmtId="1" fontId="9" fillId="4" borderId="5" xfId="0" applyNumberFormat="1" applyFont="1" applyFill="1" applyBorder="1" applyAlignment="1">
      <alignment vertical="center"/>
    </xf>
    <xf numFmtId="1" fontId="8" fillId="10" borderId="1" xfId="0" applyNumberFormat="1" applyFont="1" applyFill="1" applyBorder="1" applyAlignment="1">
      <alignment vertical="center"/>
    </xf>
    <xf numFmtId="1" fontId="8" fillId="11" borderId="8" xfId="0" applyNumberFormat="1" applyFont="1" applyFill="1" applyBorder="1" applyAlignment="1">
      <alignment vertical="center"/>
    </xf>
    <xf numFmtId="1" fontId="8" fillId="5" borderId="8" xfId="0" applyNumberFormat="1" applyFont="1" applyFill="1" applyBorder="1" applyAlignment="1">
      <alignment vertical="center"/>
    </xf>
    <xf numFmtId="1" fontId="8" fillId="6" borderId="4" xfId="0" applyNumberFormat="1" applyFont="1" applyFill="1" applyBorder="1" applyAlignment="1">
      <alignment vertical="center"/>
    </xf>
    <xf numFmtId="1" fontId="8" fillId="3" borderId="6" xfId="0" applyNumberFormat="1" applyFont="1" applyFill="1" applyBorder="1" applyAlignment="1">
      <alignment vertical="center"/>
    </xf>
    <xf numFmtId="1" fontId="8" fillId="3" borderId="7" xfId="0" applyNumberFormat="1" applyFont="1" applyFill="1" applyBorder="1" applyAlignment="1">
      <alignment vertical="center"/>
    </xf>
    <xf numFmtId="1" fontId="9" fillId="3" borderId="7" xfId="0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1" fontId="2" fillId="0" borderId="8" xfId="0" applyNumberFormat="1" applyFont="1" applyBorder="1" applyAlignment="1">
      <alignment vertical="center"/>
    </xf>
    <xf numFmtId="1" fontId="6" fillId="4" borderId="5" xfId="0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35" fillId="0" borderId="0" xfId="0" applyFont="1"/>
    <xf numFmtId="0" fontId="29" fillId="0" borderId="0" xfId="0" applyFont="1"/>
    <xf numFmtId="0" fontId="29" fillId="2" borderId="0" xfId="0" applyFont="1" applyFill="1"/>
    <xf numFmtId="0" fontId="29" fillId="0" borderId="0" xfId="0" applyFont="1" applyAlignment="1">
      <alignment vertical="center"/>
    </xf>
    <xf numFmtId="0" fontId="36" fillId="0" borderId="0" xfId="0" applyFont="1"/>
    <xf numFmtId="0" fontId="20" fillId="2" borderId="0" xfId="0" applyFont="1" applyFill="1"/>
    <xf numFmtId="0" fontId="37" fillId="0" borderId="0" xfId="0" applyFont="1"/>
    <xf numFmtId="0" fontId="6" fillId="0" borderId="8" xfId="0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" fontId="6" fillId="0" borderId="5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7" fillId="0" borderId="0" xfId="0" applyFont="1" applyAlignment="1">
      <alignment vertical="top" wrapText="1"/>
    </xf>
    <xf numFmtId="0" fontId="1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9" fillId="2" borderId="5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9" borderId="14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D3F2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22026373718085E-2"/>
          <c:y val="4.6431648591634261E-2"/>
          <c:w val="0.91107797362628196"/>
          <c:h val="0.64195064921031664"/>
        </c:manualLayout>
      </c:layout>
      <c:barChart>
        <c:barDir val="col"/>
        <c:grouping val="clustered"/>
        <c:varyColors val="0"/>
        <c:ser>
          <c:idx val="0"/>
          <c:order val="0"/>
          <c:tx>
            <c:v>broj korisnika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24FF-481B-AEC6-2CE9474C610F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4FF-481B-AEC6-2CE9474C610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4FF-481B-AEC6-2CE9474C61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('stranica 1 i 2'!$A$22:$K$22,'stranica 1 i 2'!$A$36:$D$36)</c:f>
              <c:strCache>
                <c:ptCount val="2"/>
                <c:pt idx="0">
                  <c:v>Korisnici koji su pravo na mirovinu PRVI PUT ostvarili u 2020. godini prema Zakonu o mirovinskom osiguranju - NOVI KORISNICI</c:v>
                </c:pt>
                <c:pt idx="1">
                  <c:v>Korisnici mirovina kojima je u 2020. godini PRESTALO PRAVO NA MIROVINU - uzrok smrt 
koji su pravo na mirovinu ostvarili prema Zakonu o mirovinskom osiguranju</c:v>
                </c:pt>
              </c:strCache>
            </c:strRef>
          </c:cat>
          <c:val>
            <c:numRef>
              <c:f>('stranica 1 i 2'!$B$31,'stranica 1 i 2'!$B$40)</c:f>
              <c:numCache>
                <c:formatCode>0</c:formatCode>
                <c:ptCount val="2"/>
                <c:pt idx="0">
                  <c:v>36183</c:v>
                </c:pt>
                <c:pt idx="1">
                  <c:v>34320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E-419A-820E-25436B394F8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4651968"/>
        <c:axId val="74654880"/>
      </c:barChart>
      <c:catAx>
        <c:axId val="7465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4654880"/>
        <c:crosses val="autoZero"/>
        <c:auto val="1"/>
        <c:lblAlgn val="ctr"/>
        <c:lblOffset val="100"/>
        <c:noMultiLvlLbl val="0"/>
      </c:catAx>
      <c:valAx>
        <c:axId val="74654880"/>
        <c:scaling>
          <c:orientation val="minMax"/>
          <c:max val="370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4651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200"/>
              <a:t>Odnos broja korisnika mirovina i osiguranika </a:t>
            </a:r>
            <a:r>
              <a:rPr lang="hr-HR" sz="1200">
                <a:solidFill>
                  <a:srgbClr val="FF0000"/>
                </a:solidFill>
              </a:rPr>
              <a:t>1:1,25</a:t>
            </a:r>
          </a:p>
        </c:rich>
      </c:tx>
      <c:layout>
        <c:manualLayout>
          <c:xMode val="edge"/>
          <c:yMode val="edge"/>
          <c:x val="0.1416225480198082"/>
          <c:y val="5.7416634020853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'stranica 1 i 2'!$A$45:$A$46</c:f>
              <c:strCache>
                <c:ptCount val="2"/>
                <c:pt idx="0">
                  <c:v>broj osiguranika 30.09.2020.</c:v>
                </c:pt>
                <c:pt idx="1">
                  <c:v>SVEUKUPAN broj korisnika mirovine 30.09.2020.</c:v>
                </c:pt>
              </c:strCache>
            </c:strRef>
          </c:cat>
          <c:val>
            <c:numRef>
              <c:f>'stranica 1 i 2'!$C$45:$C$46</c:f>
              <c:numCache>
                <c:formatCode>#,##0</c:formatCode>
                <c:ptCount val="2"/>
                <c:pt idx="0">
                  <c:v>1549077</c:v>
                </c:pt>
                <c:pt idx="1">
                  <c:v>1244094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D-42C9-A646-836DD335B544}"/>
            </c:ext>
          </c:extLst>
        </c:ser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'stranica 1 i 2'!$A$45:$A$46</c:f>
              <c:strCache>
                <c:ptCount val="2"/>
                <c:pt idx="0">
                  <c:v>broj osiguranika 30.09.2020.</c:v>
                </c:pt>
                <c:pt idx="1">
                  <c:v>SVEUKUPAN broj korisnika mirovine 30.09.2020.</c:v>
                </c:pt>
              </c:strCache>
            </c:strRef>
          </c:cat>
          <c:val>
            <c:numRef>
              <c:f>'stranica 1 i 2'!$D$45:$D$46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C4FD-42C9-A646-836DD335B54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0"/>
        <c:axId val="155137216"/>
        <c:axId val="155139296"/>
      </c:barChart>
      <c:catAx>
        <c:axId val="15513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5139296"/>
        <c:crosses val="autoZero"/>
        <c:auto val="1"/>
        <c:lblAlgn val="ctr"/>
        <c:lblOffset val="100"/>
        <c:noMultiLvlLbl val="0"/>
      </c:catAx>
      <c:valAx>
        <c:axId val="15513929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one"/>
        <c:crossAx val="155137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200" b="1" i="1">
                <a:solidFill>
                  <a:srgbClr val="FF0000"/>
                </a:solidFill>
              </a:rPr>
              <a:t>Bez međunarodnih ugovora</a:t>
            </a:r>
          </a:p>
        </c:rich>
      </c:tx>
      <c:layout>
        <c:manualLayout>
          <c:xMode val="edge"/>
          <c:yMode val="edge"/>
          <c:x val="0.342259585216164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8.9396252637883394E-2"/>
          <c:y val="7.923170765598353E-2"/>
          <c:w val="0.91000162528170503"/>
          <c:h val="0.617250166318527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'stranica 1 i 2'!$G$3</c:f>
              <c:strCache>
                <c:ptCount val="1"/>
                <c:pt idx="0">
                  <c:v>Prosječna netomirovina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('stranica 1 i 2'!$A$4:$K$4,'stranica 1 i 2'!$A$22:$K$22)</c:f>
              <c:strCache>
                <c:ptCount val="2"/>
                <c:pt idx="0">
                  <c:v>Korisnici mirovina koji su pravo na mirovinu ostvarili prema Zakonu o mirovinskom osiguranju </c:v>
                </c:pt>
                <c:pt idx="1">
                  <c:v>Korisnici koji su pravo na mirovinu PRVI PUT ostvarili u 2020. godini prema Zakonu o mirovinskom osiguranju - NOVI KORISNICI</c:v>
                </c:pt>
              </c:strCache>
            </c:strRef>
          </c:cat>
          <c:val>
            <c:numRef>
              <c:f>('stranica 1 i 2'!$G$14,'stranica 1 i 2'!$G$31)</c:f>
              <c:numCache>
                <c:formatCode>#,##0.00</c:formatCode>
                <c:ptCount val="2"/>
                <c:pt idx="0">
                  <c:v>2872.27</c:v>
                </c:pt>
                <c:pt idx="1">
                  <c:v>2954.4927120899592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1-4338-946B-DDC96E1D6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809952"/>
        <c:axId val="255805376"/>
      </c:barChart>
      <c:lineChart>
        <c:grouping val="standard"/>
        <c:varyColors val="0"/>
        <c:ser>
          <c:idx val="1"/>
          <c:order val="1"/>
          <c:tx>
            <c:v>prosječan mirovinski staž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2853260950708794E-2"/>
                  <c:y val="-0.1326050670860597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7E1-4338-946B-DDC96E1D6A72}"/>
                </c:ext>
              </c:extLst>
            </c:dLbl>
            <c:dLbl>
              <c:idx val="1"/>
              <c:layout>
                <c:manualLayout>
                  <c:x val="-4.2853260950708849E-2"/>
                  <c:y val="-0.1326050670860597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7E1-4338-946B-DDC96E1D6A72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('stranica 1 i 2'!$A$4:$K$4,'stranica 1 i 2'!$A$22:$K$22)</c:f>
              <c:strCache>
                <c:ptCount val="2"/>
                <c:pt idx="0">
                  <c:v>Korisnici mirovina koji su pravo na mirovinu ostvarili prema Zakonu o mirovinskom osiguranju </c:v>
                </c:pt>
                <c:pt idx="1">
                  <c:v>Korisnici koji su pravo na mirovinu PRVI PUT ostvarili u 2020. godini prema Zakonu o mirovinskom osiguranju - NOVI KORISNICI</c:v>
                </c:pt>
              </c:strCache>
            </c:strRef>
          </c:cat>
          <c:val>
            <c:numRef>
              <c:f>('stranica 1 i 2'!$L$14,'stranica 1 i 2'!$L$31)</c:f>
              <c:numCache>
                <c:formatCode>General</c:formatCode>
                <c:ptCount val="2"/>
                <c:pt idx="0">
                  <c:v>30</c:v>
                </c:pt>
                <c:pt idx="1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1-4338-946B-DDC96E1D6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33888"/>
        <c:axId val="71983136"/>
      </c:lineChart>
      <c:catAx>
        <c:axId val="25580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805376"/>
        <c:crosses val="autoZero"/>
        <c:auto val="1"/>
        <c:lblAlgn val="ctr"/>
        <c:lblOffset val="100"/>
        <c:noMultiLvlLbl val="0"/>
      </c:catAx>
      <c:valAx>
        <c:axId val="25580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809952"/>
        <c:crosses val="autoZero"/>
        <c:crossBetween val="between"/>
      </c:valAx>
      <c:valAx>
        <c:axId val="7198313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55133888"/>
        <c:crosses val="max"/>
        <c:crossBetween val="between"/>
      </c:valAx>
      <c:catAx>
        <c:axId val="1551338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198313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3072017042849"/>
          <c:y val="0.25690073010005204"/>
          <c:w val="0.17624601731330267"/>
          <c:h val="0.35055918756022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200" b="1" i="1">
                <a:solidFill>
                  <a:srgbClr val="FF0000"/>
                </a:solidFill>
              </a:rPr>
              <a:t>Bez međunarodnih ugovora</a:t>
            </a:r>
          </a:p>
        </c:rich>
      </c:tx>
      <c:layout>
        <c:manualLayout>
          <c:xMode val="edge"/>
          <c:yMode val="edge"/>
          <c:x val="0.3121321255113395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8.9396252637883394E-2"/>
          <c:y val="7.923170765598353E-2"/>
          <c:w val="0.91000162528170503"/>
          <c:h val="0.617250166318527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'stranica 1 i 2'!$G$21</c:f>
              <c:strCache>
                <c:ptCount val="1"/>
                <c:pt idx="0">
                  <c:v>Prosječna netomirovina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('stranica 1 i 2'!$A$4:$K$4,'stranica 1 i 2'!$A$22:$K$22)</c:f>
              <c:strCache>
                <c:ptCount val="2"/>
                <c:pt idx="0">
                  <c:v>Korisnici mirovina koji su pravo na mirovinu ostvarili prema Zakonu o mirovinskom osiguranju </c:v>
                </c:pt>
                <c:pt idx="1">
                  <c:v>Korisnici koji su pravo na mirovinu PRVI PUT ostvarili u 2020. godini prema Zakonu o mirovinskom osiguranju - NOVI KORISNICI</c:v>
                </c:pt>
              </c:strCache>
            </c:strRef>
          </c:cat>
          <c:val>
            <c:numRef>
              <c:f>('stranica 1 i 2'!$G$14,'stranica 1 i 2'!$G$31)</c:f>
              <c:numCache>
                <c:formatCode>#,##0.00</c:formatCode>
                <c:ptCount val="2"/>
                <c:pt idx="0">
                  <c:v>2872.27</c:v>
                </c:pt>
                <c:pt idx="1">
                  <c:v>2954.4927120899592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D1-439E-95A5-0CC963D1E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809952"/>
        <c:axId val="255805376"/>
      </c:barChart>
      <c:lineChart>
        <c:grouping val="standard"/>
        <c:varyColors val="0"/>
        <c:ser>
          <c:idx val="1"/>
          <c:order val="1"/>
          <c:tx>
            <c:strRef>
              <c:f>'stranica 1 i 2'!$J$21</c:f>
              <c:strCache>
                <c:ptCount val="1"/>
                <c:pt idx="0">
                  <c:v>Udio netomirovine u netoplaći RH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199155772617107E-2"/>
                  <c:y val="-0.1080432377127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3D1-439E-95A5-0CC963D1E7EB}"/>
                </c:ext>
              </c:extLst>
            </c:dLbl>
            <c:dLbl>
              <c:idx val="1"/>
              <c:layout>
                <c:manualLayout>
                  <c:x val="-6.2011298211977879E-2"/>
                  <c:y val="-0.1152461202268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3D1-439E-95A5-0CC963D1E7EB}"/>
                </c:ext>
              </c:extLst>
            </c:dLbl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('stranica 1 i 2'!$A$4:$K$4,'stranica 1 i 2'!$A$22:$K$22)</c:f>
              <c:strCache>
                <c:ptCount val="2"/>
                <c:pt idx="0">
                  <c:v>Korisnici mirovina koji su pravo na mirovinu ostvarili prema Zakonu o mirovinskom osiguranju </c:v>
                </c:pt>
                <c:pt idx="1">
                  <c:v>Korisnici koji su pravo na mirovinu PRVI PUT ostvarili u 2020. godini prema Zakonu o mirovinskom osiguranju - NOVI KORISNICI</c:v>
                </c:pt>
              </c:strCache>
            </c:strRef>
          </c:cat>
          <c:val>
            <c:numRef>
              <c:f>('stranica 1 i 2'!$J$14,'stranica 1 i 2'!$J$31)</c:f>
              <c:numCache>
                <c:formatCode>0.00</c:formatCode>
                <c:ptCount val="2"/>
                <c:pt idx="0">
                  <c:v>42.723040309385688</c:v>
                </c:pt>
                <c:pt idx="1">
                  <c:v>43.946046587683462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1-439E-95A5-0CC963D1E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807040"/>
        <c:axId val="255805792"/>
      </c:lineChart>
      <c:catAx>
        <c:axId val="25580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805376"/>
        <c:crosses val="autoZero"/>
        <c:auto val="1"/>
        <c:lblAlgn val="ctr"/>
        <c:lblOffset val="100"/>
        <c:noMultiLvlLbl val="0"/>
      </c:catAx>
      <c:valAx>
        <c:axId val="25580537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55809952"/>
        <c:crosses val="autoZero"/>
        <c:crossBetween val="between"/>
      </c:valAx>
      <c:valAx>
        <c:axId val="255805792"/>
        <c:scaling>
          <c:orientation val="minMax"/>
        </c:scaling>
        <c:delete val="1"/>
        <c:axPos val="r"/>
        <c:numFmt formatCode="0.00" sourceLinked="1"/>
        <c:majorTickMark val="out"/>
        <c:minorTickMark val="none"/>
        <c:tickLblPos val="nextTo"/>
        <c:crossAx val="255807040"/>
        <c:crosses val="max"/>
        <c:crossBetween val="between"/>
      </c:valAx>
      <c:catAx>
        <c:axId val="25580704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5580579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357448074204709"/>
          <c:y val="0.27130649512841271"/>
          <c:w val="0.17624601731330267"/>
          <c:h val="0.379370717616946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002060"/>
                </a:solidFill>
              </a:rPr>
              <a:t>KORISNICI MIROVINA PREMA SVOTAMA MIROVINA KOJI SU PRAVO NA MIROVINU OSTVARILI PREMA </a:t>
            </a:r>
            <a:endParaRPr lang="hr-HR" sz="1000" b="1">
              <a:solidFill>
                <a:srgbClr val="002060"/>
              </a:solidFill>
            </a:endParaRPr>
          </a:p>
          <a:p>
            <a:pPr>
              <a:defRPr sz="1000" b="1"/>
            </a:pPr>
            <a:r>
              <a:rPr lang="en-US" sz="1000" b="1">
                <a:solidFill>
                  <a:srgbClr val="002060"/>
                </a:solidFill>
              </a:rPr>
              <a:t>ZAKONU O MIROVINSKOM OSIGURANJU </a:t>
            </a:r>
            <a:r>
              <a:rPr lang="en-US" sz="1000" b="1" i="1">
                <a:solidFill>
                  <a:srgbClr val="FF0000"/>
                </a:solidFill>
              </a:rPr>
              <a:t>BEZ MEĐUNARODNIH UGOVORA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'stranica 3'!$A$1:$M$1</c:f>
              <c:strCache>
                <c:ptCount val="1"/>
                <c:pt idx="0">
                  <c:v>KORISNICI MIROVINA PREMA VRSTAMA I SVOTAMA MIROVINA KOJI SU PRAVO NA MIROVINU OSTVARILI PREMA ZAKONU O MIROVINSKOM OSIGURANJU 
BEZ MEĐUNARODNIH UGOVORA</c:v>
                </c:pt>
              </c:strCache>
            </c:strRef>
          </c:tx>
          <c:spPr>
            <a:pattFill prst="pct80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138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'stranica 3'!$A$5:$A$18</c:f>
              <c:strCache>
                <c:ptCount val="14"/>
                <c:pt idx="0">
                  <c:v>      do - 500,00</c:v>
                </c:pt>
                <c:pt idx="1">
                  <c:v>   500,01 - 1.000,00</c:v>
                </c:pt>
                <c:pt idx="2">
                  <c:v>1.000,01 - 1.500,00</c:v>
                </c:pt>
                <c:pt idx="3">
                  <c:v>1.500,01 - 2.000,00</c:v>
                </c:pt>
                <c:pt idx="4">
                  <c:v>2.000,01 - 2.500,00</c:v>
                </c:pt>
                <c:pt idx="5">
                  <c:v>2.500,01 - 3.000,00</c:v>
                </c:pt>
                <c:pt idx="6">
                  <c:v>3.000,01 - 3.500,00</c:v>
                </c:pt>
                <c:pt idx="7">
                  <c:v>3.500,01 - 4.000,00</c:v>
                </c:pt>
                <c:pt idx="8">
                  <c:v>4.000,01 - 4.500,00</c:v>
                </c:pt>
                <c:pt idx="9">
                  <c:v>4.500,01 - 5.000,00</c:v>
                </c:pt>
                <c:pt idx="10">
                  <c:v>5.000,01 - 6.000,00</c:v>
                </c:pt>
                <c:pt idx="11">
                  <c:v>6.000,01 - 7.000,00</c:v>
                </c:pt>
                <c:pt idx="12">
                  <c:v>7.000,01 - 8.000,00</c:v>
                </c:pt>
                <c:pt idx="13">
                  <c:v>veće od  -  8.000,00</c:v>
                </c:pt>
              </c:strCache>
            </c:strRef>
          </c:cat>
          <c:val>
            <c:numRef>
              <c:f>'stranica 3'!$B$5:$B$18</c:f>
              <c:numCache>
                <c:formatCode>General</c:formatCode>
                <c:ptCount val="14"/>
                <c:pt idx="0">
                  <c:v>3433</c:v>
                </c:pt>
                <c:pt idx="1">
                  <c:v>23736</c:v>
                </c:pt>
                <c:pt idx="2">
                  <c:v>93500</c:v>
                </c:pt>
                <c:pt idx="3">
                  <c:v>143142</c:v>
                </c:pt>
                <c:pt idx="4">
                  <c:v>196923</c:v>
                </c:pt>
                <c:pt idx="5">
                  <c:v>148171</c:v>
                </c:pt>
                <c:pt idx="6">
                  <c:v>110621</c:v>
                </c:pt>
                <c:pt idx="7">
                  <c:v>78060</c:v>
                </c:pt>
                <c:pt idx="8">
                  <c:v>62891</c:v>
                </c:pt>
                <c:pt idx="9">
                  <c:v>39220</c:v>
                </c:pt>
                <c:pt idx="10">
                  <c:v>40412</c:v>
                </c:pt>
                <c:pt idx="11">
                  <c:v>16811</c:v>
                </c:pt>
                <c:pt idx="12">
                  <c:v>6852</c:v>
                </c:pt>
                <c:pt idx="13">
                  <c:v>7319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1-43D0-A964-561C83558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069615"/>
        <c:axId val="1551075023"/>
      </c:barChart>
      <c:catAx>
        <c:axId val="1551069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51075023"/>
        <c:crosses val="autoZero"/>
        <c:auto val="1"/>
        <c:lblAlgn val="ctr"/>
        <c:lblOffset val="100"/>
        <c:noMultiLvlLbl val="0"/>
      </c:catAx>
      <c:valAx>
        <c:axId val="155107502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51069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8000">
          <a:schemeClr val="accent2">
            <a:lumMod val="20000"/>
            <a:lumOff val="80000"/>
          </a:schemeClr>
        </a:gs>
        <a:gs pos="64000">
          <a:schemeClr val="accent4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002060"/>
                </a:solidFill>
              </a:rPr>
              <a:t>KORISNICI MIROVINA PREMA SVOTAMA MIROVINA KOJI SU PRAVO NA MIROVINU OSTVARILI</a:t>
            </a:r>
            <a:r>
              <a:rPr lang="hr-HR" sz="1000" b="1">
                <a:solidFill>
                  <a:srgbClr val="002060"/>
                </a:solidFill>
              </a:rPr>
              <a:t> </a:t>
            </a:r>
            <a:r>
              <a:rPr lang="hr-HR" sz="1000" b="1">
                <a:solidFill>
                  <a:srgbClr val="FF0000"/>
                </a:solidFill>
              </a:rPr>
              <a:t>do 31. prosinca 1998.</a:t>
            </a:r>
            <a:r>
              <a:rPr lang="en-US" sz="1000" b="1">
                <a:solidFill>
                  <a:srgbClr val="FF0000"/>
                </a:solidFill>
              </a:rPr>
              <a:t> </a:t>
            </a:r>
            <a:endParaRPr lang="hr-HR" sz="1000" b="1">
              <a:solidFill>
                <a:srgbClr val="FF0000"/>
              </a:solidFill>
            </a:endParaRPr>
          </a:p>
          <a:p>
            <a:pPr>
              <a:defRPr sz="1000" b="1"/>
            </a:pPr>
            <a:r>
              <a:rPr lang="en-US" sz="1000" b="1"/>
              <a:t> </a:t>
            </a:r>
            <a:r>
              <a:rPr lang="en-US" sz="1000" b="1" i="1">
                <a:solidFill>
                  <a:srgbClr val="FF0000"/>
                </a:solidFill>
              </a:rPr>
              <a:t>BEZ MEĐUNARODNIH UGOVORA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pct90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12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'stranica 4'!$A$5:$A$18</c:f>
              <c:strCache>
                <c:ptCount val="14"/>
                <c:pt idx="0">
                  <c:v>      do - 500,00</c:v>
                </c:pt>
                <c:pt idx="1">
                  <c:v>   500,01 - 1.000,00</c:v>
                </c:pt>
                <c:pt idx="2">
                  <c:v>1.000,01 - 1.500,00</c:v>
                </c:pt>
                <c:pt idx="3">
                  <c:v>1.500,01 - 2.000,00</c:v>
                </c:pt>
                <c:pt idx="4">
                  <c:v>2.000,01 - 2.500,00</c:v>
                </c:pt>
                <c:pt idx="5">
                  <c:v>2.500,01 - 3.000,00</c:v>
                </c:pt>
                <c:pt idx="6">
                  <c:v>3.000,01 - 3.500,00</c:v>
                </c:pt>
                <c:pt idx="7">
                  <c:v>3.500,01 - 4.000,00</c:v>
                </c:pt>
                <c:pt idx="8">
                  <c:v>4.000,01 - 4.500,00</c:v>
                </c:pt>
                <c:pt idx="9">
                  <c:v>4.500,01 - 5.000,00</c:v>
                </c:pt>
                <c:pt idx="10">
                  <c:v>5.000,01 - 6.000,00</c:v>
                </c:pt>
                <c:pt idx="11">
                  <c:v>6.000,01 - 7.000,00</c:v>
                </c:pt>
                <c:pt idx="12">
                  <c:v>7.000,01 - 8.000,00</c:v>
                </c:pt>
                <c:pt idx="13">
                  <c:v>veće od  -  8.000,00</c:v>
                </c:pt>
              </c:strCache>
            </c:strRef>
          </c:cat>
          <c:val>
            <c:numRef>
              <c:f>'stranica 4'!$B$5:$B$18</c:f>
              <c:numCache>
                <c:formatCode>General</c:formatCode>
                <c:ptCount val="14"/>
                <c:pt idx="0">
                  <c:v>125</c:v>
                </c:pt>
                <c:pt idx="1">
                  <c:v>10157</c:v>
                </c:pt>
                <c:pt idx="2">
                  <c:v>8638</c:v>
                </c:pt>
                <c:pt idx="3">
                  <c:v>15391</c:v>
                </c:pt>
                <c:pt idx="4">
                  <c:v>61141</c:v>
                </c:pt>
                <c:pt idx="5">
                  <c:v>44606</c:v>
                </c:pt>
                <c:pt idx="6">
                  <c:v>32926</c:v>
                </c:pt>
                <c:pt idx="7">
                  <c:v>25473</c:v>
                </c:pt>
                <c:pt idx="8">
                  <c:v>19864</c:v>
                </c:pt>
                <c:pt idx="9">
                  <c:v>10985</c:v>
                </c:pt>
                <c:pt idx="10">
                  <c:v>11261</c:v>
                </c:pt>
                <c:pt idx="11">
                  <c:v>4687</c:v>
                </c:pt>
                <c:pt idx="12">
                  <c:v>1809</c:v>
                </c:pt>
                <c:pt idx="13">
                  <c:v>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B-4DFF-81E9-5CC1A80BE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069615"/>
        <c:axId val="1551075023"/>
      </c:barChart>
      <c:catAx>
        <c:axId val="1551069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51075023"/>
        <c:crosses val="autoZero"/>
        <c:auto val="1"/>
        <c:lblAlgn val="ctr"/>
        <c:lblOffset val="100"/>
        <c:noMultiLvlLbl val="0"/>
      </c:catAx>
      <c:valAx>
        <c:axId val="155107502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51069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8000">
          <a:schemeClr val="accent4">
            <a:lumMod val="20000"/>
            <a:lumOff val="80000"/>
          </a:schemeClr>
        </a:gs>
        <a:gs pos="47104">
          <a:schemeClr val="accent6">
            <a:lumMod val="20000"/>
            <a:lumOff val="80000"/>
          </a:schemeClr>
        </a:gs>
        <a:gs pos="68746">
          <a:schemeClr val="accent2">
            <a:lumMod val="20000"/>
            <a:lumOff val="80000"/>
          </a:schemeClr>
        </a:gs>
        <a:gs pos="64000">
          <a:schemeClr val="accent1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002060"/>
                </a:solidFill>
              </a:rPr>
              <a:t>KORISNICI MIROVINA PREMA SVOTAMA MIROVINA KOJI SU PRAVO NA MIROVINU OSTVARILI </a:t>
            </a:r>
            <a:r>
              <a:rPr lang="hr-HR" sz="1000" b="1">
                <a:solidFill>
                  <a:srgbClr val="002060"/>
                </a:solidFill>
              </a:rPr>
              <a:t> </a:t>
            </a:r>
            <a:r>
              <a:rPr lang="hr-HR" sz="1000" b="1">
                <a:solidFill>
                  <a:srgbClr val="FF0000"/>
                </a:solidFill>
              </a:rPr>
              <a:t>od 1. siječnja 1999.</a:t>
            </a:r>
          </a:p>
          <a:p>
            <a:pPr>
              <a:defRPr sz="1000" b="1"/>
            </a:pPr>
            <a:r>
              <a:rPr lang="en-US" sz="1000" b="1"/>
              <a:t> </a:t>
            </a:r>
            <a:r>
              <a:rPr lang="en-US" sz="1000" b="1" i="1">
                <a:solidFill>
                  <a:srgbClr val="FF0000"/>
                </a:solidFill>
              </a:rPr>
              <a:t>BEZ MEĐUNARODNIH UGOVORA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12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'stranica 5'!$A$5:$A$18</c:f>
              <c:strCache>
                <c:ptCount val="14"/>
                <c:pt idx="0">
                  <c:v>      do - 500,00</c:v>
                </c:pt>
                <c:pt idx="1">
                  <c:v>   500,01 - 1.000,00</c:v>
                </c:pt>
                <c:pt idx="2">
                  <c:v>1.000,01 - 1.500,00</c:v>
                </c:pt>
                <c:pt idx="3">
                  <c:v>1.500,01 - 2.000,00</c:v>
                </c:pt>
                <c:pt idx="4">
                  <c:v>2.000,01 - 2.500,00</c:v>
                </c:pt>
                <c:pt idx="5">
                  <c:v>2.500,01 - 3.000,00</c:v>
                </c:pt>
                <c:pt idx="6">
                  <c:v>3.000,01 - 3.500,00</c:v>
                </c:pt>
                <c:pt idx="7">
                  <c:v>3.500,01 - 4.000,00</c:v>
                </c:pt>
                <c:pt idx="8">
                  <c:v>4.000,01 - 4.500,00</c:v>
                </c:pt>
                <c:pt idx="9">
                  <c:v>4.500,01 - 5.000,00</c:v>
                </c:pt>
                <c:pt idx="10">
                  <c:v>5.000,01 - 6.000,00</c:v>
                </c:pt>
                <c:pt idx="11">
                  <c:v>6.000,01 - 7.000,00</c:v>
                </c:pt>
                <c:pt idx="12">
                  <c:v>7.000,01 - 8.000,00</c:v>
                </c:pt>
                <c:pt idx="13">
                  <c:v>veće od  -  8.000,00</c:v>
                </c:pt>
              </c:strCache>
            </c:strRef>
          </c:cat>
          <c:val>
            <c:numRef>
              <c:f>'stranica 5'!$B$5:$B$18</c:f>
              <c:numCache>
                <c:formatCode>General</c:formatCode>
                <c:ptCount val="14"/>
                <c:pt idx="0">
                  <c:v>3308</c:v>
                </c:pt>
                <c:pt idx="1">
                  <c:v>13579</c:v>
                </c:pt>
                <c:pt idx="2">
                  <c:v>84862</c:v>
                </c:pt>
                <c:pt idx="3">
                  <c:v>127751</c:v>
                </c:pt>
                <c:pt idx="4">
                  <c:v>135782</c:v>
                </c:pt>
                <c:pt idx="5">
                  <c:v>103565</c:v>
                </c:pt>
                <c:pt idx="6">
                  <c:v>77695</c:v>
                </c:pt>
                <c:pt idx="7">
                  <c:v>52587</c:v>
                </c:pt>
                <c:pt idx="8">
                  <c:v>43027</c:v>
                </c:pt>
                <c:pt idx="9">
                  <c:v>28235</c:v>
                </c:pt>
                <c:pt idx="10">
                  <c:v>29151</c:v>
                </c:pt>
                <c:pt idx="11">
                  <c:v>12124</c:v>
                </c:pt>
                <c:pt idx="12">
                  <c:v>5043</c:v>
                </c:pt>
                <c:pt idx="13">
                  <c:v>6480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B-4A30-8631-C648AF730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069615"/>
        <c:axId val="1551075023"/>
      </c:barChart>
      <c:catAx>
        <c:axId val="1551069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51075023"/>
        <c:crosses val="autoZero"/>
        <c:auto val="1"/>
        <c:lblAlgn val="ctr"/>
        <c:lblOffset val="100"/>
        <c:noMultiLvlLbl val="0"/>
      </c:catAx>
      <c:valAx>
        <c:axId val="155107502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51069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55118110236220474" l="0.70866141732283472" r="0.70866141732283472" t="0.74803149606299213" header="0.31496062992125984" footer="0.31496062992125984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1">
                <a:solidFill>
                  <a:schemeClr val="tx1"/>
                </a:solidFill>
              </a:rPr>
              <a:t>KORISNICI KOJIMA SU MIROVINE PRIZNATE I / ILI ODREĐENE PREMA POSEBNIM PROPISIMA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2.2391857506361322E-2"/>
          <c:y val="0.1170028678295322"/>
          <c:w val="0.96156678888421387"/>
          <c:h val="0.425197994664835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'stranica 6'!$C$4</c:f>
              <c:strCache>
                <c:ptCount val="1"/>
                <c:pt idx="0">
                  <c:v>Broj korisnika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'stranica 6'!$B$7:$B$26</c:f>
              <c:strCache>
                <c:ptCount val="20"/>
                <c:pt idx="0">
                  <c:v>     a) radnici na poslovima ovlaštenih službenih osoba u tijelima unutarnjih 
poslova i pravosuđa, kojima je pravo na mirovinu priznato prema propisima
koji su bili na snazi do stupanja na snagu Zakona o pravima iz mirovinskog
osiguranja DVO, PS i OSO</c:v>
                </c:pt>
                <c:pt idx="1">
                  <c:v>     b) radnici na  poslovima policijskih službenika, ovlaštenih službenih osoba pravosuđa i službene osobe s posebnim dužnostima i ovlastima u sigurnosno obavještajnom sustavu RH koji su pravo na mirovinu ostvarili prema Zakonu o pravima DVO, PS i OSO</c:v>
                </c:pt>
                <c:pt idx="2">
                  <c:v>     c) radnici na poslovima razminiranja</c:v>
                </c:pt>
                <c:pt idx="3">
                  <c:v>Korisnici koji pravo na mirovinu ostvaruju prema Zakonu o vatrogastvu (NN 125/19)*</c:v>
                </c:pt>
                <c:pt idx="4">
                  <c:v>Djelatne vojne osobe - DVO </c:v>
                </c:pt>
                <c:pt idx="5">
                  <c:v>Pripadnici Hrvatske domovinske vojske od 1941. do 1945. godine</c:v>
                </c:pt>
                <c:pt idx="6">
                  <c:v>Bivši politički zatvorenici</c:v>
                </c:pt>
                <c:pt idx="7">
                  <c:v>Hrvatski branitelji iz Domovinskog rata - ZOHBDR</c:v>
                </c:pt>
                <c:pt idx="8">
                  <c:v>Mirovine priznate prema općim propisima, a određene prema
ZOHBDR - u iz 2017. (čl. 27., 35., 48. i 49. stavak 2.) </c:v>
                </c:pt>
                <c:pt idx="9">
                  <c:v>Pripadnici bivše Jugoslavenske narodne armije - JNA</c:v>
                </c:pt>
                <c:pt idx="10">
                  <c:v>Pripadnici bivše Jugoslavenske narodne armije - JNA - čl. 185 ZOMO</c:v>
                </c:pt>
                <c:pt idx="11">
                  <c:v>Sudionici Narodnooslobodilačkog rata - NOR</c:v>
                </c:pt>
                <c:pt idx="12">
                  <c:v>Zastupnici u Hrvatskom saboru, članovi Vlade, suci Ustavnog suda i glavni državni revizor </c:v>
                </c:pt>
                <c:pt idx="13">
                  <c:v>Članovi Izvršnog vijeća Sabora, Saveznog izvršnog vijeća i administrativno umirovljeni javni službenici</c:v>
                </c:pt>
                <c:pt idx="14">
                  <c:v>Bivši službenici u saveznim tijelima bivše SFRJ - članak 38. ZOMO</c:v>
                </c:pt>
                <c:pt idx="15">
                  <c:v>Redoviti članovi Hrvatske akademije znanosti i umjetnosti - HAZU</c:v>
                </c:pt>
                <c:pt idx="16">
                  <c:v>Radnici u Istarskim ugljenokopima "Tupljak" d.d. Labin </c:v>
                </c:pt>
                <c:pt idx="17">
                  <c:v>Radnici profesionalno izloženi azbestu</c:v>
                </c:pt>
                <c:pt idx="18">
                  <c:v>Osiguranici - članovi posade broda u međunarodnoj plovidbi i nacionalnoj plovidbi - članak 129. a stavak 2. Pomorskog zakonika</c:v>
                </c:pt>
                <c:pt idx="19">
                  <c:v>Pripadnici Hrvatskog vijeća obrane  - HVO </c:v>
                </c:pt>
              </c:strCache>
            </c:strRef>
          </c:cat>
          <c:val>
            <c:numRef>
              <c:f>'stranica 6'!$C$7:$C$26</c:f>
              <c:numCache>
                <c:formatCode>General</c:formatCode>
                <c:ptCount val="20"/>
                <c:pt idx="0">
                  <c:v>8330</c:v>
                </c:pt>
                <c:pt idx="1">
                  <c:v>8532</c:v>
                </c:pt>
                <c:pt idx="2">
                  <c:v>583</c:v>
                </c:pt>
                <c:pt idx="3">
                  <c:v>48</c:v>
                </c:pt>
                <c:pt idx="4" formatCode="0">
                  <c:v>15819</c:v>
                </c:pt>
                <c:pt idx="5">
                  <c:v>3576</c:v>
                </c:pt>
                <c:pt idx="6">
                  <c:v>2687</c:v>
                </c:pt>
                <c:pt idx="7">
                  <c:v>71127</c:v>
                </c:pt>
                <c:pt idx="8">
                  <c:v>45803</c:v>
                </c:pt>
                <c:pt idx="9">
                  <c:v>5072</c:v>
                </c:pt>
                <c:pt idx="10">
                  <c:v>151</c:v>
                </c:pt>
                <c:pt idx="11">
                  <c:v>8582</c:v>
                </c:pt>
                <c:pt idx="12">
                  <c:v>681</c:v>
                </c:pt>
                <c:pt idx="13">
                  <c:v>91</c:v>
                </c:pt>
                <c:pt idx="14">
                  <c:v>30</c:v>
                </c:pt>
                <c:pt idx="15">
                  <c:v>136</c:v>
                </c:pt>
                <c:pt idx="16">
                  <c:v>254</c:v>
                </c:pt>
                <c:pt idx="17">
                  <c:v>861</c:v>
                </c:pt>
                <c:pt idx="18">
                  <c:v>183</c:v>
                </c:pt>
                <c:pt idx="19">
                  <c:v>6750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E-4457-B244-4552196EF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329807"/>
        <c:axId val="1551346031"/>
      </c:barChart>
      <c:lineChart>
        <c:grouping val="standard"/>
        <c:varyColors val="0"/>
        <c:ser>
          <c:idx val="1"/>
          <c:order val="1"/>
          <c:tx>
            <c:strRef>
              <c:f>'stranica 6'!$D$4</c:f>
              <c:strCache>
                <c:ptCount val="1"/>
                <c:pt idx="0">
                  <c:v>Prosječna mirovina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'stranica 6'!$B$7:$B$26</c:f>
              <c:strCache>
                <c:ptCount val="20"/>
                <c:pt idx="0">
                  <c:v>     a) radnici na poslovima ovlaštenih službenih osoba u tijelima unutarnjih 
poslova i pravosuđa, kojima je pravo na mirovinu priznato prema propisima
koji su bili na snazi do stupanja na snagu Zakona o pravima iz mirovinskog
osiguranja DVO, PS i OSO</c:v>
                </c:pt>
                <c:pt idx="1">
                  <c:v>     b) radnici na  poslovima policijskih službenika, ovlaštenih službenih osoba pravosuđa i službene osobe s posebnim dužnostima i ovlastima u sigurnosno obavještajnom sustavu RH koji su pravo na mirovinu ostvarili prema Zakonu o pravima DVO, PS i OSO</c:v>
                </c:pt>
                <c:pt idx="2">
                  <c:v>     c) radnici na poslovima razminiranja</c:v>
                </c:pt>
                <c:pt idx="3">
                  <c:v>Korisnici koji pravo na mirovinu ostvaruju prema Zakonu o vatrogastvu (NN 125/19)*</c:v>
                </c:pt>
                <c:pt idx="4">
                  <c:v>Djelatne vojne osobe - DVO </c:v>
                </c:pt>
                <c:pt idx="5">
                  <c:v>Pripadnici Hrvatske domovinske vojske od 1941. do 1945. godine</c:v>
                </c:pt>
                <c:pt idx="6">
                  <c:v>Bivši politički zatvorenici</c:v>
                </c:pt>
                <c:pt idx="7">
                  <c:v>Hrvatski branitelji iz Domovinskog rata - ZOHBDR</c:v>
                </c:pt>
                <c:pt idx="8">
                  <c:v>Mirovine priznate prema općim propisima, a određene prema
ZOHBDR - u iz 2017. (čl. 27., 35., 48. i 49. stavak 2.) </c:v>
                </c:pt>
                <c:pt idx="9">
                  <c:v>Pripadnici bivše Jugoslavenske narodne armije - JNA</c:v>
                </c:pt>
                <c:pt idx="10">
                  <c:v>Pripadnici bivše Jugoslavenske narodne armije - JNA - čl. 185 ZOMO</c:v>
                </c:pt>
                <c:pt idx="11">
                  <c:v>Sudionici Narodnooslobodilačkog rata - NOR</c:v>
                </c:pt>
                <c:pt idx="12">
                  <c:v>Zastupnici u Hrvatskom saboru, članovi Vlade, suci Ustavnog suda i glavni državni revizor </c:v>
                </c:pt>
                <c:pt idx="13">
                  <c:v>Članovi Izvršnog vijeća Sabora, Saveznog izvršnog vijeća i administrativno umirovljeni javni službenici</c:v>
                </c:pt>
                <c:pt idx="14">
                  <c:v>Bivši službenici u saveznim tijelima bivše SFRJ - članak 38. ZOMO</c:v>
                </c:pt>
                <c:pt idx="15">
                  <c:v>Redoviti članovi Hrvatske akademije znanosti i umjetnosti - HAZU</c:v>
                </c:pt>
                <c:pt idx="16">
                  <c:v>Radnici u Istarskim ugljenokopima "Tupljak" d.d. Labin </c:v>
                </c:pt>
                <c:pt idx="17">
                  <c:v>Radnici profesionalno izloženi azbestu</c:v>
                </c:pt>
                <c:pt idx="18">
                  <c:v>Osiguranici - članovi posade broda u međunarodnoj plovidbi i nacionalnoj plovidbi - članak 129. a stavak 2. Pomorskog zakonika</c:v>
                </c:pt>
                <c:pt idx="19">
                  <c:v>Pripadnici Hrvatskog vijeća obrane  - HVO </c:v>
                </c:pt>
              </c:strCache>
            </c:strRef>
          </c:cat>
          <c:val>
            <c:numRef>
              <c:f>'stranica 6'!$D$7:$D$26</c:f>
              <c:numCache>
                <c:formatCode>#,##0.00</c:formatCode>
                <c:ptCount val="20"/>
                <c:pt idx="0">
                  <c:v>4437.62</c:v>
                </c:pt>
                <c:pt idx="1">
                  <c:v>4345.3999999999996</c:v>
                </c:pt>
                <c:pt idx="2">
                  <c:v>4240.99</c:v>
                </c:pt>
                <c:pt idx="3">
                  <c:v>4547.41</c:v>
                </c:pt>
                <c:pt idx="4">
                  <c:v>3965.64</c:v>
                </c:pt>
                <c:pt idx="5">
                  <c:v>2536.16</c:v>
                </c:pt>
                <c:pt idx="6">
                  <c:v>4046.12</c:v>
                </c:pt>
                <c:pt idx="7">
                  <c:v>6025.41</c:v>
                </c:pt>
                <c:pt idx="8">
                  <c:v>2839.12</c:v>
                </c:pt>
                <c:pt idx="9">
                  <c:v>3353.8</c:v>
                </c:pt>
                <c:pt idx="10">
                  <c:v>3280.91</c:v>
                </c:pt>
                <c:pt idx="11">
                  <c:v>2974.6</c:v>
                </c:pt>
                <c:pt idx="12">
                  <c:v>10181.17</c:v>
                </c:pt>
                <c:pt idx="13">
                  <c:v>3420.43</c:v>
                </c:pt>
                <c:pt idx="14">
                  <c:v>3891.5</c:v>
                </c:pt>
                <c:pt idx="15">
                  <c:v>9263.09</c:v>
                </c:pt>
                <c:pt idx="16">
                  <c:v>4012.28</c:v>
                </c:pt>
                <c:pt idx="17">
                  <c:v>3249.02</c:v>
                </c:pt>
                <c:pt idx="18">
                  <c:v>2153.23</c:v>
                </c:pt>
                <c:pt idx="19">
                  <c:v>3345.6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E-4457-B244-4552196EF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082927"/>
        <c:axId val="1551076687"/>
      </c:lineChart>
      <c:catAx>
        <c:axId val="1551329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51346031"/>
        <c:crosses val="autoZero"/>
        <c:auto val="1"/>
        <c:lblAlgn val="ctr"/>
        <c:lblOffset val="100"/>
        <c:noMultiLvlLbl val="0"/>
      </c:catAx>
      <c:valAx>
        <c:axId val="155134603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51329807"/>
        <c:crosses val="autoZero"/>
        <c:crossBetween val="between"/>
      </c:valAx>
      <c:valAx>
        <c:axId val="1551076687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51082927"/>
        <c:crosses val="max"/>
        <c:crossBetween val="between"/>
      </c:valAx>
      <c:catAx>
        <c:axId val="1551082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10766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1108773617038366E-2"/>
          <c:y val="0.10663891809164182"/>
          <c:w val="0.18250681517707759"/>
          <c:h val="0.1093704909922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105833</xdr:colOff>
      <xdr:row>32</xdr:row>
      <xdr:rowOff>78317</xdr:rowOff>
    </xdr:from>
    <xdr:to>
      <xdr:col>10</xdr:col>
      <xdr:colOff>751416</xdr:colOff>
      <xdr:row>42</xdr:row>
      <xdr:rowOff>21166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42</xdr:row>
      <xdr:rowOff>52917</xdr:rowOff>
    </xdr:from>
    <xdr:to>
      <xdr:col>10</xdr:col>
      <xdr:colOff>709084</xdr:colOff>
      <xdr:row>51</xdr:row>
      <xdr:rowOff>349250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31750</xdr:colOff>
      <xdr:row>51</xdr:row>
      <xdr:rowOff>197697</xdr:rowOff>
    </xdr:from>
    <xdr:to>
      <xdr:col>16</xdr:col>
      <xdr:colOff>84667</xdr:colOff>
      <xdr:row>51</xdr:row>
      <xdr:rowOff>243416</xdr:rowOff>
    </xdr:to>
    <xdr:sp macro="" textlink="">
      <xdr:nvSpPr>
        <xdr:cNvPr id="4" name="TekstniOkvir 3"/>
        <xdr:cNvSpPr txBox="1"/>
      </xdr:nvSpPr>
      <xdr:spPr>
        <a:xfrm>
          <a:off x="12710583" y="12220364"/>
          <a:ext cx="52917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r-HR" sz="1100"/>
        </a:p>
      </xdr:txBody>
    </xdr:sp>
    <xdr:clientData/>
  </xdr:twoCellAnchor>
  <xdr:twoCellAnchor>
    <xdr:from>
      <xdr:col>0</xdr:col>
      <xdr:colOff>158749</xdr:colOff>
      <xdr:row>53</xdr:row>
      <xdr:rowOff>35984</xdr:rowOff>
    </xdr:from>
    <xdr:to>
      <xdr:col>3</xdr:col>
      <xdr:colOff>222250</xdr:colOff>
      <xdr:row>62</xdr:row>
      <xdr:rowOff>84667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349249</xdr:colOff>
      <xdr:row>53</xdr:row>
      <xdr:rowOff>52916</xdr:rowOff>
    </xdr:from>
    <xdr:to>
      <xdr:col>10</xdr:col>
      <xdr:colOff>719667</xdr:colOff>
      <xdr:row>62</xdr:row>
      <xdr:rowOff>101599</xdr:rowOff>
    </xdr:to>
    <xdr:graphicFrame macro="">
      <xdr:nvGraphicFramePr>
        <xdr:cNvPr id="6" name="Grafikon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20</xdr:row>
      <xdr:rowOff>123825</xdr:rowOff>
    </xdr:from>
    <xdr:to>
      <xdr:col>13</xdr:col>
      <xdr:colOff>0</xdr:colOff>
      <xdr:row>38</xdr:row>
      <xdr:rowOff>47625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19</xdr:row>
      <xdr:rowOff>133350</xdr:rowOff>
    </xdr:from>
    <xdr:to>
      <xdr:col>12</xdr:col>
      <xdr:colOff>581025</xdr:colOff>
      <xdr:row>37</xdr:row>
      <xdr:rowOff>152400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19</xdr:row>
      <xdr:rowOff>161925</xdr:rowOff>
    </xdr:from>
    <xdr:to>
      <xdr:col>12</xdr:col>
      <xdr:colOff>571500</xdr:colOff>
      <xdr:row>37</xdr:row>
      <xdr:rowOff>180975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28</xdr:row>
      <xdr:rowOff>1</xdr:rowOff>
    </xdr:from>
    <xdr:to>
      <xdr:col>4</xdr:col>
      <xdr:colOff>676275</xdr:colOff>
      <xdr:row>51</xdr:row>
      <xdr:rowOff>66675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abSelected="1" zoomScale="90" zoomScaleNormal="90" workbookViewId="0">
      <selection activeCell="A46" sqref="A46:B46"/>
    </sheetView>
  </sheetViews>
  <sheetFormatPr defaultColWidth="9.140625" defaultRowHeight="15" x14ac:dyDescent="0.25"/>
  <cols>
    <col min="1" max="1" width="50.7109375" style="2" customWidth="1"/>
    <col min="2" max="2" width="9.28515625" style="2" customWidth="1"/>
    <col min="3" max="4" width="9.140625" style="2" customWidth="1"/>
    <col min="5" max="5" width="8.42578125" style="2" customWidth="1"/>
    <col min="6" max="6" width="8.85546875" style="2" customWidth="1"/>
    <col min="7" max="7" width="9.42578125" style="2" customWidth="1"/>
    <col min="8" max="8" width="9.5703125" style="2" customWidth="1"/>
    <col min="9" max="9" width="7.140625" style="2" customWidth="1"/>
    <col min="10" max="10" width="9.5703125" style="2" customWidth="1"/>
    <col min="11" max="11" width="12.28515625" style="2" customWidth="1"/>
    <col min="12" max="12" width="9.140625" style="141" customWidth="1"/>
    <col min="13" max="16" width="9.140625" style="137" customWidth="1"/>
    <col min="17" max="17" width="9.140625" style="141" customWidth="1"/>
    <col min="18" max="21" width="9.140625" style="137" customWidth="1"/>
    <col min="22" max="24" width="9.140625" style="137"/>
    <col min="25" max="16384" width="9.140625" style="2"/>
  </cols>
  <sheetData>
    <row r="1" spans="1:24" ht="18" customHeight="1" x14ac:dyDescent="0.25">
      <c r="A1" s="173" t="s">
        <v>160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24" s="1" customFormat="1" ht="15.75" x14ac:dyDescent="0.2">
      <c r="A2" s="177" t="s">
        <v>8</v>
      </c>
      <c r="B2" s="174" t="s">
        <v>9</v>
      </c>
      <c r="C2" s="178" t="s">
        <v>96</v>
      </c>
      <c r="D2" s="174" t="s">
        <v>91</v>
      </c>
      <c r="E2" s="175" t="s">
        <v>92</v>
      </c>
      <c r="F2" s="171" t="s">
        <v>0</v>
      </c>
      <c r="G2" s="171"/>
      <c r="H2" s="171"/>
      <c r="I2" s="171"/>
      <c r="J2" s="171"/>
      <c r="K2" s="171"/>
      <c r="L2" s="109"/>
      <c r="M2" s="138"/>
      <c r="N2" s="138"/>
      <c r="O2" s="138"/>
      <c r="P2" s="138"/>
      <c r="Q2" s="109"/>
      <c r="R2" s="138"/>
      <c r="S2" s="138"/>
      <c r="T2" s="138"/>
      <c r="U2" s="138"/>
      <c r="V2" s="138"/>
      <c r="W2" s="138"/>
      <c r="X2" s="138"/>
    </row>
    <row r="3" spans="1:24" s="1" customFormat="1" ht="58.5" customHeight="1" x14ac:dyDescent="0.2">
      <c r="A3" s="177"/>
      <c r="B3" s="174"/>
      <c r="C3" s="178"/>
      <c r="D3" s="174"/>
      <c r="E3" s="176"/>
      <c r="F3" s="81" t="s">
        <v>10</v>
      </c>
      <c r="G3" s="119" t="s">
        <v>97</v>
      </c>
      <c r="H3" s="81" t="s">
        <v>91</v>
      </c>
      <c r="I3" s="119" t="s">
        <v>92</v>
      </c>
      <c r="J3" s="120" t="s">
        <v>98</v>
      </c>
      <c r="K3" s="113" t="s">
        <v>93</v>
      </c>
      <c r="L3" s="109"/>
      <c r="M3" s="138"/>
      <c r="N3" s="138"/>
      <c r="O3" s="138"/>
      <c r="P3" s="138"/>
      <c r="Q3" s="109"/>
      <c r="R3" s="138"/>
      <c r="S3" s="138"/>
      <c r="T3" s="138"/>
      <c r="U3" s="138"/>
      <c r="V3" s="138"/>
      <c r="W3" s="138"/>
      <c r="X3" s="138"/>
    </row>
    <row r="4" spans="1:24" s="1" customFormat="1" ht="15.75" x14ac:dyDescent="0.2">
      <c r="A4" s="170" t="s">
        <v>90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09"/>
      <c r="M4" s="138"/>
      <c r="N4" s="138"/>
      <c r="O4" s="138"/>
      <c r="P4" s="138"/>
      <c r="Q4" s="109"/>
      <c r="R4" s="138"/>
      <c r="S4" s="138"/>
      <c r="T4" s="138"/>
      <c r="U4" s="138"/>
      <c r="V4" s="138"/>
      <c r="W4" s="138"/>
      <c r="X4" s="138"/>
    </row>
    <row r="5" spans="1:24" s="1" customFormat="1" ht="13.5" customHeight="1" x14ac:dyDescent="0.2">
      <c r="A5" s="28" t="s">
        <v>4</v>
      </c>
      <c r="B5" s="122">
        <v>500625</v>
      </c>
      <c r="C5" s="29">
        <v>2766.03</v>
      </c>
      <c r="D5" s="30" t="s">
        <v>161</v>
      </c>
      <c r="E5" s="30" t="s">
        <v>121</v>
      </c>
      <c r="F5" s="130">
        <v>410434</v>
      </c>
      <c r="G5" s="31">
        <v>3197.16</v>
      </c>
      <c r="H5" s="32" t="s">
        <v>179</v>
      </c>
      <c r="I5" s="33" t="s">
        <v>121</v>
      </c>
      <c r="J5" s="34">
        <f t="shared" ref="J5:J14" si="0">G5/$C$48*100</f>
        <v>47.55555555555555</v>
      </c>
      <c r="K5" s="34">
        <f>F5/$F$14*100</f>
        <v>42.265245996513201</v>
      </c>
      <c r="L5" s="109"/>
      <c r="M5" s="138"/>
      <c r="N5" s="138"/>
      <c r="O5" s="138"/>
      <c r="P5" s="138"/>
      <c r="Q5" s="109"/>
      <c r="R5" s="138"/>
      <c r="S5" s="138"/>
      <c r="T5" s="138"/>
      <c r="U5" s="138"/>
      <c r="V5" s="138"/>
      <c r="W5" s="138"/>
      <c r="X5" s="138"/>
    </row>
    <row r="6" spans="1:24" s="1" customFormat="1" ht="13.5" customHeight="1" x14ac:dyDescent="0.2">
      <c r="A6" s="35" t="s">
        <v>11</v>
      </c>
      <c r="B6" s="123">
        <v>36420</v>
      </c>
      <c r="C6" s="36">
        <v>3697.9</v>
      </c>
      <c r="D6" s="37" t="s">
        <v>162</v>
      </c>
      <c r="E6" s="37" t="s">
        <v>175</v>
      </c>
      <c r="F6" s="131">
        <v>31893</v>
      </c>
      <c r="G6" s="38">
        <v>3896.21</v>
      </c>
      <c r="H6" s="39" t="s">
        <v>162</v>
      </c>
      <c r="I6" s="40" t="s">
        <v>137</v>
      </c>
      <c r="J6" s="41">
        <f t="shared" si="0"/>
        <v>57.953443403242602</v>
      </c>
      <c r="K6" s="41">
        <f>F6/$F$14*100</f>
        <v>3.2842442160415453</v>
      </c>
      <c r="L6" s="109"/>
      <c r="M6" s="138"/>
      <c r="N6" s="138"/>
      <c r="O6" s="138"/>
      <c r="P6" s="138"/>
      <c r="Q6" s="109"/>
      <c r="R6" s="138"/>
      <c r="S6" s="138"/>
      <c r="T6" s="138"/>
      <c r="U6" s="138"/>
      <c r="V6" s="138"/>
      <c r="W6" s="138"/>
      <c r="X6" s="138"/>
    </row>
    <row r="7" spans="1:24" s="1" customFormat="1" ht="13.5" customHeight="1" x14ac:dyDescent="0.2">
      <c r="A7" s="35" t="s">
        <v>99</v>
      </c>
      <c r="B7" s="123">
        <v>83843</v>
      </c>
      <c r="C7" s="36">
        <v>2439.38</v>
      </c>
      <c r="D7" s="37" t="s">
        <v>163</v>
      </c>
      <c r="E7" s="37" t="s">
        <v>135</v>
      </c>
      <c r="F7" s="131">
        <v>72230</v>
      </c>
      <c r="G7" s="38">
        <v>2753.27</v>
      </c>
      <c r="H7" s="39" t="s">
        <v>180</v>
      </c>
      <c r="I7" s="40" t="s">
        <v>138</v>
      </c>
      <c r="J7" s="41">
        <f t="shared" si="0"/>
        <v>40.952997173880703</v>
      </c>
      <c r="K7" s="41">
        <f t="shared" ref="K7:K13" si="1">F7/$F$14*100</f>
        <v>7.4380258904675252</v>
      </c>
      <c r="L7" s="109"/>
      <c r="M7" s="138"/>
      <c r="N7" s="138"/>
      <c r="O7" s="138"/>
      <c r="P7" s="138"/>
      <c r="Q7" s="109"/>
      <c r="R7" s="138"/>
      <c r="S7" s="138"/>
      <c r="T7" s="138"/>
      <c r="U7" s="138"/>
      <c r="V7" s="138"/>
      <c r="W7" s="138"/>
      <c r="X7" s="138"/>
    </row>
    <row r="8" spans="1:24" s="1" customFormat="1" ht="14.25" customHeight="1" x14ac:dyDescent="0.2">
      <c r="A8" s="42" t="s">
        <v>12</v>
      </c>
      <c r="B8" s="124">
        <v>620888</v>
      </c>
      <c r="C8" s="43">
        <v>2776.58</v>
      </c>
      <c r="D8" s="44" t="s">
        <v>164</v>
      </c>
      <c r="E8" s="44" t="s">
        <v>112</v>
      </c>
      <c r="F8" s="132">
        <v>514557</v>
      </c>
      <c r="G8" s="45">
        <v>3178.17</v>
      </c>
      <c r="H8" s="46" t="s">
        <v>181</v>
      </c>
      <c r="I8" s="47" t="s">
        <v>188</v>
      </c>
      <c r="J8" s="80">
        <f t="shared" si="0"/>
        <v>47.273092369477915</v>
      </c>
      <c r="K8" s="80">
        <f t="shared" si="1"/>
        <v>52.987516103022273</v>
      </c>
      <c r="L8" s="109"/>
      <c r="M8" s="138"/>
      <c r="N8" s="138"/>
      <c r="O8" s="138"/>
      <c r="P8" s="138"/>
      <c r="Q8" s="109"/>
      <c r="R8" s="138"/>
      <c r="S8" s="138"/>
      <c r="T8" s="138"/>
      <c r="U8" s="138"/>
      <c r="V8" s="138"/>
      <c r="W8" s="138"/>
      <c r="X8" s="138"/>
    </row>
    <row r="9" spans="1:24" s="1" customFormat="1" ht="13.5" customHeight="1" x14ac:dyDescent="0.2">
      <c r="A9" s="48" t="s">
        <v>13</v>
      </c>
      <c r="B9" s="123">
        <v>202852</v>
      </c>
      <c r="C9" s="36">
        <v>2660.01</v>
      </c>
      <c r="D9" s="37" t="s">
        <v>165</v>
      </c>
      <c r="E9" s="37" t="s">
        <v>176</v>
      </c>
      <c r="F9" s="131">
        <v>166425</v>
      </c>
      <c r="G9" s="38">
        <v>2965.94</v>
      </c>
      <c r="H9" s="39" t="s">
        <v>182</v>
      </c>
      <c r="I9" s="40" t="s">
        <v>139</v>
      </c>
      <c r="J9" s="41">
        <f t="shared" si="0"/>
        <v>44.116317120333186</v>
      </c>
      <c r="K9" s="41">
        <f t="shared" si="1"/>
        <v>17.13794072852081</v>
      </c>
      <c r="L9" s="109"/>
      <c r="M9" s="138"/>
      <c r="N9" s="138"/>
      <c r="O9" s="138"/>
      <c r="P9" s="138"/>
      <c r="Q9" s="109"/>
      <c r="R9" s="138"/>
      <c r="S9" s="138"/>
      <c r="T9" s="138"/>
      <c r="U9" s="138"/>
      <c r="V9" s="138"/>
      <c r="W9" s="138"/>
      <c r="X9" s="138"/>
    </row>
    <row r="10" spans="1:24" s="1" customFormat="1" ht="13.5" customHeight="1" x14ac:dyDescent="0.2">
      <c r="A10" s="49" t="s">
        <v>14</v>
      </c>
      <c r="B10" s="123">
        <v>333</v>
      </c>
      <c r="C10" s="36">
        <v>2897.52</v>
      </c>
      <c r="D10" s="37" t="s">
        <v>166</v>
      </c>
      <c r="E10" s="37" t="s">
        <v>130</v>
      </c>
      <c r="F10" s="131">
        <v>325</v>
      </c>
      <c r="G10" s="38">
        <v>2909.1</v>
      </c>
      <c r="H10" s="39" t="s">
        <v>183</v>
      </c>
      <c r="I10" s="40" t="s">
        <v>130</v>
      </c>
      <c r="J10" s="41">
        <f t="shared" si="0"/>
        <v>43.270861222668451</v>
      </c>
      <c r="K10" s="41">
        <f t="shared" si="1"/>
        <v>3.3467512313470102E-2</v>
      </c>
      <c r="L10" s="109"/>
      <c r="M10" s="138"/>
      <c r="N10" s="138"/>
      <c r="O10" s="138"/>
      <c r="P10" s="138"/>
      <c r="Q10" s="109"/>
      <c r="R10" s="138"/>
      <c r="S10" s="138"/>
      <c r="T10" s="138"/>
      <c r="U10" s="138"/>
      <c r="V10" s="138"/>
      <c r="W10" s="138"/>
      <c r="X10" s="138"/>
    </row>
    <row r="11" spans="1:24" s="1" customFormat="1" ht="14.25" customHeight="1" x14ac:dyDescent="0.2">
      <c r="A11" s="42" t="s">
        <v>15</v>
      </c>
      <c r="B11" s="124">
        <v>824073</v>
      </c>
      <c r="C11" s="43">
        <v>2747.93</v>
      </c>
      <c r="D11" s="44" t="s">
        <v>167</v>
      </c>
      <c r="E11" s="44" t="s">
        <v>120</v>
      </c>
      <c r="F11" s="132">
        <v>681307</v>
      </c>
      <c r="G11" s="45">
        <v>3126.2</v>
      </c>
      <c r="H11" s="46" t="s">
        <v>184</v>
      </c>
      <c r="I11" s="47" t="s">
        <v>122</v>
      </c>
      <c r="J11" s="80">
        <f t="shared" si="0"/>
        <v>46.500074371560309</v>
      </c>
      <c r="K11" s="80">
        <f t="shared" si="1"/>
        <v>70.15892434385654</v>
      </c>
      <c r="L11" s="109"/>
      <c r="M11" s="138"/>
      <c r="N11" s="138"/>
      <c r="O11" s="138"/>
      <c r="P11" s="138"/>
      <c r="Q11" s="109"/>
      <c r="R11" s="138"/>
      <c r="S11" s="138"/>
      <c r="T11" s="138"/>
      <c r="U11" s="138"/>
      <c r="V11" s="138"/>
      <c r="W11" s="138"/>
      <c r="X11" s="138"/>
    </row>
    <row r="12" spans="1:24" s="1" customFormat="1" ht="12" customHeight="1" x14ac:dyDescent="0.2">
      <c r="A12" s="48" t="s">
        <v>100</v>
      </c>
      <c r="B12" s="123">
        <v>108850</v>
      </c>
      <c r="C12" s="36">
        <v>2083.12</v>
      </c>
      <c r="D12" s="37" t="s">
        <v>168</v>
      </c>
      <c r="E12" s="37" t="s">
        <v>105</v>
      </c>
      <c r="F12" s="131">
        <v>102802</v>
      </c>
      <c r="G12" s="38">
        <v>2177.1</v>
      </c>
      <c r="H12" s="39" t="s">
        <v>185</v>
      </c>
      <c r="I12" s="40" t="s">
        <v>127</v>
      </c>
      <c r="J12" s="41">
        <f t="shared" si="0"/>
        <v>32.382864792503348</v>
      </c>
      <c r="K12" s="41">
        <f t="shared" si="1"/>
        <v>10.586237541074937</v>
      </c>
      <c r="L12" s="109"/>
      <c r="M12" s="138"/>
      <c r="N12" s="138"/>
      <c r="O12" s="138"/>
      <c r="P12" s="138"/>
      <c r="Q12" s="109"/>
      <c r="R12" s="138"/>
      <c r="S12" s="138"/>
      <c r="T12" s="138"/>
      <c r="U12" s="138"/>
      <c r="V12" s="138"/>
      <c r="W12" s="138"/>
      <c r="X12" s="138"/>
    </row>
    <row r="13" spans="1:24" s="1" customFormat="1" ht="12" customHeight="1" x14ac:dyDescent="0.2">
      <c r="A13" s="48" t="s">
        <v>6</v>
      </c>
      <c r="B13" s="123">
        <v>217475</v>
      </c>
      <c r="C13" s="36">
        <v>2089.54</v>
      </c>
      <c r="D13" s="37" t="s">
        <v>169</v>
      </c>
      <c r="E13" s="37" t="s">
        <v>177</v>
      </c>
      <c r="F13" s="131">
        <v>186982</v>
      </c>
      <c r="G13" s="38">
        <v>2329.21</v>
      </c>
      <c r="H13" s="39" t="s">
        <v>151</v>
      </c>
      <c r="I13" s="40" t="s">
        <v>103</v>
      </c>
      <c r="J13" s="41">
        <f t="shared" si="0"/>
        <v>34.645396400416487</v>
      </c>
      <c r="K13" s="41">
        <f t="shared" si="1"/>
        <v>19.254838115068516</v>
      </c>
      <c r="L13" s="109"/>
      <c r="M13" s="138"/>
      <c r="N13" s="138"/>
      <c r="O13" s="138"/>
      <c r="P13" s="138"/>
      <c r="Q13" s="109"/>
      <c r="R13" s="138"/>
      <c r="S13" s="138"/>
      <c r="T13" s="138"/>
      <c r="U13" s="138"/>
      <c r="V13" s="138"/>
      <c r="W13" s="138"/>
      <c r="X13" s="138"/>
    </row>
    <row r="14" spans="1:24" s="1" customFormat="1" ht="12.75" x14ac:dyDescent="0.2">
      <c r="A14" s="50" t="s">
        <v>17</v>
      </c>
      <c r="B14" s="125">
        <v>1150398</v>
      </c>
      <c r="C14" s="51">
        <v>2560.5700000000002</v>
      </c>
      <c r="D14" s="52" t="s">
        <v>170</v>
      </c>
      <c r="E14" s="52" t="s">
        <v>136</v>
      </c>
      <c r="F14" s="125">
        <v>971091</v>
      </c>
      <c r="G14" s="51">
        <v>2872.27</v>
      </c>
      <c r="H14" s="52" t="s">
        <v>186</v>
      </c>
      <c r="I14" s="52" t="s">
        <v>140</v>
      </c>
      <c r="J14" s="53">
        <f t="shared" si="0"/>
        <v>42.723040309385688</v>
      </c>
      <c r="K14" s="53"/>
      <c r="L14" s="109">
        <v>30</v>
      </c>
      <c r="M14" s="138"/>
      <c r="N14" s="138"/>
      <c r="O14" s="138"/>
      <c r="P14" s="138"/>
      <c r="Q14" s="109"/>
      <c r="R14" s="138"/>
      <c r="S14" s="138"/>
      <c r="T14" s="138"/>
      <c r="U14" s="138"/>
      <c r="V14" s="138"/>
      <c r="W14" s="138"/>
      <c r="X14" s="138"/>
    </row>
    <row r="15" spans="1:24" s="1" customFormat="1" ht="17.25" customHeight="1" x14ac:dyDescent="0.2">
      <c r="A15" s="114" t="s">
        <v>86</v>
      </c>
      <c r="B15" s="126">
        <v>105196</v>
      </c>
      <c r="C15" s="20">
        <v>3910.61</v>
      </c>
      <c r="D15" s="21" t="s">
        <v>171</v>
      </c>
      <c r="E15" s="22" t="s">
        <v>113</v>
      </c>
      <c r="F15" s="126">
        <v>82350</v>
      </c>
      <c r="G15" s="20">
        <v>4729.2700000000004</v>
      </c>
      <c r="H15" s="21" t="s">
        <v>187</v>
      </c>
      <c r="I15" s="22" t="s">
        <v>112</v>
      </c>
      <c r="J15" s="23">
        <f>G15/C48*100</f>
        <v>70.344637810501283</v>
      </c>
      <c r="K15" s="23"/>
      <c r="L15" s="109"/>
      <c r="M15" s="138"/>
      <c r="N15" s="138"/>
      <c r="O15" s="138"/>
      <c r="P15" s="138"/>
      <c r="Q15" s="109"/>
      <c r="R15" s="138"/>
      <c r="S15" s="138"/>
      <c r="T15" s="138"/>
      <c r="U15" s="138"/>
      <c r="V15" s="138"/>
      <c r="W15" s="138"/>
      <c r="X15" s="138"/>
    </row>
    <row r="16" spans="1:24" s="1" customFormat="1" ht="17.25" customHeight="1" x14ac:dyDescent="0.2">
      <c r="A16" s="115" t="s">
        <v>87</v>
      </c>
      <c r="B16" s="127">
        <v>201990</v>
      </c>
      <c r="C16" s="24">
        <v>3579.41</v>
      </c>
      <c r="D16" s="25" t="s">
        <v>172</v>
      </c>
      <c r="E16" s="26" t="s">
        <v>178</v>
      </c>
      <c r="F16" s="127">
        <v>162094</v>
      </c>
      <c r="G16" s="24">
        <v>4186.99</v>
      </c>
      <c r="H16" s="25" t="s">
        <v>189</v>
      </c>
      <c r="I16" s="26" t="s">
        <v>192</v>
      </c>
      <c r="J16" s="27">
        <f>G16/C48*100</f>
        <v>62.278595864941245</v>
      </c>
      <c r="K16" s="27">
        <f>F16/F14*100</f>
        <v>16.691947510583457</v>
      </c>
      <c r="L16" s="109"/>
      <c r="M16" s="138"/>
      <c r="N16" s="138"/>
      <c r="O16" s="138"/>
      <c r="P16" s="138"/>
      <c r="Q16" s="109"/>
      <c r="R16" s="138"/>
      <c r="S16" s="138"/>
      <c r="T16" s="138"/>
      <c r="U16" s="138"/>
      <c r="V16" s="138"/>
      <c r="W16" s="138"/>
      <c r="X16" s="138"/>
    </row>
    <row r="17" spans="1:26" s="1" customFormat="1" ht="17.25" customHeight="1" x14ac:dyDescent="0.2">
      <c r="A17" s="54" t="s">
        <v>19</v>
      </c>
      <c r="B17" s="128">
        <v>265972</v>
      </c>
      <c r="C17" s="4">
        <v>1721.92</v>
      </c>
      <c r="D17" s="5" t="s">
        <v>173</v>
      </c>
      <c r="E17" s="6" t="s">
        <v>101</v>
      </c>
      <c r="F17" s="128">
        <v>228805</v>
      </c>
      <c r="G17" s="4">
        <v>1879.201548392736</v>
      </c>
      <c r="H17" s="5" t="s">
        <v>190</v>
      </c>
      <c r="I17" s="6" t="s">
        <v>101</v>
      </c>
      <c r="J17" s="10">
        <f>G17/C48*100</f>
        <v>27.951830260192413</v>
      </c>
      <c r="K17" s="10">
        <f>F17/F14*100</f>
        <v>23.56164355348778</v>
      </c>
      <c r="L17" s="109"/>
      <c r="M17" s="138"/>
      <c r="N17" s="138"/>
      <c r="O17" s="138"/>
      <c r="P17" s="138"/>
      <c r="Q17" s="109"/>
      <c r="R17" s="138"/>
      <c r="S17" s="138"/>
      <c r="T17" s="138"/>
      <c r="U17" s="138"/>
      <c r="V17" s="138"/>
      <c r="W17" s="138"/>
      <c r="X17" s="138"/>
    </row>
    <row r="18" spans="1:26" s="1" customFormat="1" ht="23.25" customHeight="1" x14ac:dyDescent="0.2">
      <c r="A18" s="55" t="s">
        <v>20</v>
      </c>
      <c r="B18" s="129">
        <v>1755</v>
      </c>
      <c r="C18" s="7">
        <v>7218.46</v>
      </c>
      <c r="D18" s="9" t="s">
        <v>174</v>
      </c>
      <c r="E18" s="8" t="s">
        <v>101</v>
      </c>
      <c r="F18" s="129">
        <v>1613</v>
      </c>
      <c r="G18" s="7">
        <v>7554.13</v>
      </c>
      <c r="H18" s="9" t="s">
        <v>191</v>
      </c>
      <c r="I18" s="8" t="s">
        <v>101</v>
      </c>
      <c r="J18" s="11">
        <f>G18/C48*100</f>
        <v>112.36248698497695</v>
      </c>
      <c r="K18" s="11">
        <f>F18/F14*100</f>
        <v>0.16610183803577627</v>
      </c>
      <c r="L18" s="109"/>
      <c r="M18" s="138"/>
      <c r="N18" s="138"/>
      <c r="O18" s="138"/>
      <c r="P18" s="138"/>
      <c r="Q18" s="109"/>
      <c r="R18" s="138"/>
      <c r="S18" s="138"/>
      <c r="T18" s="138"/>
      <c r="U18" s="138"/>
      <c r="V18" s="138"/>
      <c r="W18" s="138"/>
      <c r="X18" s="138"/>
    </row>
    <row r="19" spans="1:26" ht="39.75" customHeight="1" x14ac:dyDescent="0.25">
      <c r="A19" s="172" t="s">
        <v>108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57"/>
    </row>
    <row r="20" spans="1:26" s="1" customFormat="1" ht="15.75" customHeight="1" x14ac:dyDescent="0.2">
      <c r="A20" s="179" t="s">
        <v>8</v>
      </c>
      <c r="B20" s="175" t="str">
        <f>B2</f>
        <v>Broj 
korisnika</v>
      </c>
      <c r="C20" s="182" t="str">
        <f>C2</f>
        <v>Prosječna 
netomirovina</v>
      </c>
      <c r="D20" s="175" t="str">
        <f>D2</f>
        <v>Prosječan mirovinski staž
(gg mm dd)</v>
      </c>
      <c r="E20" s="175" t="str">
        <f>E2</f>
        <v>Prosječna dob
(gg mm)</v>
      </c>
      <c r="F20" s="171" t="s">
        <v>0</v>
      </c>
      <c r="G20" s="171"/>
      <c r="H20" s="171"/>
      <c r="I20" s="171"/>
      <c r="J20" s="171"/>
      <c r="K20" s="171"/>
      <c r="L20" s="109"/>
      <c r="M20" s="138"/>
      <c r="N20" s="138"/>
      <c r="O20" s="138"/>
      <c r="P20" s="138"/>
      <c r="Q20" s="109"/>
      <c r="R20" s="138"/>
      <c r="S20" s="138"/>
      <c r="T20" s="138"/>
      <c r="U20" s="138"/>
      <c r="V20" s="138"/>
      <c r="W20" s="138"/>
      <c r="X20" s="138"/>
    </row>
    <row r="21" spans="1:26" s="1" customFormat="1" ht="62.25" customHeight="1" x14ac:dyDescent="0.2">
      <c r="A21" s="180"/>
      <c r="B21" s="176"/>
      <c r="C21" s="183"/>
      <c r="D21" s="176"/>
      <c r="E21" s="176"/>
      <c r="F21" s="81" t="str">
        <f>F3</f>
        <v>Broj 
 korisnika</v>
      </c>
      <c r="G21" s="119" t="str">
        <f>G3</f>
        <v xml:space="preserve">Prosječna netomirovina </v>
      </c>
      <c r="H21" s="81" t="str">
        <f>H3</f>
        <v>Prosječan mirovinski staž
(gg mm dd)</v>
      </c>
      <c r="I21" s="119" t="str">
        <f>I3</f>
        <v>Prosječna dob
(gg mm)</v>
      </c>
      <c r="J21" s="120" t="str">
        <f>J3</f>
        <v>Udio netomirovine u netoplaći RH</v>
      </c>
      <c r="K21" s="113" t="s">
        <v>94</v>
      </c>
      <c r="L21" s="109"/>
      <c r="M21" s="138"/>
      <c r="N21" s="138"/>
      <c r="O21" s="138"/>
      <c r="P21" s="138"/>
      <c r="Q21" s="109"/>
      <c r="R21" s="138"/>
      <c r="S21" s="138"/>
      <c r="T21" s="138"/>
      <c r="U21" s="138"/>
      <c r="V21" s="138"/>
      <c r="W21" s="138"/>
      <c r="X21" s="138"/>
    </row>
    <row r="22" spans="1:26" s="1" customFormat="1" ht="18" customHeight="1" x14ac:dyDescent="0.2">
      <c r="A22" s="186" t="s">
        <v>104</v>
      </c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09"/>
      <c r="M22" s="138"/>
      <c r="N22" s="138"/>
      <c r="O22" s="138"/>
      <c r="P22" s="138"/>
      <c r="Q22" s="109"/>
      <c r="R22" s="138"/>
      <c r="S22" s="138"/>
      <c r="T22" s="138"/>
      <c r="U22" s="138"/>
      <c r="V22" s="138"/>
      <c r="W22" s="138"/>
      <c r="X22" s="138"/>
    </row>
    <row r="23" spans="1:26" s="1" customFormat="1" ht="12" customHeight="1" x14ac:dyDescent="0.2">
      <c r="A23" s="28" t="s">
        <v>4</v>
      </c>
      <c r="B23" s="122">
        <v>17338</v>
      </c>
      <c r="C23" s="29">
        <v>2554.11</v>
      </c>
      <c r="D23" s="30" t="s">
        <v>193</v>
      </c>
      <c r="E23" s="30" t="s">
        <v>141</v>
      </c>
      <c r="F23" s="130">
        <v>13628</v>
      </c>
      <c r="G23" s="31">
        <v>3050.92</v>
      </c>
      <c r="H23" s="32" t="s">
        <v>204</v>
      </c>
      <c r="I23" s="33" t="s">
        <v>131</v>
      </c>
      <c r="J23" s="34">
        <f t="shared" ref="J23:J31" si="2">G23/$C$48*100</f>
        <v>45.380336159452625</v>
      </c>
      <c r="K23" s="34">
        <f>F23/$F$31*100</f>
        <v>45.339011244926475</v>
      </c>
      <c r="L23" s="109"/>
      <c r="M23" s="138"/>
      <c r="N23" s="138"/>
      <c r="O23" s="138"/>
      <c r="P23" s="138"/>
      <c r="Q23" s="109"/>
      <c r="R23" s="138"/>
      <c r="S23" s="138"/>
      <c r="T23" s="138"/>
      <c r="U23" s="138"/>
      <c r="V23" s="138"/>
      <c r="W23" s="138"/>
      <c r="X23" s="138"/>
    </row>
    <row r="24" spans="1:26" s="1" customFormat="1" ht="12" customHeight="1" x14ac:dyDescent="0.2">
      <c r="A24" s="35" t="s">
        <v>11</v>
      </c>
      <c r="B24" s="123">
        <v>4318</v>
      </c>
      <c r="C24" s="36">
        <v>3451.09</v>
      </c>
      <c r="D24" s="37" t="s">
        <v>194</v>
      </c>
      <c r="E24" s="37" t="s">
        <v>105</v>
      </c>
      <c r="F24" s="131">
        <v>3905</v>
      </c>
      <c r="G24" s="38">
        <v>3588.64</v>
      </c>
      <c r="H24" s="39" t="s">
        <v>205</v>
      </c>
      <c r="I24" s="40" t="s">
        <v>127</v>
      </c>
      <c r="J24" s="41">
        <f t="shared" si="2"/>
        <v>53.378551242005059</v>
      </c>
      <c r="K24" s="41">
        <f>F24/$F$31*100</f>
        <v>12.991549670636768</v>
      </c>
      <c r="L24" s="109"/>
      <c r="M24" s="138"/>
      <c r="N24" s="138"/>
      <c r="O24" s="138"/>
      <c r="P24" s="138"/>
      <c r="Q24" s="109"/>
      <c r="R24" s="138"/>
      <c r="S24" s="138"/>
      <c r="T24" s="138"/>
      <c r="U24" s="138"/>
      <c r="V24" s="138"/>
      <c r="W24" s="138"/>
      <c r="X24" s="138"/>
    </row>
    <row r="25" spans="1:26" s="1" customFormat="1" ht="12" customHeight="1" x14ac:dyDescent="0.2">
      <c r="A25" s="42" t="s">
        <v>12</v>
      </c>
      <c r="B25" s="124">
        <v>21656</v>
      </c>
      <c r="C25" s="43">
        <v>2732.96</v>
      </c>
      <c r="D25" s="44" t="s">
        <v>195</v>
      </c>
      <c r="E25" s="44" t="s">
        <v>114</v>
      </c>
      <c r="F25" s="132">
        <v>17533</v>
      </c>
      <c r="G25" s="45">
        <v>3170.69</v>
      </c>
      <c r="H25" s="46" t="s">
        <v>206</v>
      </c>
      <c r="I25" s="47" t="s">
        <v>213</v>
      </c>
      <c r="J25" s="80">
        <f t="shared" si="2"/>
        <v>47.161832515246175</v>
      </c>
      <c r="K25" s="80">
        <f t="shared" ref="K25:K30" si="3">F25/$F$31*100</f>
        <v>58.330560915563247</v>
      </c>
      <c r="L25" s="109"/>
      <c r="M25" s="138"/>
      <c r="N25" s="138"/>
      <c r="O25" s="138"/>
      <c r="P25" s="138"/>
      <c r="Q25" s="109"/>
      <c r="R25" s="138"/>
      <c r="S25" s="138"/>
      <c r="T25" s="138"/>
      <c r="U25" s="138"/>
      <c r="V25" s="138"/>
      <c r="W25" s="138"/>
      <c r="X25" s="138"/>
    </row>
    <row r="26" spans="1:26" s="1" customFormat="1" ht="12" customHeight="1" x14ac:dyDescent="0.2">
      <c r="A26" s="48" t="s">
        <v>13</v>
      </c>
      <c r="B26" s="123">
        <v>5681</v>
      </c>
      <c r="C26" s="36">
        <v>2803.73</v>
      </c>
      <c r="D26" s="37" t="s">
        <v>196</v>
      </c>
      <c r="E26" s="37" t="s">
        <v>142</v>
      </c>
      <c r="F26" s="131">
        <v>5104</v>
      </c>
      <c r="G26" s="38">
        <v>2967.92</v>
      </c>
      <c r="H26" s="39" t="s">
        <v>207</v>
      </c>
      <c r="I26" s="40" t="s">
        <v>123</v>
      </c>
      <c r="J26" s="41">
        <f t="shared" si="2"/>
        <v>44.145768258218062</v>
      </c>
      <c r="K26" s="41">
        <f t="shared" si="3"/>
        <v>16.980504358240733</v>
      </c>
      <c r="L26" s="109"/>
      <c r="M26" s="138"/>
      <c r="N26" s="138"/>
      <c r="O26" s="138"/>
      <c r="P26" s="138" t="s">
        <v>7</v>
      </c>
      <c r="Q26" s="109"/>
      <c r="R26" s="138"/>
      <c r="S26" s="138"/>
      <c r="T26" s="138"/>
      <c r="U26" s="138"/>
      <c r="V26" s="138"/>
      <c r="W26" s="138"/>
      <c r="X26" s="138"/>
    </row>
    <row r="27" spans="1:26" s="1" customFormat="1" ht="12" customHeight="1" x14ac:dyDescent="0.2">
      <c r="A27" s="49" t="s">
        <v>14</v>
      </c>
      <c r="B27" s="123">
        <v>18</v>
      </c>
      <c r="C27" s="36">
        <v>2729.96</v>
      </c>
      <c r="D27" s="37" t="s">
        <v>197</v>
      </c>
      <c r="E27" s="37" t="s">
        <v>202</v>
      </c>
      <c r="F27" s="131">
        <v>17</v>
      </c>
      <c r="G27" s="38">
        <v>2755.79</v>
      </c>
      <c r="H27" s="39" t="s">
        <v>208</v>
      </c>
      <c r="I27" s="40" t="s">
        <v>214</v>
      </c>
      <c r="J27" s="41">
        <f t="shared" si="2"/>
        <v>40.990480440279633</v>
      </c>
      <c r="K27" s="41">
        <f t="shared" si="3"/>
        <v>5.6557322509814358E-2</v>
      </c>
      <c r="L27" s="109"/>
      <c r="M27" s="138"/>
      <c r="N27" s="138"/>
      <c r="O27" s="138"/>
      <c r="P27" s="138"/>
      <c r="Q27" s="109"/>
      <c r="R27" s="138"/>
      <c r="S27" s="138"/>
      <c r="T27" s="138"/>
      <c r="U27" s="138"/>
      <c r="V27" s="138"/>
      <c r="W27" s="138"/>
      <c r="X27" s="138"/>
    </row>
    <row r="28" spans="1:26" s="1" customFormat="1" ht="12" customHeight="1" x14ac:dyDescent="0.2">
      <c r="A28" s="42" t="s">
        <v>15</v>
      </c>
      <c r="B28" s="124">
        <v>27355</v>
      </c>
      <c r="C28" s="43">
        <v>2747.65</v>
      </c>
      <c r="D28" s="44" t="s">
        <v>198</v>
      </c>
      <c r="E28" s="44" t="s">
        <v>128</v>
      </c>
      <c r="F28" s="132">
        <v>22654</v>
      </c>
      <c r="G28" s="45">
        <v>3124.69</v>
      </c>
      <c r="H28" s="46" t="s">
        <v>209</v>
      </c>
      <c r="I28" s="47" t="s">
        <v>132</v>
      </c>
      <c r="J28" s="80">
        <f t="shared" si="2"/>
        <v>46.477614160345084</v>
      </c>
      <c r="K28" s="80">
        <f t="shared" si="3"/>
        <v>75.367622596313794</v>
      </c>
      <c r="L28" s="109"/>
      <c r="M28" s="138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</row>
    <row r="29" spans="1:26" s="1" customFormat="1" ht="12" customHeight="1" x14ac:dyDescent="0.2">
      <c r="A29" s="48" t="s">
        <v>16</v>
      </c>
      <c r="B29" s="123">
        <v>1581</v>
      </c>
      <c r="C29" s="36">
        <v>1927.9</v>
      </c>
      <c r="D29" s="37" t="s">
        <v>199</v>
      </c>
      <c r="E29" s="37" t="s">
        <v>129</v>
      </c>
      <c r="F29" s="131">
        <v>1380</v>
      </c>
      <c r="G29" s="38">
        <v>2127.61</v>
      </c>
      <c r="H29" s="39" t="s">
        <v>210</v>
      </c>
      <c r="I29" s="40" t="s">
        <v>143</v>
      </c>
      <c r="J29" s="41">
        <f t="shared" si="2"/>
        <v>31.646735088502158</v>
      </c>
      <c r="K29" s="41">
        <f t="shared" si="3"/>
        <v>4.5911238272672836</v>
      </c>
      <c r="L29" s="109"/>
      <c r="M29" s="138"/>
      <c r="N29" s="138"/>
      <c r="O29" s="138"/>
      <c r="P29" s="138"/>
      <c r="Q29" s="109"/>
      <c r="R29" s="138"/>
      <c r="S29" s="138"/>
      <c r="T29" s="138"/>
      <c r="U29" s="138"/>
      <c r="V29" s="138"/>
      <c r="W29" s="138"/>
      <c r="X29" s="138"/>
    </row>
    <row r="30" spans="1:26" s="1" customFormat="1" ht="12" customHeight="1" x14ac:dyDescent="0.2">
      <c r="A30" s="48" t="s">
        <v>6</v>
      </c>
      <c r="B30" s="123">
        <v>7247</v>
      </c>
      <c r="C30" s="36">
        <v>2190.15</v>
      </c>
      <c r="D30" s="37" t="s">
        <v>200</v>
      </c>
      <c r="E30" s="37" t="s">
        <v>203</v>
      </c>
      <c r="F30" s="131">
        <v>6024</v>
      </c>
      <c r="G30" s="38">
        <v>2503.87</v>
      </c>
      <c r="H30" s="39" t="s">
        <v>211</v>
      </c>
      <c r="I30" s="40" t="s">
        <v>105</v>
      </c>
      <c r="J30" s="41">
        <f t="shared" si="2"/>
        <v>37.243343745351773</v>
      </c>
      <c r="K30" s="41">
        <f t="shared" si="3"/>
        <v>20.041253576418924</v>
      </c>
      <c r="L30" s="109"/>
      <c r="M30" s="138"/>
      <c r="N30" s="138"/>
      <c r="O30" s="138"/>
      <c r="P30" s="138"/>
      <c r="Q30" s="109"/>
      <c r="R30" s="138"/>
      <c r="S30" s="138"/>
      <c r="T30" s="138"/>
      <c r="U30" s="138"/>
      <c r="V30" s="138"/>
      <c r="W30" s="138"/>
      <c r="X30" s="138"/>
    </row>
    <row r="31" spans="1:26" s="1" customFormat="1" ht="14.25" customHeight="1" x14ac:dyDescent="0.2">
      <c r="A31" s="50" t="s">
        <v>17</v>
      </c>
      <c r="B31" s="125">
        <v>36183</v>
      </c>
      <c r="C31" s="51">
        <v>2600.1711494348174</v>
      </c>
      <c r="D31" s="52" t="s">
        <v>201</v>
      </c>
      <c r="E31" s="52" t="s">
        <v>115</v>
      </c>
      <c r="F31" s="125">
        <v>30058</v>
      </c>
      <c r="G31" s="51">
        <v>2954.4927120899592</v>
      </c>
      <c r="H31" s="52" t="s">
        <v>212</v>
      </c>
      <c r="I31" s="52" t="s">
        <v>215</v>
      </c>
      <c r="J31" s="53">
        <f t="shared" si="2"/>
        <v>43.946046587683462</v>
      </c>
      <c r="K31" s="53"/>
      <c r="L31" s="109">
        <v>33</v>
      </c>
      <c r="M31" s="138"/>
      <c r="N31" s="138"/>
      <c r="O31" s="138"/>
      <c r="P31" s="138"/>
      <c r="Q31" s="109"/>
      <c r="R31" s="138"/>
      <c r="S31" s="138"/>
      <c r="T31" s="138"/>
      <c r="U31" s="138"/>
      <c r="V31" s="138"/>
      <c r="W31" s="138"/>
      <c r="X31" s="138"/>
    </row>
    <row r="32" spans="1:26" s="3" customFormat="1" ht="21.75" customHeight="1" x14ac:dyDescent="0.2">
      <c r="A32" s="184" t="s">
        <v>119</v>
      </c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42"/>
      <c r="M32" s="139"/>
      <c r="N32" s="139"/>
      <c r="O32" s="139"/>
      <c r="P32" s="139"/>
      <c r="Q32" s="142"/>
      <c r="R32" s="139"/>
      <c r="S32" s="139"/>
      <c r="T32" s="139"/>
      <c r="U32" s="139"/>
      <c r="V32" s="139"/>
      <c r="W32" s="139"/>
      <c r="X32" s="139"/>
    </row>
    <row r="33" spans="1:24" s="1" customFormat="1" ht="12.75" x14ac:dyDescent="0.2">
      <c r="L33" s="109"/>
      <c r="M33" s="138"/>
      <c r="N33" s="138"/>
      <c r="O33" s="138"/>
      <c r="P33" s="138"/>
      <c r="Q33" s="109"/>
      <c r="R33" s="138"/>
      <c r="S33" s="138"/>
      <c r="T33" s="138"/>
      <c r="U33" s="138"/>
      <c r="V33" s="138"/>
      <c r="W33" s="138"/>
      <c r="X33" s="138"/>
    </row>
    <row r="34" spans="1:24" s="1" customFormat="1" ht="12.75" customHeight="1" x14ac:dyDescent="0.2">
      <c r="A34" s="187" t="s">
        <v>40</v>
      </c>
      <c r="B34" s="174" t="s">
        <v>9</v>
      </c>
      <c r="C34" s="178" t="s">
        <v>96</v>
      </c>
      <c r="D34" s="181" t="s">
        <v>81</v>
      </c>
      <c r="E34" s="17"/>
      <c r="F34" s="18"/>
      <c r="L34" s="109"/>
      <c r="M34" s="138"/>
      <c r="N34" s="138"/>
      <c r="O34" s="138"/>
      <c r="P34" s="138"/>
      <c r="Q34" s="109"/>
      <c r="R34" s="138"/>
      <c r="S34" s="138"/>
      <c r="T34" s="138"/>
      <c r="U34" s="138"/>
      <c r="V34" s="138"/>
      <c r="W34" s="138"/>
      <c r="X34" s="138"/>
    </row>
    <row r="35" spans="1:24" s="1" customFormat="1" ht="51.75" customHeight="1" x14ac:dyDescent="0.2">
      <c r="A35" s="188"/>
      <c r="B35" s="174"/>
      <c r="C35" s="178"/>
      <c r="D35" s="181"/>
      <c r="E35" s="17"/>
      <c r="F35" s="18"/>
      <c r="L35" s="109"/>
      <c r="M35" s="138"/>
      <c r="N35" s="138"/>
      <c r="O35" s="138"/>
      <c r="P35" s="138"/>
      <c r="Q35" s="109"/>
      <c r="R35" s="138"/>
      <c r="S35" s="138"/>
      <c r="T35" s="138"/>
      <c r="U35" s="138"/>
      <c r="V35" s="138"/>
      <c r="W35" s="138"/>
      <c r="X35" s="138"/>
    </row>
    <row r="36" spans="1:24" s="1" customFormat="1" ht="33.75" customHeight="1" x14ac:dyDescent="0.2">
      <c r="A36" s="159" t="s">
        <v>106</v>
      </c>
      <c r="B36" s="159"/>
      <c r="C36" s="159"/>
      <c r="D36" s="159"/>
      <c r="E36" s="12"/>
      <c r="F36" s="12"/>
      <c r="G36" s="12"/>
      <c r="H36" s="12"/>
      <c r="I36" s="12"/>
      <c r="J36" s="12"/>
      <c r="K36" s="12"/>
      <c r="L36" s="109"/>
      <c r="M36" s="138"/>
      <c r="N36" s="138"/>
      <c r="O36" s="138"/>
      <c r="P36" s="138"/>
      <c r="Q36" s="109"/>
      <c r="R36" s="138"/>
      <c r="S36" s="138"/>
      <c r="T36" s="138"/>
      <c r="U36" s="138"/>
      <c r="V36" s="138"/>
      <c r="W36" s="138"/>
      <c r="X36" s="138"/>
    </row>
    <row r="37" spans="1:24" s="1" customFormat="1" ht="14.25" customHeight="1" x14ac:dyDescent="0.2">
      <c r="A37" s="56" t="s">
        <v>4</v>
      </c>
      <c r="B37" s="133">
        <v>22628</v>
      </c>
      <c r="C37" s="57">
        <v>2551.65</v>
      </c>
      <c r="D37" s="58" t="s">
        <v>216</v>
      </c>
      <c r="L37" s="109"/>
      <c r="M37" s="138"/>
      <c r="N37" s="138"/>
      <c r="O37" s="138"/>
      <c r="P37" s="138"/>
      <c r="Q37" s="109"/>
      <c r="R37" s="138"/>
      <c r="S37" s="138"/>
      <c r="T37" s="138"/>
      <c r="U37" s="138"/>
      <c r="V37" s="138"/>
      <c r="W37" s="138"/>
      <c r="X37" s="138"/>
    </row>
    <row r="38" spans="1:24" s="1" customFormat="1" ht="14.25" customHeight="1" x14ac:dyDescent="0.2">
      <c r="A38" s="59" t="s">
        <v>5</v>
      </c>
      <c r="B38" s="134">
        <v>3191</v>
      </c>
      <c r="C38" s="60">
        <v>2280.89</v>
      </c>
      <c r="D38" s="61" t="s">
        <v>217</v>
      </c>
      <c r="L38" s="109"/>
      <c r="M38" s="138"/>
      <c r="N38" s="138"/>
      <c r="O38" s="138"/>
      <c r="P38" s="138"/>
      <c r="Q38" s="109"/>
      <c r="R38" s="138"/>
      <c r="S38" s="138"/>
      <c r="T38" s="138"/>
      <c r="U38" s="138"/>
      <c r="V38" s="138"/>
      <c r="W38" s="138"/>
      <c r="X38" s="138"/>
    </row>
    <row r="39" spans="1:24" s="1" customFormat="1" ht="14.25" customHeight="1" x14ac:dyDescent="0.2">
      <c r="A39" s="59" t="s">
        <v>6</v>
      </c>
      <c r="B39" s="134">
        <v>8501</v>
      </c>
      <c r="C39" s="60">
        <v>2199.1799999999998</v>
      </c>
      <c r="D39" s="61" t="s">
        <v>218</v>
      </c>
      <c r="L39" s="109"/>
      <c r="M39" s="138"/>
      <c r="N39" s="138"/>
      <c r="O39" s="138"/>
      <c r="P39" s="138"/>
      <c r="Q39" s="109"/>
      <c r="R39" s="138"/>
      <c r="S39" s="138"/>
      <c r="T39" s="138"/>
      <c r="U39" s="138"/>
      <c r="V39" s="138"/>
      <c r="W39" s="138"/>
      <c r="X39" s="138"/>
    </row>
    <row r="40" spans="1:24" s="1" customFormat="1" ht="20.25" customHeight="1" x14ac:dyDescent="0.2">
      <c r="A40" s="62" t="s">
        <v>39</v>
      </c>
      <c r="B40" s="135">
        <v>34320</v>
      </c>
      <c r="C40" s="63">
        <v>2439.1691541375294</v>
      </c>
      <c r="D40" s="64" t="s">
        <v>7</v>
      </c>
      <c r="L40" s="109"/>
      <c r="M40" s="138"/>
      <c r="N40" s="138"/>
      <c r="O40" s="138"/>
      <c r="P40" s="138"/>
      <c r="Q40" s="109"/>
      <c r="R40" s="138"/>
      <c r="S40" s="138"/>
      <c r="T40" s="138"/>
      <c r="U40" s="138"/>
      <c r="V40" s="138"/>
      <c r="W40" s="138"/>
      <c r="X40" s="138"/>
    </row>
    <row r="41" spans="1:24" s="1" customFormat="1" ht="12.75" x14ac:dyDescent="0.2">
      <c r="A41" s="160" t="s">
        <v>79</v>
      </c>
      <c r="B41" s="160"/>
      <c r="C41" s="160"/>
      <c r="D41" s="160"/>
      <c r="L41" s="109"/>
      <c r="M41" s="138"/>
      <c r="N41" s="138"/>
      <c r="O41" s="138"/>
      <c r="P41" s="138"/>
      <c r="Q41" s="109"/>
      <c r="R41" s="138"/>
      <c r="S41" s="138"/>
      <c r="T41" s="138"/>
      <c r="U41" s="138"/>
      <c r="V41" s="138"/>
      <c r="W41" s="138"/>
      <c r="X41" s="138"/>
    </row>
    <row r="42" spans="1:24" s="1" customFormat="1" ht="12.75" x14ac:dyDescent="0.2">
      <c r="A42" s="65"/>
      <c r="B42" s="65"/>
      <c r="C42" s="65"/>
      <c r="D42" s="65"/>
      <c r="L42" s="109"/>
      <c r="M42" s="138"/>
      <c r="N42" s="138"/>
      <c r="O42" s="138"/>
      <c r="P42" s="138"/>
      <c r="Q42" s="109"/>
      <c r="R42" s="138"/>
      <c r="S42" s="138"/>
      <c r="T42" s="138"/>
      <c r="U42" s="138"/>
      <c r="V42" s="138"/>
      <c r="W42" s="138"/>
      <c r="X42" s="138"/>
    </row>
    <row r="43" spans="1:24" s="1" customFormat="1" ht="12.75" x14ac:dyDescent="0.2">
      <c r="A43" s="65"/>
      <c r="B43" s="65"/>
      <c r="C43" s="65"/>
      <c r="D43" s="65"/>
      <c r="L43" s="109"/>
      <c r="M43" s="138"/>
      <c r="N43" s="138"/>
      <c r="O43" s="138"/>
      <c r="P43" s="138"/>
      <c r="Q43" s="109"/>
      <c r="R43" s="138"/>
      <c r="S43" s="138"/>
      <c r="T43" s="138"/>
      <c r="U43" s="138"/>
      <c r="V43" s="138"/>
      <c r="W43" s="138"/>
      <c r="X43" s="138"/>
    </row>
    <row r="44" spans="1:24" s="1" customFormat="1" ht="12.75" x14ac:dyDescent="0.2">
      <c r="A44" s="65"/>
      <c r="B44" s="65"/>
      <c r="C44" s="65"/>
      <c r="D44" s="65"/>
      <c r="L44" s="109"/>
      <c r="M44" s="138"/>
      <c r="N44" s="138"/>
      <c r="O44" s="138"/>
      <c r="P44" s="138"/>
      <c r="Q44" s="109"/>
      <c r="R44" s="138"/>
      <c r="S44" s="138"/>
      <c r="T44" s="138"/>
      <c r="U44" s="138"/>
      <c r="V44" s="138"/>
      <c r="W44" s="138"/>
      <c r="X44" s="138"/>
    </row>
    <row r="45" spans="1:24" s="65" customFormat="1" ht="20.25" customHeight="1" x14ac:dyDescent="0.25">
      <c r="A45" s="161" t="s">
        <v>219</v>
      </c>
      <c r="B45" s="162"/>
      <c r="C45" s="164">
        <v>1549077</v>
      </c>
      <c r="D45" s="164"/>
      <c r="L45" s="136"/>
      <c r="M45" s="140"/>
      <c r="N45" s="140"/>
      <c r="O45" s="140"/>
      <c r="P45" s="140"/>
      <c r="Q45" s="136"/>
      <c r="R45" s="140"/>
      <c r="S45" s="140"/>
      <c r="T45" s="140"/>
      <c r="U45" s="140"/>
      <c r="V45" s="140"/>
      <c r="W45" s="140"/>
      <c r="X45" s="140"/>
    </row>
    <row r="46" spans="1:24" s="65" customFormat="1" ht="20.25" customHeight="1" x14ac:dyDescent="0.25">
      <c r="A46" s="161" t="s">
        <v>394</v>
      </c>
      <c r="B46" s="162"/>
      <c r="C46" s="164">
        <v>1244094</v>
      </c>
      <c r="D46" s="164"/>
      <c r="L46" s="136"/>
      <c r="M46" s="140"/>
      <c r="N46" s="140"/>
      <c r="O46" s="140"/>
      <c r="P46" s="140"/>
      <c r="Q46" s="136"/>
      <c r="R46" s="140"/>
      <c r="S46" s="140"/>
      <c r="T46" s="140"/>
      <c r="U46" s="140"/>
      <c r="V46" s="140"/>
      <c r="W46" s="140"/>
      <c r="X46" s="140"/>
    </row>
    <row r="47" spans="1:24" s="65" customFormat="1" ht="20.25" customHeight="1" x14ac:dyDescent="0.25">
      <c r="A47" s="161" t="s">
        <v>18</v>
      </c>
      <c r="B47" s="162"/>
      <c r="C47" s="163" t="s">
        <v>134</v>
      </c>
      <c r="D47" s="163"/>
      <c r="L47" s="136"/>
      <c r="M47" s="140"/>
      <c r="N47" s="140"/>
      <c r="O47" s="140"/>
      <c r="P47" s="140"/>
      <c r="Q47" s="136"/>
      <c r="R47" s="140"/>
      <c r="S47" s="140"/>
      <c r="T47" s="140"/>
      <c r="U47" s="140"/>
      <c r="V47" s="140"/>
      <c r="W47" s="140"/>
      <c r="X47" s="140"/>
    </row>
    <row r="48" spans="1:24" s="65" customFormat="1" ht="20.25" customHeight="1" x14ac:dyDescent="0.25">
      <c r="A48" s="168" t="s">
        <v>220</v>
      </c>
      <c r="B48" s="169"/>
      <c r="C48" s="164">
        <v>6723</v>
      </c>
      <c r="D48" s="164"/>
      <c r="L48" s="136"/>
      <c r="M48" s="140"/>
      <c r="N48" s="140"/>
      <c r="O48" s="140"/>
      <c r="P48" s="140"/>
      <c r="Q48" s="136"/>
      <c r="R48" s="140"/>
      <c r="S48" s="140"/>
      <c r="T48" s="140"/>
      <c r="U48" s="140"/>
      <c r="V48" s="140"/>
      <c r="W48" s="140"/>
      <c r="X48" s="140"/>
    </row>
    <row r="49" spans="1:24" s="65" customFormat="1" ht="20.25" customHeight="1" x14ac:dyDescent="0.25">
      <c r="A49" s="161" t="s">
        <v>144</v>
      </c>
      <c r="B49" s="162"/>
      <c r="C49" s="165">
        <v>69.42</v>
      </c>
      <c r="D49" s="165"/>
      <c r="L49" s="136"/>
      <c r="M49" s="140"/>
      <c r="N49" s="140"/>
      <c r="O49" s="140"/>
      <c r="P49" s="140"/>
      <c r="Q49" s="136">
        <f>C45/C46</f>
        <v>1.2451446594871449</v>
      </c>
      <c r="R49" s="140"/>
      <c r="S49" s="140"/>
      <c r="T49" s="140"/>
      <c r="U49" s="140"/>
      <c r="V49" s="140"/>
      <c r="W49" s="140"/>
      <c r="X49" s="140"/>
    </row>
    <row r="50" spans="1:24" s="65" customFormat="1" ht="20.25" customHeight="1" x14ac:dyDescent="0.25">
      <c r="A50" s="161" t="s">
        <v>145</v>
      </c>
      <c r="B50" s="162"/>
      <c r="C50" s="165">
        <f>C49</f>
        <v>69.42</v>
      </c>
      <c r="D50" s="165"/>
      <c r="L50" s="136"/>
      <c r="M50" s="140"/>
      <c r="N50" s="140"/>
      <c r="O50" s="140"/>
      <c r="P50" s="140"/>
      <c r="Q50" s="136"/>
      <c r="R50" s="140"/>
      <c r="S50" s="140"/>
      <c r="T50" s="140"/>
      <c r="U50" s="140"/>
      <c r="V50" s="140"/>
      <c r="W50" s="140"/>
      <c r="X50" s="140"/>
    </row>
    <row r="51" spans="1:24" s="65" customFormat="1" ht="20.25" customHeight="1" x14ac:dyDescent="0.25">
      <c r="A51" s="161" t="s">
        <v>109</v>
      </c>
      <c r="B51" s="162"/>
      <c r="C51" s="165">
        <v>42.6</v>
      </c>
      <c r="D51" s="165"/>
      <c r="L51" s="136"/>
      <c r="M51" s="140"/>
      <c r="N51" s="140"/>
      <c r="O51" s="140"/>
      <c r="P51" s="140"/>
      <c r="Q51" s="136"/>
      <c r="R51" s="140"/>
      <c r="S51" s="140"/>
      <c r="T51" s="140"/>
      <c r="U51" s="140"/>
      <c r="V51" s="140"/>
      <c r="W51" s="140"/>
      <c r="X51" s="140"/>
    </row>
    <row r="52" spans="1:24" s="1" customFormat="1" ht="31.5" customHeight="1" x14ac:dyDescent="0.2">
      <c r="A52" s="166" t="s">
        <v>110</v>
      </c>
      <c r="B52" s="167"/>
      <c r="C52" s="165">
        <v>44.5</v>
      </c>
      <c r="D52" s="165"/>
      <c r="E52" s="65"/>
      <c r="L52" s="109"/>
      <c r="M52" s="138"/>
      <c r="N52" s="138"/>
      <c r="O52" s="138"/>
      <c r="P52" s="138"/>
      <c r="Q52" s="109"/>
      <c r="R52" s="138"/>
      <c r="S52" s="138"/>
      <c r="T52" s="138"/>
      <c r="U52" s="138"/>
      <c r="V52" s="138"/>
      <c r="W52" s="138"/>
      <c r="X52" s="138"/>
    </row>
    <row r="53" spans="1:24" s="1" customFormat="1" ht="12.75" x14ac:dyDescent="0.2">
      <c r="L53" s="109"/>
      <c r="M53" s="138"/>
      <c r="N53" s="138"/>
      <c r="O53" s="138"/>
      <c r="P53" s="138"/>
      <c r="Q53" s="109"/>
      <c r="R53" s="138"/>
      <c r="S53" s="138"/>
      <c r="T53" s="138"/>
      <c r="U53" s="138"/>
      <c r="V53" s="138"/>
      <c r="W53" s="138"/>
      <c r="X53" s="138"/>
    </row>
  </sheetData>
  <mergeCells count="40">
    <mergeCell ref="D34:D35"/>
    <mergeCell ref="C20:C21"/>
    <mergeCell ref="D20:D21"/>
    <mergeCell ref="A32:K32"/>
    <mergeCell ref="N28:Z28"/>
    <mergeCell ref="A22:K22"/>
    <mergeCell ref="A34:A35"/>
    <mergeCell ref="B34:B35"/>
    <mergeCell ref="C34:C35"/>
    <mergeCell ref="A4:K4"/>
    <mergeCell ref="F2:K2"/>
    <mergeCell ref="F20:K20"/>
    <mergeCell ref="A19:K19"/>
    <mergeCell ref="A1:K1"/>
    <mergeCell ref="D2:D3"/>
    <mergeCell ref="E2:E3"/>
    <mergeCell ref="A2:A3"/>
    <mergeCell ref="B2:B3"/>
    <mergeCell ref="C2:C3"/>
    <mergeCell ref="A20:A21"/>
    <mergeCell ref="B20:B21"/>
    <mergeCell ref="E20:E21"/>
    <mergeCell ref="A52:B52"/>
    <mergeCell ref="A51:B51"/>
    <mergeCell ref="A50:B50"/>
    <mergeCell ref="A49:B49"/>
    <mergeCell ref="A48:B48"/>
    <mergeCell ref="C52:D52"/>
    <mergeCell ref="C51:D51"/>
    <mergeCell ref="C50:D50"/>
    <mergeCell ref="C49:D49"/>
    <mergeCell ref="C48:D48"/>
    <mergeCell ref="A36:D36"/>
    <mergeCell ref="A41:D41"/>
    <mergeCell ref="A47:B47"/>
    <mergeCell ref="A46:B46"/>
    <mergeCell ref="A45:B45"/>
    <mergeCell ref="C47:D47"/>
    <mergeCell ref="C46:D46"/>
    <mergeCell ref="C45:D45"/>
  </mergeCells>
  <conditionalFormatting sqref="G5:G7 G9:G10 G12:G13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{23989176-9D51-422E-B1C5-0FF66BB03120}</x14:id>
        </ext>
      </extLst>
    </cfRule>
  </conditionalFormatting>
  <conditionalFormatting sqref="G23:G24 G26:G27 G29:G30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{8C0CCCBA-53B7-4018-A539-B2A0E5A6C4EC}</x14:id>
        </ext>
      </extLst>
    </cfRule>
  </conditionalFormatting>
  <pageMargins left="3.937007874015748E-2" right="3.937007874015748E-2" top="3.937007874015748E-2" bottom="3.937007874015748E-2" header="0.31496062992125984" footer="0.31496062992125984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3989176-9D51-422E-B1C5-0FF66BB0312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G5:G7 G9:G10 G12:G13</xm:sqref>
        </x14:conditionalFormatting>
        <x14:conditionalFormatting xmlns:xm="http://schemas.microsoft.com/office/excel/2006/main">
          <x14:cfRule type="dataBar" id="{8C0CCCBA-53B7-4018-A539-B2A0E5A6C4E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G23:G24 G26:G27 G29:G30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workbookViewId="0">
      <selection activeCell="P36" sqref="P36"/>
    </sheetView>
  </sheetViews>
  <sheetFormatPr defaultRowHeight="15" x14ac:dyDescent="0.25"/>
  <cols>
    <col min="1" max="1" width="18.140625" customWidth="1"/>
    <col min="14" max="20" width="9.140625" style="141" customWidth="1"/>
    <col min="21" max="23" width="9.140625" style="141"/>
  </cols>
  <sheetData>
    <row r="1" spans="1:16" ht="25.5" customHeight="1" x14ac:dyDescent="0.25">
      <c r="A1" s="190" t="s">
        <v>80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6" ht="11.25" customHeight="1" x14ac:dyDescent="0.25">
      <c r="A2" s="66"/>
      <c r="B2" s="66"/>
      <c r="C2" s="66"/>
      <c r="D2" s="19"/>
      <c r="E2" s="66"/>
      <c r="F2" s="66"/>
      <c r="G2" s="19"/>
      <c r="H2" s="66"/>
      <c r="I2" s="191" t="s">
        <v>221</v>
      </c>
      <c r="J2" s="191"/>
      <c r="K2" s="192"/>
      <c r="L2" s="192"/>
      <c r="M2" s="19"/>
    </row>
    <row r="3" spans="1:16" ht="30.75" customHeight="1" x14ac:dyDescent="0.25">
      <c r="A3" s="193" t="s">
        <v>21</v>
      </c>
      <c r="B3" s="195" t="s">
        <v>22</v>
      </c>
      <c r="C3" s="196"/>
      <c r="D3" s="197"/>
      <c r="E3" s="195" t="s">
        <v>82</v>
      </c>
      <c r="F3" s="196"/>
      <c r="G3" s="197"/>
      <c r="H3" s="195" t="s">
        <v>83</v>
      </c>
      <c r="I3" s="196"/>
      <c r="J3" s="197"/>
      <c r="K3" s="195" t="s">
        <v>23</v>
      </c>
      <c r="L3" s="196"/>
      <c r="M3" s="197"/>
    </row>
    <row r="4" spans="1:16" ht="21" customHeight="1" x14ac:dyDescent="0.25">
      <c r="A4" s="194"/>
      <c r="B4" s="13" t="s">
        <v>2</v>
      </c>
      <c r="C4" s="14" t="s">
        <v>3</v>
      </c>
      <c r="D4" s="15" t="s">
        <v>24</v>
      </c>
      <c r="E4" s="13" t="s">
        <v>2</v>
      </c>
      <c r="F4" s="14" t="s">
        <v>3</v>
      </c>
      <c r="G4" s="15" t="s">
        <v>24</v>
      </c>
      <c r="H4" s="13" t="s">
        <v>2</v>
      </c>
      <c r="I4" s="14" t="s">
        <v>3</v>
      </c>
      <c r="J4" s="15" t="s">
        <v>24</v>
      </c>
      <c r="K4" s="13" t="s">
        <v>2</v>
      </c>
      <c r="L4" s="16" t="s">
        <v>3</v>
      </c>
      <c r="M4" s="15" t="s">
        <v>24</v>
      </c>
    </row>
    <row r="5" spans="1:16" ht="12.75" customHeight="1" x14ac:dyDescent="0.25">
      <c r="A5" s="67" t="s">
        <v>25</v>
      </c>
      <c r="B5" s="68">
        <v>3433</v>
      </c>
      <c r="C5" s="69">
        <v>329.6</v>
      </c>
      <c r="D5" s="70" t="s">
        <v>222</v>
      </c>
      <c r="E5" s="68">
        <v>926</v>
      </c>
      <c r="F5" s="69">
        <v>300.61</v>
      </c>
      <c r="G5" s="70" t="s">
        <v>223</v>
      </c>
      <c r="H5" s="68">
        <v>1880</v>
      </c>
      <c r="I5" s="69">
        <v>340.47</v>
      </c>
      <c r="J5" s="70" t="s">
        <v>224</v>
      </c>
      <c r="K5" s="68">
        <v>627</v>
      </c>
      <c r="L5" s="71">
        <v>339.8</v>
      </c>
      <c r="M5" s="70" t="s">
        <v>225</v>
      </c>
    </row>
    <row r="6" spans="1:16" ht="12.75" customHeight="1" x14ac:dyDescent="0.25">
      <c r="A6" s="67" t="s">
        <v>26</v>
      </c>
      <c r="B6" s="68">
        <v>23736</v>
      </c>
      <c r="C6" s="69">
        <v>808.39</v>
      </c>
      <c r="D6" s="70" t="s">
        <v>226</v>
      </c>
      <c r="E6" s="68">
        <v>9787</v>
      </c>
      <c r="F6" s="69">
        <v>799.15</v>
      </c>
      <c r="G6" s="70" t="s">
        <v>146</v>
      </c>
      <c r="H6" s="68">
        <v>4151</v>
      </c>
      <c r="I6" s="69">
        <v>822.24</v>
      </c>
      <c r="J6" s="70" t="s">
        <v>227</v>
      </c>
      <c r="K6" s="68">
        <v>9798</v>
      </c>
      <c r="L6" s="71">
        <v>811.76</v>
      </c>
      <c r="M6" s="70" t="s">
        <v>228</v>
      </c>
    </row>
    <row r="7" spans="1:16" ht="12.75" customHeight="1" x14ac:dyDescent="0.25">
      <c r="A7" s="67" t="s">
        <v>27</v>
      </c>
      <c r="B7" s="68">
        <v>93500</v>
      </c>
      <c r="C7" s="69">
        <v>1248.48</v>
      </c>
      <c r="D7" s="70" t="s">
        <v>229</v>
      </c>
      <c r="E7" s="68">
        <v>48161</v>
      </c>
      <c r="F7" s="69">
        <v>1249.71</v>
      </c>
      <c r="G7" s="70" t="s">
        <v>230</v>
      </c>
      <c r="H7" s="68">
        <v>13462</v>
      </c>
      <c r="I7" s="69">
        <v>1299.18</v>
      </c>
      <c r="J7" s="70" t="s">
        <v>231</v>
      </c>
      <c r="K7" s="68">
        <v>31877</v>
      </c>
      <c r="L7" s="71">
        <v>1225.21</v>
      </c>
      <c r="M7" s="70" t="s">
        <v>232</v>
      </c>
    </row>
    <row r="8" spans="1:16" ht="12.75" customHeight="1" x14ac:dyDescent="0.25">
      <c r="A8" s="67" t="s">
        <v>28</v>
      </c>
      <c r="B8" s="68">
        <v>143142</v>
      </c>
      <c r="C8" s="69">
        <v>1770.24</v>
      </c>
      <c r="D8" s="70" t="s">
        <v>233</v>
      </c>
      <c r="E8" s="68">
        <v>84450</v>
      </c>
      <c r="F8" s="69">
        <v>1774.64</v>
      </c>
      <c r="G8" s="70" t="s">
        <v>234</v>
      </c>
      <c r="H8" s="68">
        <v>28208</v>
      </c>
      <c r="I8" s="69">
        <v>1779.14</v>
      </c>
      <c r="J8" s="70" t="s">
        <v>147</v>
      </c>
      <c r="K8" s="68">
        <v>30484</v>
      </c>
      <c r="L8" s="71">
        <v>1749.84</v>
      </c>
      <c r="M8" s="70" t="s">
        <v>235</v>
      </c>
    </row>
    <row r="9" spans="1:16" ht="12.75" customHeight="1" x14ac:dyDescent="0.25">
      <c r="A9" s="67" t="s">
        <v>29</v>
      </c>
      <c r="B9" s="68">
        <v>196923</v>
      </c>
      <c r="C9" s="69">
        <v>2246.38</v>
      </c>
      <c r="D9" s="70" t="s">
        <v>236</v>
      </c>
      <c r="E9" s="68">
        <v>123062</v>
      </c>
      <c r="F9" s="69">
        <v>2251.9299999999998</v>
      </c>
      <c r="G9" s="70" t="s">
        <v>237</v>
      </c>
      <c r="H9" s="68">
        <v>26199</v>
      </c>
      <c r="I9" s="69">
        <v>2253.15</v>
      </c>
      <c r="J9" s="70" t="s">
        <v>148</v>
      </c>
      <c r="K9" s="68">
        <v>47662</v>
      </c>
      <c r="L9" s="71">
        <v>2228.33</v>
      </c>
      <c r="M9" s="70" t="s">
        <v>238</v>
      </c>
    </row>
    <row r="10" spans="1:16" ht="12.75" customHeight="1" x14ac:dyDescent="0.25">
      <c r="A10" s="67" t="s">
        <v>30</v>
      </c>
      <c r="B10" s="68">
        <v>148171</v>
      </c>
      <c r="C10" s="69">
        <v>2765.56</v>
      </c>
      <c r="D10" s="70" t="s">
        <v>239</v>
      </c>
      <c r="E10" s="68">
        <v>106032</v>
      </c>
      <c r="F10" s="69">
        <v>2775.95</v>
      </c>
      <c r="G10" s="70" t="s">
        <v>240</v>
      </c>
      <c r="H10" s="68">
        <v>14363</v>
      </c>
      <c r="I10" s="69">
        <v>2766.31</v>
      </c>
      <c r="J10" s="70" t="s">
        <v>149</v>
      </c>
      <c r="K10" s="68">
        <v>27776</v>
      </c>
      <c r="L10" s="71">
        <v>2725.52</v>
      </c>
      <c r="M10" s="70" t="s">
        <v>241</v>
      </c>
    </row>
    <row r="11" spans="1:16" ht="12.75" customHeight="1" x14ac:dyDescent="0.25">
      <c r="A11" s="67" t="s">
        <v>31</v>
      </c>
      <c r="B11" s="68">
        <v>110621</v>
      </c>
      <c r="C11" s="69">
        <v>3231.77</v>
      </c>
      <c r="D11" s="70" t="s">
        <v>242</v>
      </c>
      <c r="E11" s="68">
        <v>86585</v>
      </c>
      <c r="F11" s="69">
        <v>3235.83</v>
      </c>
      <c r="G11" s="70" t="s">
        <v>243</v>
      </c>
      <c r="H11" s="68">
        <v>8146</v>
      </c>
      <c r="I11" s="69">
        <v>3195.32</v>
      </c>
      <c r="J11" s="70" t="s">
        <v>244</v>
      </c>
      <c r="K11" s="68">
        <v>15890</v>
      </c>
      <c r="L11" s="71">
        <v>3228.35</v>
      </c>
      <c r="M11" s="70" t="s">
        <v>245</v>
      </c>
    </row>
    <row r="12" spans="1:16" ht="12.75" customHeight="1" x14ac:dyDescent="0.25">
      <c r="A12" s="67" t="s">
        <v>32</v>
      </c>
      <c r="B12" s="68">
        <v>78060</v>
      </c>
      <c r="C12" s="69">
        <v>3735.36</v>
      </c>
      <c r="D12" s="70" t="s">
        <v>246</v>
      </c>
      <c r="E12" s="68">
        <v>66132</v>
      </c>
      <c r="F12" s="69">
        <v>3737.05</v>
      </c>
      <c r="G12" s="70" t="s">
        <v>247</v>
      </c>
      <c r="H12" s="68">
        <v>3249</v>
      </c>
      <c r="I12" s="69">
        <v>3714.63</v>
      </c>
      <c r="J12" s="70" t="s">
        <v>248</v>
      </c>
      <c r="K12" s="68">
        <v>8679</v>
      </c>
      <c r="L12" s="71">
        <v>3730.27</v>
      </c>
      <c r="M12" s="70" t="s">
        <v>249</v>
      </c>
    </row>
    <row r="13" spans="1:16" ht="12.75" customHeight="1" x14ac:dyDescent="0.25">
      <c r="A13" s="67" t="s">
        <v>33</v>
      </c>
      <c r="B13" s="68">
        <v>62891</v>
      </c>
      <c r="C13" s="69">
        <v>4231.08</v>
      </c>
      <c r="D13" s="70" t="s">
        <v>157</v>
      </c>
      <c r="E13" s="68">
        <v>55137</v>
      </c>
      <c r="F13" s="69">
        <v>4233.6400000000003</v>
      </c>
      <c r="G13" s="70" t="s">
        <v>152</v>
      </c>
      <c r="H13" s="68">
        <v>1549</v>
      </c>
      <c r="I13" s="69">
        <v>4206.54</v>
      </c>
      <c r="J13" s="70" t="s">
        <v>250</v>
      </c>
      <c r="K13" s="68">
        <v>6205</v>
      </c>
      <c r="L13" s="71">
        <v>4214.3999999999996</v>
      </c>
      <c r="M13" s="70" t="s">
        <v>251</v>
      </c>
    </row>
    <row r="14" spans="1:16" ht="12.75" customHeight="1" x14ac:dyDescent="0.25">
      <c r="A14" s="67" t="s">
        <v>34</v>
      </c>
      <c r="B14" s="68">
        <v>39220</v>
      </c>
      <c r="C14" s="69">
        <v>4729.7299999999996</v>
      </c>
      <c r="D14" s="70" t="s">
        <v>252</v>
      </c>
      <c r="E14" s="68">
        <v>35526</v>
      </c>
      <c r="F14" s="69">
        <v>4730.07</v>
      </c>
      <c r="G14" s="70" t="s">
        <v>253</v>
      </c>
      <c r="H14" s="68">
        <v>626</v>
      </c>
      <c r="I14" s="69">
        <v>4724.47</v>
      </c>
      <c r="J14" s="70" t="s">
        <v>254</v>
      </c>
      <c r="K14" s="68">
        <v>3068</v>
      </c>
      <c r="L14" s="71">
        <v>4726.78</v>
      </c>
      <c r="M14" s="70" t="s">
        <v>255</v>
      </c>
      <c r="P14" s="143" t="s">
        <v>89</v>
      </c>
    </row>
    <row r="15" spans="1:16" ht="12.75" customHeight="1" x14ac:dyDescent="0.25">
      <c r="A15" s="67" t="s">
        <v>35</v>
      </c>
      <c r="B15" s="68">
        <v>40412</v>
      </c>
      <c r="C15" s="69">
        <v>5439.96</v>
      </c>
      <c r="D15" s="70" t="s">
        <v>256</v>
      </c>
      <c r="E15" s="68">
        <v>36317</v>
      </c>
      <c r="F15" s="69">
        <v>5439.44</v>
      </c>
      <c r="G15" s="70" t="s">
        <v>257</v>
      </c>
      <c r="H15" s="68">
        <v>623</v>
      </c>
      <c r="I15" s="69">
        <v>5406.16</v>
      </c>
      <c r="J15" s="70" t="s">
        <v>258</v>
      </c>
      <c r="K15" s="68">
        <v>3472</v>
      </c>
      <c r="L15" s="71">
        <v>5451.46</v>
      </c>
      <c r="M15" s="70" t="s">
        <v>259</v>
      </c>
      <c r="P15" s="143">
        <f>B19-'stranica 4'!B19-'stranica 5'!B19</f>
        <v>0</v>
      </c>
    </row>
    <row r="16" spans="1:16" ht="12.75" customHeight="1" x14ac:dyDescent="0.25">
      <c r="A16" s="67" t="s">
        <v>36</v>
      </c>
      <c r="B16" s="68">
        <v>16811</v>
      </c>
      <c r="C16" s="69">
        <v>6381.23</v>
      </c>
      <c r="D16" s="70" t="s">
        <v>260</v>
      </c>
      <c r="E16" s="68">
        <v>15526</v>
      </c>
      <c r="F16" s="69">
        <v>6386.49</v>
      </c>
      <c r="G16" s="70" t="s">
        <v>261</v>
      </c>
      <c r="H16" s="68">
        <v>237</v>
      </c>
      <c r="I16" s="69">
        <v>6374.82</v>
      </c>
      <c r="J16" s="70" t="s">
        <v>262</v>
      </c>
      <c r="K16" s="68">
        <v>1048</v>
      </c>
      <c r="L16" s="71">
        <v>6304.85</v>
      </c>
      <c r="M16" s="70" t="s">
        <v>263</v>
      </c>
    </row>
    <row r="17" spans="1:13" ht="12.75" customHeight="1" x14ac:dyDescent="0.25">
      <c r="A17" s="67" t="s">
        <v>37</v>
      </c>
      <c r="B17" s="68">
        <v>6852</v>
      </c>
      <c r="C17" s="69">
        <v>7430.64</v>
      </c>
      <c r="D17" s="70" t="s">
        <v>264</v>
      </c>
      <c r="E17" s="68">
        <v>6514</v>
      </c>
      <c r="F17" s="69">
        <v>7431.85</v>
      </c>
      <c r="G17" s="70" t="s">
        <v>265</v>
      </c>
      <c r="H17" s="68">
        <v>76</v>
      </c>
      <c r="I17" s="69">
        <v>7450.28</v>
      </c>
      <c r="J17" s="70" t="s">
        <v>266</v>
      </c>
      <c r="K17" s="68">
        <v>262</v>
      </c>
      <c r="L17" s="71">
        <v>7394.94</v>
      </c>
      <c r="M17" s="70" t="s">
        <v>267</v>
      </c>
    </row>
    <row r="18" spans="1:13" ht="12.75" customHeight="1" x14ac:dyDescent="0.25">
      <c r="A18" s="67" t="s">
        <v>38</v>
      </c>
      <c r="B18" s="68">
        <v>7319</v>
      </c>
      <c r="C18" s="69">
        <v>9282.24</v>
      </c>
      <c r="D18" s="70" t="s">
        <v>268</v>
      </c>
      <c r="E18" s="68">
        <v>7152</v>
      </c>
      <c r="F18" s="69">
        <v>9282.26</v>
      </c>
      <c r="G18" s="70" t="s">
        <v>269</v>
      </c>
      <c r="H18" s="68">
        <v>33</v>
      </c>
      <c r="I18" s="69">
        <v>9168.9</v>
      </c>
      <c r="J18" s="70" t="s">
        <v>116</v>
      </c>
      <c r="K18" s="68">
        <v>134</v>
      </c>
      <c r="L18" s="71">
        <v>9308.9500000000007</v>
      </c>
      <c r="M18" s="70" t="s">
        <v>270</v>
      </c>
    </row>
    <row r="19" spans="1:13" ht="11.25" customHeight="1" x14ac:dyDescent="0.25">
      <c r="A19" s="72" t="s">
        <v>1</v>
      </c>
      <c r="B19" s="73">
        <v>971091</v>
      </c>
      <c r="C19" s="74">
        <v>2872.27</v>
      </c>
      <c r="D19" s="75" t="s">
        <v>186</v>
      </c>
      <c r="E19" s="73">
        <v>681307</v>
      </c>
      <c r="F19" s="74">
        <v>3126.2</v>
      </c>
      <c r="G19" s="75" t="s">
        <v>184</v>
      </c>
      <c r="H19" s="73">
        <v>102802</v>
      </c>
      <c r="I19" s="74">
        <v>2177.1</v>
      </c>
      <c r="J19" s="75" t="s">
        <v>185</v>
      </c>
      <c r="K19" s="73">
        <v>186982</v>
      </c>
      <c r="L19" s="76">
        <v>2329.21</v>
      </c>
      <c r="M19" s="75" t="s">
        <v>151</v>
      </c>
    </row>
    <row r="20" spans="1:13" x14ac:dyDescent="0.25">
      <c r="A20" s="189" t="s">
        <v>79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77"/>
    </row>
  </sheetData>
  <mergeCells count="8">
    <mergeCell ref="A20:L20"/>
    <mergeCell ref="A1:M1"/>
    <mergeCell ref="I2:L2"/>
    <mergeCell ref="A3:A4"/>
    <mergeCell ref="B3:D3"/>
    <mergeCell ref="E3:G3"/>
    <mergeCell ref="H3:J3"/>
    <mergeCell ref="K3:M3"/>
  </mergeCells>
  <conditionalFormatting sqref="B5:B18 E5:E18 H5:H18 K5:K1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{18D8B9F0-4A74-4A91-8798-54F9A80F281B}</x14:id>
        </ext>
      </extLst>
    </cfRule>
  </conditionalFormatting>
  <conditionalFormatting sqref="B5:B1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{B83B7D6D-CCA5-4B57-B70C-C72DE3CE532F}</x14:id>
        </ext>
      </extLst>
    </cfRule>
  </conditionalFormatting>
  <conditionalFormatting sqref="E5:E18 H5:H18 K5:K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{1B943DCA-0E4A-4DA0-B74F-6E2A8C2A4951}</x14:id>
        </ext>
      </extLst>
    </cfRule>
  </conditionalFormatting>
  <pageMargins left="0.82677165354330717" right="0.23622047244094491" top="0.11811023622047245" bottom="0.11811023622047245" header="0.31496062992125984" footer="0.31496062992125984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D8B9F0-4A74-4A91-8798-54F9A80F281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B5:B18 E5:E18 H5:H18 K5:K18</xm:sqref>
        </x14:conditionalFormatting>
        <x14:conditionalFormatting xmlns:xm="http://schemas.microsoft.com/office/excel/2006/main">
          <x14:cfRule type="dataBar" id="{B83B7D6D-CCA5-4B57-B70C-C72DE3CE532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B5:B18</xm:sqref>
        </x14:conditionalFormatting>
        <x14:conditionalFormatting xmlns:xm="http://schemas.microsoft.com/office/excel/2006/main">
          <x14:cfRule type="dataBar" id="{1B943DCA-0E4A-4DA0-B74F-6E2A8C2A495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E5:E18 H5:H18 K5:K18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workbookViewId="0">
      <selection activeCell="Q30" sqref="Q30"/>
    </sheetView>
  </sheetViews>
  <sheetFormatPr defaultRowHeight="15" x14ac:dyDescent="0.25"/>
  <cols>
    <col min="1" max="1" width="18.140625" customWidth="1"/>
    <col min="14" max="20" width="9.140625" style="137"/>
  </cols>
  <sheetData>
    <row r="1" spans="1:13" ht="36.75" customHeight="1" x14ac:dyDescent="0.25">
      <c r="A1" s="190" t="s">
        <v>84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12" customHeight="1" x14ac:dyDescent="0.25">
      <c r="A2" s="66"/>
      <c r="B2" s="66"/>
      <c r="C2" s="66"/>
      <c r="D2" s="111"/>
      <c r="E2" s="66"/>
      <c r="F2" s="66"/>
      <c r="G2" s="111"/>
      <c r="H2" s="66"/>
      <c r="I2" s="191" t="str">
        <f>'stranica 3'!$I$2:$L$2</f>
        <v>stanje podataka: 30. rujna 2020.</v>
      </c>
      <c r="J2" s="191"/>
      <c r="K2" s="192"/>
      <c r="L2" s="192"/>
      <c r="M2" s="111"/>
    </row>
    <row r="3" spans="1:13" ht="24" customHeight="1" x14ac:dyDescent="0.25">
      <c r="A3" s="193" t="s">
        <v>21</v>
      </c>
      <c r="B3" s="195" t="s">
        <v>22</v>
      </c>
      <c r="C3" s="196"/>
      <c r="D3" s="197"/>
      <c r="E3" s="195" t="s">
        <v>82</v>
      </c>
      <c r="F3" s="196"/>
      <c r="G3" s="197"/>
      <c r="H3" s="195" t="s">
        <v>83</v>
      </c>
      <c r="I3" s="196"/>
      <c r="J3" s="197"/>
      <c r="K3" s="195" t="s">
        <v>23</v>
      </c>
      <c r="L3" s="196"/>
      <c r="M3" s="197"/>
    </row>
    <row r="4" spans="1:13" ht="26.25" customHeight="1" x14ac:dyDescent="0.25">
      <c r="A4" s="194"/>
      <c r="B4" s="13" t="s">
        <v>2</v>
      </c>
      <c r="C4" s="14" t="s">
        <v>3</v>
      </c>
      <c r="D4" s="15" t="s">
        <v>24</v>
      </c>
      <c r="E4" s="13" t="s">
        <v>2</v>
      </c>
      <c r="F4" s="14" t="s">
        <v>3</v>
      </c>
      <c r="G4" s="15" t="s">
        <v>24</v>
      </c>
      <c r="H4" s="13" t="s">
        <v>2</v>
      </c>
      <c r="I4" s="14" t="s">
        <v>3</v>
      </c>
      <c r="J4" s="15" t="s">
        <v>24</v>
      </c>
      <c r="K4" s="13" t="s">
        <v>2</v>
      </c>
      <c r="L4" s="16" t="s">
        <v>3</v>
      </c>
      <c r="M4" s="15" t="s">
        <v>24</v>
      </c>
    </row>
    <row r="5" spans="1:13" ht="12.75" customHeight="1" x14ac:dyDescent="0.25">
      <c r="A5" s="67" t="s">
        <v>25</v>
      </c>
      <c r="B5" s="68">
        <v>125</v>
      </c>
      <c r="C5" s="69">
        <v>386.54</v>
      </c>
      <c r="D5" s="70" t="s">
        <v>271</v>
      </c>
      <c r="E5" s="68">
        <v>43</v>
      </c>
      <c r="F5" s="69">
        <v>322.95999999999998</v>
      </c>
      <c r="G5" s="70" t="s">
        <v>272</v>
      </c>
      <c r="H5" s="68">
        <v>1</v>
      </c>
      <c r="I5" s="69">
        <v>383.84</v>
      </c>
      <c r="J5" s="70" t="s">
        <v>117</v>
      </c>
      <c r="K5" s="68">
        <v>81</v>
      </c>
      <c r="L5" s="71">
        <v>420.32</v>
      </c>
      <c r="M5" s="70" t="s">
        <v>273</v>
      </c>
    </row>
    <row r="6" spans="1:13" ht="12.75" customHeight="1" x14ac:dyDescent="0.25">
      <c r="A6" s="67" t="s">
        <v>26</v>
      </c>
      <c r="B6" s="68">
        <v>10157</v>
      </c>
      <c r="C6" s="69">
        <v>783.2</v>
      </c>
      <c r="D6" s="70" t="s">
        <v>274</v>
      </c>
      <c r="E6" s="68">
        <v>7285</v>
      </c>
      <c r="F6" s="69">
        <v>780.33</v>
      </c>
      <c r="G6" s="70" t="s">
        <v>275</v>
      </c>
      <c r="H6" s="68">
        <v>191</v>
      </c>
      <c r="I6" s="69">
        <v>797.66</v>
      </c>
      <c r="J6" s="70" t="s">
        <v>276</v>
      </c>
      <c r="K6" s="68">
        <v>2681</v>
      </c>
      <c r="L6" s="71">
        <v>789.97</v>
      </c>
      <c r="M6" s="70" t="s">
        <v>277</v>
      </c>
    </row>
    <row r="7" spans="1:13" ht="12.75" customHeight="1" x14ac:dyDescent="0.25">
      <c r="A7" s="67" t="s">
        <v>27</v>
      </c>
      <c r="B7" s="68">
        <v>8638</v>
      </c>
      <c r="C7" s="69">
        <v>1268.26</v>
      </c>
      <c r="D7" s="70" t="s">
        <v>278</v>
      </c>
      <c r="E7" s="68">
        <v>4122</v>
      </c>
      <c r="F7" s="69">
        <v>1265.29</v>
      </c>
      <c r="G7" s="70" t="s">
        <v>279</v>
      </c>
      <c r="H7" s="68">
        <v>384</v>
      </c>
      <c r="I7" s="69">
        <v>1294.1099999999999</v>
      </c>
      <c r="J7" s="70" t="s">
        <v>280</v>
      </c>
      <c r="K7" s="68">
        <v>4132</v>
      </c>
      <c r="L7" s="71">
        <v>1268.82</v>
      </c>
      <c r="M7" s="70" t="s">
        <v>281</v>
      </c>
    </row>
    <row r="8" spans="1:13" ht="12.75" customHeight="1" x14ac:dyDescent="0.25">
      <c r="A8" s="67" t="s">
        <v>28</v>
      </c>
      <c r="B8" s="68">
        <v>15391</v>
      </c>
      <c r="C8" s="69">
        <v>1785.28</v>
      </c>
      <c r="D8" s="70" t="s">
        <v>282</v>
      </c>
      <c r="E8" s="68">
        <v>8849</v>
      </c>
      <c r="F8" s="69">
        <v>1791.6</v>
      </c>
      <c r="G8" s="70" t="s">
        <v>283</v>
      </c>
      <c r="H8" s="68">
        <v>851</v>
      </c>
      <c r="I8" s="69">
        <v>1799.5</v>
      </c>
      <c r="J8" s="70" t="s">
        <v>284</v>
      </c>
      <c r="K8" s="68">
        <v>5691</v>
      </c>
      <c r="L8" s="71">
        <v>1773.34</v>
      </c>
      <c r="M8" s="70" t="s">
        <v>285</v>
      </c>
    </row>
    <row r="9" spans="1:13" ht="12.75" customHeight="1" x14ac:dyDescent="0.25">
      <c r="A9" s="67" t="s">
        <v>29</v>
      </c>
      <c r="B9" s="68">
        <v>61141</v>
      </c>
      <c r="C9" s="69">
        <v>2241.84</v>
      </c>
      <c r="D9" s="70" t="s">
        <v>286</v>
      </c>
      <c r="E9" s="68">
        <v>38985</v>
      </c>
      <c r="F9" s="69">
        <v>2249.0500000000002</v>
      </c>
      <c r="G9" s="70" t="s">
        <v>287</v>
      </c>
      <c r="H9" s="68">
        <v>3579</v>
      </c>
      <c r="I9" s="69">
        <v>2227.2600000000002</v>
      </c>
      <c r="J9" s="70" t="s">
        <v>288</v>
      </c>
      <c r="K9" s="68">
        <v>18577</v>
      </c>
      <c r="L9" s="71">
        <v>2229.54</v>
      </c>
      <c r="M9" s="70" t="s">
        <v>289</v>
      </c>
    </row>
    <row r="10" spans="1:13" ht="12.75" customHeight="1" x14ac:dyDescent="0.25">
      <c r="A10" s="67" t="s">
        <v>30</v>
      </c>
      <c r="B10" s="68">
        <v>44606</v>
      </c>
      <c r="C10" s="69">
        <v>2794.37</v>
      </c>
      <c r="D10" s="70" t="s">
        <v>290</v>
      </c>
      <c r="E10" s="68">
        <v>35208</v>
      </c>
      <c r="F10" s="69">
        <v>2810.29</v>
      </c>
      <c r="G10" s="70" t="s">
        <v>291</v>
      </c>
      <c r="H10" s="68">
        <v>2072</v>
      </c>
      <c r="I10" s="69">
        <v>2811.3</v>
      </c>
      <c r="J10" s="70" t="s">
        <v>292</v>
      </c>
      <c r="K10" s="68">
        <v>7326</v>
      </c>
      <c r="L10" s="71">
        <v>2713.04</v>
      </c>
      <c r="M10" s="70" t="s">
        <v>293</v>
      </c>
    </row>
    <row r="11" spans="1:13" ht="12.75" customHeight="1" x14ac:dyDescent="0.25">
      <c r="A11" s="67" t="s">
        <v>31</v>
      </c>
      <c r="B11" s="68">
        <v>32926</v>
      </c>
      <c r="C11" s="69">
        <v>3242.63</v>
      </c>
      <c r="D11" s="70" t="s">
        <v>294</v>
      </c>
      <c r="E11" s="68">
        <v>27915</v>
      </c>
      <c r="F11" s="69">
        <v>3244.97</v>
      </c>
      <c r="G11" s="70" t="s">
        <v>295</v>
      </c>
      <c r="H11" s="68">
        <v>1330</v>
      </c>
      <c r="I11" s="69">
        <v>3234.65</v>
      </c>
      <c r="J11" s="70" t="s">
        <v>296</v>
      </c>
      <c r="K11" s="68">
        <v>3681</v>
      </c>
      <c r="L11" s="71">
        <v>3227.73</v>
      </c>
      <c r="M11" s="70" t="s">
        <v>297</v>
      </c>
    </row>
    <row r="12" spans="1:13" ht="12.75" customHeight="1" x14ac:dyDescent="0.25">
      <c r="A12" s="67" t="s">
        <v>32</v>
      </c>
      <c r="B12" s="68">
        <v>25473</v>
      </c>
      <c r="C12" s="69">
        <v>3734.28</v>
      </c>
      <c r="D12" s="70" t="s">
        <v>298</v>
      </c>
      <c r="E12" s="68">
        <v>22713</v>
      </c>
      <c r="F12" s="69">
        <v>3735.2</v>
      </c>
      <c r="G12" s="70" t="s">
        <v>299</v>
      </c>
      <c r="H12" s="68">
        <v>877</v>
      </c>
      <c r="I12" s="69">
        <v>3707.99</v>
      </c>
      <c r="J12" s="70" t="s">
        <v>300</v>
      </c>
      <c r="K12" s="68">
        <v>1883</v>
      </c>
      <c r="L12" s="71">
        <v>3735.46</v>
      </c>
      <c r="M12" s="70" t="s">
        <v>301</v>
      </c>
    </row>
    <row r="13" spans="1:13" ht="12.75" customHeight="1" x14ac:dyDescent="0.25">
      <c r="A13" s="67" t="s">
        <v>33</v>
      </c>
      <c r="B13" s="68">
        <v>19864</v>
      </c>
      <c r="C13" s="69">
        <v>4224.59</v>
      </c>
      <c r="D13" s="70" t="s">
        <v>302</v>
      </c>
      <c r="E13" s="68">
        <v>17758</v>
      </c>
      <c r="F13" s="69">
        <v>4226.7</v>
      </c>
      <c r="G13" s="70" t="s">
        <v>303</v>
      </c>
      <c r="H13" s="68">
        <v>606</v>
      </c>
      <c r="I13" s="69">
        <v>4201.33</v>
      </c>
      <c r="J13" s="70" t="s">
        <v>304</v>
      </c>
      <c r="K13" s="68">
        <v>1500</v>
      </c>
      <c r="L13" s="71">
        <v>4208.9799999999996</v>
      </c>
      <c r="M13" s="70" t="s">
        <v>305</v>
      </c>
    </row>
    <row r="14" spans="1:13" ht="12.75" customHeight="1" x14ac:dyDescent="0.25">
      <c r="A14" s="67" t="s">
        <v>34</v>
      </c>
      <c r="B14" s="68">
        <v>10985</v>
      </c>
      <c r="C14" s="69">
        <v>4729</v>
      </c>
      <c r="D14" s="70" t="s">
        <v>306</v>
      </c>
      <c r="E14" s="68">
        <v>10115</v>
      </c>
      <c r="F14" s="69">
        <v>4729.16</v>
      </c>
      <c r="G14" s="70" t="s">
        <v>307</v>
      </c>
      <c r="H14" s="68">
        <v>243</v>
      </c>
      <c r="I14" s="69">
        <v>4722.9799999999996</v>
      </c>
      <c r="J14" s="70" t="s">
        <v>308</v>
      </c>
      <c r="K14" s="68">
        <v>627</v>
      </c>
      <c r="L14" s="71">
        <v>4728.7299999999996</v>
      </c>
      <c r="M14" s="70" t="s">
        <v>309</v>
      </c>
    </row>
    <row r="15" spans="1:13" ht="12.75" customHeight="1" x14ac:dyDescent="0.25">
      <c r="A15" s="67" t="s">
        <v>35</v>
      </c>
      <c r="B15" s="68">
        <v>11261</v>
      </c>
      <c r="C15" s="69">
        <v>5440.42</v>
      </c>
      <c r="D15" s="70" t="s">
        <v>310</v>
      </c>
      <c r="E15" s="68">
        <v>10384</v>
      </c>
      <c r="F15" s="69">
        <v>5438.58</v>
      </c>
      <c r="G15" s="70" t="s">
        <v>311</v>
      </c>
      <c r="H15" s="68">
        <v>204</v>
      </c>
      <c r="I15" s="69">
        <v>5395.04</v>
      </c>
      <c r="J15" s="70" t="s">
        <v>312</v>
      </c>
      <c r="K15" s="68">
        <v>673</v>
      </c>
      <c r="L15" s="71">
        <v>5482.57</v>
      </c>
      <c r="M15" s="70" t="s">
        <v>313</v>
      </c>
    </row>
    <row r="16" spans="1:13" ht="12.75" customHeight="1" x14ac:dyDescent="0.25">
      <c r="A16" s="67" t="s">
        <v>36</v>
      </c>
      <c r="B16" s="68">
        <v>4687</v>
      </c>
      <c r="C16" s="69">
        <v>6380.45</v>
      </c>
      <c r="D16" s="70" t="s">
        <v>314</v>
      </c>
      <c r="E16" s="68">
        <v>4515</v>
      </c>
      <c r="F16" s="69">
        <v>6383.63</v>
      </c>
      <c r="G16" s="70" t="s">
        <v>315</v>
      </c>
      <c r="H16" s="68">
        <v>98</v>
      </c>
      <c r="I16" s="69">
        <v>6365.73</v>
      </c>
      <c r="J16" s="70" t="s">
        <v>316</v>
      </c>
      <c r="K16" s="68">
        <v>74</v>
      </c>
      <c r="L16" s="71">
        <v>6206.22</v>
      </c>
      <c r="M16" s="70" t="s">
        <v>317</v>
      </c>
    </row>
    <row r="17" spans="1:13" ht="12.75" customHeight="1" x14ac:dyDescent="0.25">
      <c r="A17" s="67" t="s">
        <v>37</v>
      </c>
      <c r="B17" s="68">
        <v>1809</v>
      </c>
      <c r="C17" s="69">
        <v>7378.64</v>
      </c>
      <c r="D17" s="70" t="s">
        <v>318</v>
      </c>
      <c r="E17" s="68">
        <v>1760</v>
      </c>
      <c r="F17" s="69">
        <v>7377.02</v>
      </c>
      <c r="G17" s="70" t="s">
        <v>319</v>
      </c>
      <c r="H17" s="68">
        <v>36</v>
      </c>
      <c r="I17" s="69">
        <v>7468.44</v>
      </c>
      <c r="J17" s="70" t="s">
        <v>153</v>
      </c>
      <c r="K17" s="68">
        <v>13</v>
      </c>
      <c r="L17" s="71">
        <v>7350.01</v>
      </c>
      <c r="M17" s="70" t="s">
        <v>154</v>
      </c>
    </row>
    <row r="18" spans="1:13" ht="12.75" customHeight="1" x14ac:dyDescent="0.25">
      <c r="A18" s="67" t="s">
        <v>38</v>
      </c>
      <c r="B18" s="68">
        <v>839</v>
      </c>
      <c r="C18" s="69">
        <v>8467.73</v>
      </c>
      <c r="D18" s="70" t="s">
        <v>320</v>
      </c>
      <c r="E18" s="68">
        <v>822</v>
      </c>
      <c r="F18" s="69">
        <v>8459.9599999999991</v>
      </c>
      <c r="G18" s="70" t="s">
        <v>321</v>
      </c>
      <c r="H18" s="68">
        <v>16</v>
      </c>
      <c r="I18" s="69">
        <v>8786.7999999999993</v>
      </c>
      <c r="J18" s="70" t="s">
        <v>118</v>
      </c>
      <c r="K18" s="68">
        <v>1</v>
      </c>
      <c r="L18" s="71">
        <v>9743.4699999999993</v>
      </c>
      <c r="M18" s="70" t="s">
        <v>102</v>
      </c>
    </row>
    <row r="19" spans="1:13" ht="11.25" customHeight="1" x14ac:dyDescent="0.25">
      <c r="A19" s="72" t="s">
        <v>1</v>
      </c>
      <c r="B19" s="73">
        <v>247902</v>
      </c>
      <c r="C19" s="74">
        <v>3055.75</v>
      </c>
      <c r="D19" s="75" t="s">
        <v>322</v>
      </c>
      <c r="E19" s="73">
        <v>190474</v>
      </c>
      <c r="F19" s="74">
        <v>3238.97</v>
      </c>
      <c r="G19" s="75" t="s">
        <v>323</v>
      </c>
      <c r="H19" s="73">
        <v>10488</v>
      </c>
      <c r="I19" s="74">
        <v>2799.29</v>
      </c>
      <c r="J19" s="75" t="s">
        <v>324</v>
      </c>
      <c r="K19" s="73">
        <v>46940</v>
      </c>
      <c r="L19" s="76">
        <v>2369.59</v>
      </c>
      <c r="M19" s="75" t="s">
        <v>325</v>
      </c>
    </row>
    <row r="20" spans="1:13" x14ac:dyDescent="0.25">
      <c r="A20" s="189" t="s">
        <v>79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</row>
  </sheetData>
  <mergeCells count="8">
    <mergeCell ref="A20:L20"/>
    <mergeCell ref="A1:M1"/>
    <mergeCell ref="I2:L2"/>
    <mergeCell ref="A3:A4"/>
    <mergeCell ref="B3:D3"/>
    <mergeCell ref="E3:G3"/>
    <mergeCell ref="H3:J3"/>
    <mergeCell ref="K3:M3"/>
  </mergeCells>
  <conditionalFormatting sqref="B5:B18 E5:E18 H5:H18 K5:K1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{EAD00C8B-BB34-4417-B70E-DC0AB8BAE438}</x14:id>
        </ext>
      </extLst>
    </cfRule>
  </conditionalFormatting>
  <conditionalFormatting sqref="B5:B1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{09F9B2A1-2790-48C4-AB63-B11D70E78312}</x14:id>
        </ext>
      </extLst>
    </cfRule>
  </conditionalFormatting>
  <conditionalFormatting sqref="E5:E18 H5:H18 K5:K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{85C1C8A4-7C75-421D-BDDE-E75FA97D6AE8}</x14:id>
        </ext>
      </extLst>
    </cfRule>
  </conditionalFormatting>
  <pageMargins left="0.82677165354330717" right="0.23622047244094491" top="0.11811023622047245" bottom="0.11811023622047245" header="0.31496062992125984" footer="0.31496062992125984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AD00C8B-BB34-4417-B70E-DC0AB8BAE43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B5:B18 E5:E18 H5:H18 K5:K18</xm:sqref>
        </x14:conditionalFormatting>
        <x14:conditionalFormatting xmlns:xm="http://schemas.microsoft.com/office/excel/2006/main">
          <x14:cfRule type="dataBar" id="{09F9B2A1-2790-48C4-AB63-B11D70E7831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B5:B18</xm:sqref>
        </x14:conditionalFormatting>
        <x14:conditionalFormatting xmlns:xm="http://schemas.microsoft.com/office/excel/2006/main">
          <x14:cfRule type="dataBar" id="{85C1C8A4-7C75-421D-BDDE-E75FA97D6AE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E5:E18 H5:H18 K5:K18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R21" sqref="R21"/>
    </sheetView>
  </sheetViews>
  <sheetFormatPr defaultRowHeight="15" x14ac:dyDescent="0.25"/>
  <cols>
    <col min="1" max="1" width="18.140625" customWidth="1"/>
    <col min="14" max="19" width="9.140625" style="137"/>
  </cols>
  <sheetData>
    <row r="1" spans="1:13" ht="36.75" customHeight="1" x14ac:dyDescent="0.25">
      <c r="A1" s="190" t="s">
        <v>85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ht="12" customHeight="1" x14ac:dyDescent="0.25">
      <c r="A2" s="66"/>
      <c r="B2" s="66"/>
      <c r="C2" s="66"/>
      <c r="D2" s="111"/>
      <c r="E2" s="66"/>
      <c r="F2" s="66"/>
      <c r="G2" s="111"/>
      <c r="H2" s="66"/>
      <c r="I2" s="191" t="str">
        <f>'stranica 3'!$I$2:$L$2</f>
        <v>stanje podataka: 30. rujna 2020.</v>
      </c>
      <c r="J2" s="191"/>
      <c r="K2" s="192"/>
      <c r="L2" s="192"/>
      <c r="M2" s="111"/>
    </row>
    <row r="3" spans="1:13" ht="24" customHeight="1" x14ac:dyDescent="0.25">
      <c r="A3" s="193" t="s">
        <v>21</v>
      </c>
      <c r="B3" s="195" t="s">
        <v>22</v>
      </c>
      <c r="C3" s="196"/>
      <c r="D3" s="197"/>
      <c r="E3" s="195" t="s">
        <v>82</v>
      </c>
      <c r="F3" s="196"/>
      <c r="G3" s="197"/>
      <c r="H3" s="195" t="s">
        <v>83</v>
      </c>
      <c r="I3" s="196"/>
      <c r="J3" s="197"/>
      <c r="K3" s="195" t="s">
        <v>23</v>
      </c>
      <c r="L3" s="196"/>
      <c r="M3" s="197"/>
    </row>
    <row r="4" spans="1:13" ht="26.25" customHeight="1" x14ac:dyDescent="0.25">
      <c r="A4" s="194"/>
      <c r="B4" s="13" t="s">
        <v>2</v>
      </c>
      <c r="C4" s="14" t="s">
        <v>3</v>
      </c>
      <c r="D4" s="15" t="s">
        <v>24</v>
      </c>
      <c r="E4" s="13" t="s">
        <v>2</v>
      </c>
      <c r="F4" s="14" t="s">
        <v>3</v>
      </c>
      <c r="G4" s="15" t="s">
        <v>24</v>
      </c>
      <c r="H4" s="13" t="s">
        <v>2</v>
      </c>
      <c r="I4" s="14" t="s">
        <v>3</v>
      </c>
      <c r="J4" s="15" t="s">
        <v>24</v>
      </c>
      <c r="K4" s="13" t="s">
        <v>2</v>
      </c>
      <c r="L4" s="16" t="s">
        <v>3</v>
      </c>
      <c r="M4" s="15" t="s">
        <v>24</v>
      </c>
    </row>
    <row r="5" spans="1:13" ht="12.75" customHeight="1" x14ac:dyDescent="0.25">
      <c r="A5" s="67" t="s">
        <v>25</v>
      </c>
      <c r="B5" s="68">
        <v>3308</v>
      </c>
      <c r="C5" s="69">
        <v>327.45</v>
      </c>
      <c r="D5" s="70" t="s">
        <v>326</v>
      </c>
      <c r="E5" s="68">
        <v>883</v>
      </c>
      <c r="F5" s="69">
        <v>299.52</v>
      </c>
      <c r="G5" s="70" t="s">
        <v>327</v>
      </c>
      <c r="H5" s="68">
        <v>1879</v>
      </c>
      <c r="I5" s="69">
        <v>340.45</v>
      </c>
      <c r="J5" s="70" t="s">
        <v>328</v>
      </c>
      <c r="K5" s="68">
        <v>546</v>
      </c>
      <c r="L5" s="71">
        <v>327.86</v>
      </c>
      <c r="M5" s="70" t="s">
        <v>329</v>
      </c>
    </row>
    <row r="6" spans="1:13" ht="12.75" customHeight="1" x14ac:dyDescent="0.25">
      <c r="A6" s="67" t="s">
        <v>26</v>
      </c>
      <c r="B6" s="68">
        <v>13579</v>
      </c>
      <c r="C6" s="69">
        <v>827.24</v>
      </c>
      <c r="D6" s="70" t="s">
        <v>330</v>
      </c>
      <c r="E6" s="68">
        <v>2502</v>
      </c>
      <c r="F6" s="69">
        <v>853.96</v>
      </c>
      <c r="G6" s="70" t="s">
        <v>331</v>
      </c>
      <c r="H6" s="68">
        <v>3960</v>
      </c>
      <c r="I6" s="69">
        <v>823.42</v>
      </c>
      <c r="J6" s="70" t="s">
        <v>332</v>
      </c>
      <c r="K6" s="68">
        <v>7117</v>
      </c>
      <c r="L6" s="71">
        <v>819.97</v>
      </c>
      <c r="M6" s="70" t="s">
        <v>333</v>
      </c>
    </row>
    <row r="7" spans="1:13" ht="12.75" customHeight="1" x14ac:dyDescent="0.25">
      <c r="A7" s="67" t="s">
        <v>27</v>
      </c>
      <c r="B7" s="68">
        <v>84862</v>
      </c>
      <c r="C7" s="69">
        <v>1246.47</v>
      </c>
      <c r="D7" s="70" t="s">
        <v>334</v>
      </c>
      <c r="E7" s="68">
        <v>44039</v>
      </c>
      <c r="F7" s="69">
        <v>1248.25</v>
      </c>
      <c r="G7" s="70" t="s">
        <v>335</v>
      </c>
      <c r="H7" s="68">
        <v>13078</v>
      </c>
      <c r="I7" s="69">
        <v>1299.33</v>
      </c>
      <c r="J7" s="70" t="s">
        <v>336</v>
      </c>
      <c r="K7" s="68">
        <v>27745</v>
      </c>
      <c r="L7" s="71">
        <v>1218.72</v>
      </c>
      <c r="M7" s="70" t="s">
        <v>337</v>
      </c>
    </row>
    <row r="8" spans="1:13" ht="12.75" customHeight="1" x14ac:dyDescent="0.25">
      <c r="A8" s="67" t="s">
        <v>28</v>
      </c>
      <c r="B8" s="68">
        <v>127751</v>
      </c>
      <c r="C8" s="69">
        <v>1768.43</v>
      </c>
      <c r="D8" s="70" t="s">
        <v>338</v>
      </c>
      <c r="E8" s="68">
        <v>75601</v>
      </c>
      <c r="F8" s="69">
        <v>1772.65</v>
      </c>
      <c r="G8" s="70" t="s">
        <v>339</v>
      </c>
      <c r="H8" s="68">
        <v>27357</v>
      </c>
      <c r="I8" s="69">
        <v>1778.51</v>
      </c>
      <c r="J8" s="70" t="s">
        <v>155</v>
      </c>
      <c r="K8" s="68">
        <v>24793</v>
      </c>
      <c r="L8" s="71">
        <v>1744.44</v>
      </c>
      <c r="M8" s="70" t="s">
        <v>340</v>
      </c>
    </row>
    <row r="9" spans="1:13" ht="12.75" customHeight="1" x14ac:dyDescent="0.25">
      <c r="A9" s="67" t="s">
        <v>29</v>
      </c>
      <c r="B9" s="68">
        <v>135782</v>
      </c>
      <c r="C9" s="69">
        <v>2248.4299999999998</v>
      </c>
      <c r="D9" s="70" t="s">
        <v>341</v>
      </c>
      <c r="E9" s="68">
        <v>84077</v>
      </c>
      <c r="F9" s="69">
        <v>2253.27</v>
      </c>
      <c r="G9" s="70" t="s">
        <v>156</v>
      </c>
      <c r="H9" s="68">
        <v>22620</v>
      </c>
      <c r="I9" s="69">
        <v>2257.25</v>
      </c>
      <c r="J9" s="70" t="s">
        <v>342</v>
      </c>
      <c r="K9" s="68">
        <v>29085</v>
      </c>
      <c r="L9" s="71">
        <v>2227.5700000000002</v>
      </c>
      <c r="M9" s="70" t="s">
        <v>343</v>
      </c>
    </row>
    <row r="10" spans="1:13" ht="12.75" customHeight="1" x14ac:dyDescent="0.25">
      <c r="A10" s="67" t="s">
        <v>30</v>
      </c>
      <c r="B10" s="68">
        <v>103565</v>
      </c>
      <c r="C10" s="69">
        <v>2753.15</v>
      </c>
      <c r="D10" s="70" t="s">
        <v>344</v>
      </c>
      <c r="E10" s="68">
        <v>70824</v>
      </c>
      <c r="F10" s="69">
        <v>2758.87</v>
      </c>
      <c r="G10" s="70" t="s">
        <v>345</v>
      </c>
      <c r="H10" s="68">
        <v>12291</v>
      </c>
      <c r="I10" s="69">
        <v>2758.72</v>
      </c>
      <c r="J10" s="70" t="s">
        <v>346</v>
      </c>
      <c r="K10" s="68">
        <v>20450</v>
      </c>
      <c r="L10" s="71">
        <v>2729.99</v>
      </c>
      <c r="M10" s="70" t="s">
        <v>347</v>
      </c>
    </row>
    <row r="11" spans="1:13" ht="12.75" customHeight="1" x14ac:dyDescent="0.25">
      <c r="A11" s="67" t="s">
        <v>31</v>
      </c>
      <c r="B11" s="68">
        <v>77695</v>
      </c>
      <c r="C11" s="69">
        <v>3227.17</v>
      </c>
      <c r="D11" s="70" t="s">
        <v>150</v>
      </c>
      <c r="E11" s="68">
        <v>58670</v>
      </c>
      <c r="F11" s="69">
        <v>3231.48</v>
      </c>
      <c r="G11" s="70" t="s">
        <v>348</v>
      </c>
      <c r="H11" s="68">
        <v>6816</v>
      </c>
      <c r="I11" s="69">
        <v>3187.64</v>
      </c>
      <c r="J11" s="70" t="s">
        <v>349</v>
      </c>
      <c r="K11" s="68">
        <v>12209</v>
      </c>
      <c r="L11" s="71">
        <v>3228.54</v>
      </c>
      <c r="M11" s="70" t="s">
        <v>350</v>
      </c>
    </row>
    <row r="12" spans="1:13" ht="12.75" customHeight="1" x14ac:dyDescent="0.25">
      <c r="A12" s="67" t="s">
        <v>32</v>
      </c>
      <c r="B12" s="68">
        <v>52587</v>
      </c>
      <c r="C12" s="69">
        <v>3735.89</v>
      </c>
      <c r="D12" s="70" t="s">
        <v>351</v>
      </c>
      <c r="E12" s="68">
        <v>43419</v>
      </c>
      <c r="F12" s="69">
        <v>3738.02</v>
      </c>
      <c r="G12" s="70" t="s">
        <v>352</v>
      </c>
      <c r="H12" s="68">
        <v>2372</v>
      </c>
      <c r="I12" s="69">
        <v>3717.08</v>
      </c>
      <c r="J12" s="70" t="s">
        <v>353</v>
      </c>
      <c r="K12" s="68">
        <v>6796</v>
      </c>
      <c r="L12" s="71">
        <v>3728.83</v>
      </c>
      <c r="M12" s="70" t="s">
        <v>354</v>
      </c>
    </row>
    <row r="13" spans="1:13" ht="12.75" customHeight="1" x14ac:dyDescent="0.25">
      <c r="A13" s="67" t="s">
        <v>33</v>
      </c>
      <c r="B13" s="68">
        <v>43027</v>
      </c>
      <c r="C13" s="69">
        <v>4234.07</v>
      </c>
      <c r="D13" s="70" t="s">
        <v>355</v>
      </c>
      <c r="E13" s="68">
        <v>37379</v>
      </c>
      <c r="F13" s="69">
        <v>4236.9399999999996</v>
      </c>
      <c r="G13" s="70" t="s">
        <v>356</v>
      </c>
      <c r="H13" s="68">
        <v>943</v>
      </c>
      <c r="I13" s="69">
        <v>4209.8999999999996</v>
      </c>
      <c r="J13" s="70" t="s">
        <v>357</v>
      </c>
      <c r="K13" s="68">
        <v>4705</v>
      </c>
      <c r="L13" s="71">
        <v>4216.13</v>
      </c>
      <c r="M13" s="70" t="s">
        <v>358</v>
      </c>
    </row>
    <row r="14" spans="1:13" ht="12.75" customHeight="1" x14ac:dyDescent="0.25">
      <c r="A14" s="67" t="s">
        <v>34</v>
      </c>
      <c r="B14" s="68">
        <v>28235</v>
      </c>
      <c r="C14" s="69">
        <v>4730.01</v>
      </c>
      <c r="D14" s="70" t="s">
        <v>359</v>
      </c>
      <c r="E14" s="68">
        <v>25411</v>
      </c>
      <c r="F14" s="69">
        <v>4730.4399999999996</v>
      </c>
      <c r="G14" s="70" t="s">
        <v>360</v>
      </c>
      <c r="H14" s="68">
        <v>383</v>
      </c>
      <c r="I14" s="69">
        <v>4725.41</v>
      </c>
      <c r="J14" s="70" t="s">
        <v>361</v>
      </c>
      <c r="K14" s="68">
        <v>2441</v>
      </c>
      <c r="L14" s="71">
        <v>4726.28</v>
      </c>
      <c r="M14" s="70" t="s">
        <v>351</v>
      </c>
    </row>
    <row r="15" spans="1:13" ht="12.75" customHeight="1" x14ac:dyDescent="0.25">
      <c r="A15" s="67" t="s">
        <v>35</v>
      </c>
      <c r="B15" s="68">
        <v>29151</v>
      </c>
      <c r="C15" s="69">
        <v>5439.79</v>
      </c>
      <c r="D15" s="70" t="s">
        <v>362</v>
      </c>
      <c r="E15" s="68">
        <v>25933</v>
      </c>
      <c r="F15" s="69">
        <v>5439.79</v>
      </c>
      <c r="G15" s="70" t="s">
        <v>363</v>
      </c>
      <c r="H15" s="68">
        <v>419</v>
      </c>
      <c r="I15" s="69">
        <v>5411.57</v>
      </c>
      <c r="J15" s="70" t="s">
        <v>364</v>
      </c>
      <c r="K15" s="68">
        <v>2799</v>
      </c>
      <c r="L15" s="71">
        <v>5443.98</v>
      </c>
      <c r="M15" s="70" t="s">
        <v>365</v>
      </c>
    </row>
    <row r="16" spans="1:13" ht="12.75" customHeight="1" x14ac:dyDescent="0.25">
      <c r="A16" s="67" t="s">
        <v>36</v>
      </c>
      <c r="B16" s="68">
        <v>12124</v>
      </c>
      <c r="C16" s="69">
        <v>6381.54</v>
      </c>
      <c r="D16" s="70" t="s">
        <v>366</v>
      </c>
      <c r="E16" s="68">
        <v>11011</v>
      </c>
      <c r="F16" s="69">
        <v>6387.66</v>
      </c>
      <c r="G16" s="70" t="s">
        <v>367</v>
      </c>
      <c r="H16" s="68">
        <v>139</v>
      </c>
      <c r="I16" s="69">
        <v>6381.24</v>
      </c>
      <c r="J16" s="70" t="s">
        <v>368</v>
      </c>
      <c r="K16" s="68">
        <v>974</v>
      </c>
      <c r="L16" s="71">
        <v>6312.34</v>
      </c>
      <c r="M16" s="70" t="s">
        <v>369</v>
      </c>
    </row>
    <row r="17" spans="1:13" ht="12.75" customHeight="1" x14ac:dyDescent="0.25">
      <c r="A17" s="67" t="s">
        <v>37</v>
      </c>
      <c r="B17" s="68">
        <v>5043</v>
      </c>
      <c r="C17" s="69">
        <v>7449.29</v>
      </c>
      <c r="D17" s="70" t="s">
        <v>370</v>
      </c>
      <c r="E17" s="68">
        <v>4754</v>
      </c>
      <c r="F17" s="69">
        <v>7452.15</v>
      </c>
      <c r="G17" s="70" t="s">
        <v>371</v>
      </c>
      <c r="H17" s="68">
        <v>40</v>
      </c>
      <c r="I17" s="69">
        <v>7433.94</v>
      </c>
      <c r="J17" s="70" t="s">
        <v>372</v>
      </c>
      <c r="K17" s="68">
        <v>249</v>
      </c>
      <c r="L17" s="71">
        <v>7397.29</v>
      </c>
      <c r="M17" s="70" t="s">
        <v>373</v>
      </c>
    </row>
    <row r="18" spans="1:13" ht="12.75" customHeight="1" x14ac:dyDescent="0.25">
      <c r="A18" s="67" t="s">
        <v>38</v>
      </c>
      <c r="B18" s="68">
        <v>6480</v>
      </c>
      <c r="C18" s="69">
        <v>9387.7000000000007</v>
      </c>
      <c r="D18" s="70" t="s">
        <v>374</v>
      </c>
      <c r="E18" s="68">
        <v>6330</v>
      </c>
      <c r="F18" s="69">
        <v>9389.0400000000009</v>
      </c>
      <c r="G18" s="70" t="s">
        <v>375</v>
      </c>
      <c r="H18" s="68">
        <v>17</v>
      </c>
      <c r="I18" s="69">
        <v>9528.5300000000007</v>
      </c>
      <c r="J18" s="70" t="s">
        <v>111</v>
      </c>
      <c r="K18" s="68">
        <v>133</v>
      </c>
      <c r="L18" s="71">
        <v>9305.69</v>
      </c>
      <c r="M18" s="70" t="s">
        <v>376</v>
      </c>
    </row>
    <row r="19" spans="1:13" ht="11.25" customHeight="1" x14ac:dyDescent="0.25">
      <c r="A19" s="72" t="s">
        <v>1</v>
      </c>
      <c r="B19" s="73">
        <v>723189</v>
      </c>
      <c r="C19" s="74">
        <v>2809.37</v>
      </c>
      <c r="D19" s="75" t="s">
        <v>377</v>
      </c>
      <c r="E19" s="73">
        <v>490833</v>
      </c>
      <c r="F19" s="74">
        <v>3082.44</v>
      </c>
      <c r="G19" s="75" t="s">
        <v>378</v>
      </c>
      <c r="H19" s="73">
        <v>92314</v>
      </c>
      <c r="I19" s="74">
        <v>2106.42</v>
      </c>
      <c r="J19" s="75" t="s">
        <v>379</v>
      </c>
      <c r="K19" s="73">
        <v>140042</v>
      </c>
      <c r="L19" s="76">
        <v>2315.6799999999998</v>
      </c>
      <c r="M19" s="75" t="s">
        <v>380</v>
      </c>
    </row>
    <row r="20" spans="1:13" x14ac:dyDescent="0.25">
      <c r="A20" s="189" t="s">
        <v>79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</row>
  </sheetData>
  <mergeCells count="8">
    <mergeCell ref="A20:L20"/>
    <mergeCell ref="A1:M1"/>
    <mergeCell ref="I2:L2"/>
    <mergeCell ref="A3:A4"/>
    <mergeCell ref="B3:D3"/>
    <mergeCell ref="E3:G3"/>
    <mergeCell ref="H3:J3"/>
    <mergeCell ref="K3:M3"/>
  </mergeCells>
  <conditionalFormatting sqref="B5:B18 E5:E18 H5:H18 K5:K18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{73BD48D5-950C-46EE-AE81-83641F92DDCE}</x14:id>
        </ext>
      </extLst>
    </cfRule>
  </conditionalFormatting>
  <conditionalFormatting sqref="B5:B1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{22A449A1-4092-43F1-A6CE-8C05EEDF762A}</x14:id>
        </ext>
      </extLst>
    </cfRule>
  </conditionalFormatting>
  <conditionalFormatting sqref="E5:E18 H5:H18 K5:K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{466D9A35-B13D-4FAB-A6B0-4E0F42EDC9D8}</x14:id>
        </ext>
      </extLst>
    </cfRule>
  </conditionalFormatting>
  <pageMargins left="0.82677165354330717" right="0.23622047244094491" top="0.11811023622047245" bottom="0.11811023622047245" header="0.31496062992125984" footer="0.31496062992125984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3BD48D5-950C-46EE-AE81-83641F92DDC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B5:B18 E5:E18 H5:H18 K5:K18</xm:sqref>
        </x14:conditionalFormatting>
        <x14:conditionalFormatting xmlns:xm="http://schemas.microsoft.com/office/excel/2006/main">
          <x14:cfRule type="dataBar" id="{22A449A1-4092-43F1-A6CE-8C05EEDF762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B5:B18</xm:sqref>
        </x14:conditionalFormatting>
        <x14:conditionalFormatting xmlns:xm="http://schemas.microsoft.com/office/excel/2006/main">
          <x14:cfRule type="dataBar" id="{466D9A35-B13D-4FAB-A6B0-4E0F42EDC9D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E5:E18 H5:H18 K5:K18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H18" sqref="H18"/>
    </sheetView>
  </sheetViews>
  <sheetFormatPr defaultColWidth="9.140625" defaultRowHeight="12" x14ac:dyDescent="0.2"/>
  <cols>
    <col min="1" max="1" width="4.7109375" style="82" customWidth="1"/>
    <col min="2" max="2" width="62.7109375" style="83" customWidth="1"/>
    <col min="3" max="3" width="10" style="83" customWidth="1"/>
    <col min="4" max="4" width="10.7109375" style="83" customWidth="1"/>
    <col min="5" max="5" width="10.7109375" style="82" customWidth="1"/>
    <col min="6" max="16384" width="9.140625" style="82"/>
  </cols>
  <sheetData>
    <row r="1" spans="1:9" ht="12" customHeight="1" x14ac:dyDescent="0.2">
      <c r="A1" s="198" t="s">
        <v>41</v>
      </c>
      <c r="B1" s="198"/>
      <c r="C1" s="198"/>
      <c r="D1" s="198"/>
      <c r="E1" s="198"/>
    </row>
    <row r="2" spans="1:9" ht="6" customHeight="1" x14ac:dyDescent="0.2"/>
    <row r="3" spans="1:9" ht="12" customHeight="1" x14ac:dyDescent="0.2">
      <c r="B3" s="66"/>
      <c r="C3" s="191" t="s">
        <v>221</v>
      </c>
      <c r="D3" s="191"/>
      <c r="E3" s="191"/>
      <c r="F3" s="110"/>
      <c r="G3" s="110"/>
      <c r="H3" s="110"/>
      <c r="I3" s="110"/>
    </row>
    <row r="4" spans="1:9" s="92" customFormat="1" ht="24" x14ac:dyDescent="0.25">
      <c r="A4" s="84" t="s">
        <v>42</v>
      </c>
      <c r="B4" s="78" t="s">
        <v>43</v>
      </c>
      <c r="C4" s="79" t="s">
        <v>2</v>
      </c>
      <c r="D4" s="85" t="s">
        <v>3</v>
      </c>
      <c r="E4" s="86" t="s">
        <v>24</v>
      </c>
    </row>
    <row r="5" spans="1:9" s="93" customFormat="1" ht="8.25" x14ac:dyDescent="0.15">
      <c r="A5" s="87">
        <v>0</v>
      </c>
      <c r="B5" s="88">
        <v>1</v>
      </c>
      <c r="C5" s="89">
        <v>2</v>
      </c>
      <c r="D5" s="90">
        <v>3</v>
      </c>
      <c r="E5" s="91">
        <v>4</v>
      </c>
    </row>
    <row r="6" spans="1:9" ht="24" x14ac:dyDescent="0.2">
      <c r="A6" s="202" t="s">
        <v>44</v>
      </c>
      <c r="B6" s="101" t="s">
        <v>45</v>
      </c>
      <c r="C6" s="102">
        <v>17264</v>
      </c>
      <c r="D6" s="112">
        <v>4203.9380433271544</v>
      </c>
      <c r="E6" s="103"/>
    </row>
    <row r="7" spans="1:9" ht="49.5" customHeight="1" x14ac:dyDescent="0.2">
      <c r="A7" s="203"/>
      <c r="B7" s="98" t="s">
        <v>46</v>
      </c>
      <c r="C7" s="144">
        <v>8330</v>
      </c>
      <c r="D7" s="145">
        <v>4437.62</v>
      </c>
      <c r="E7" s="118" t="s">
        <v>381</v>
      </c>
      <c r="F7" s="94">
        <v>32</v>
      </c>
    </row>
    <row r="8" spans="1:9" ht="49.5" customHeight="1" x14ac:dyDescent="0.2">
      <c r="A8" s="203"/>
      <c r="B8" s="99" t="s">
        <v>47</v>
      </c>
      <c r="C8" s="144">
        <v>8532</v>
      </c>
      <c r="D8" s="145">
        <v>4345.3999999999996</v>
      </c>
      <c r="E8" s="118" t="s">
        <v>382</v>
      </c>
      <c r="F8" s="94">
        <v>34</v>
      </c>
    </row>
    <row r="9" spans="1:9" ht="16.5" customHeight="1" x14ac:dyDescent="0.2">
      <c r="A9" s="203"/>
      <c r="B9" s="100" t="s">
        <v>48</v>
      </c>
      <c r="C9" s="146">
        <v>583</v>
      </c>
      <c r="D9" s="147">
        <v>4240.99</v>
      </c>
      <c r="E9" s="117" t="s">
        <v>383</v>
      </c>
      <c r="F9" s="94">
        <v>31</v>
      </c>
    </row>
    <row r="10" spans="1:9" ht="21.75" customHeight="1" x14ac:dyDescent="0.2">
      <c r="A10" s="158" t="s">
        <v>49</v>
      </c>
      <c r="B10" s="100" t="s">
        <v>125</v>
      </c>
      <c r="C10" s="146">
        <v>48</v>
      </c>
      <c r="D10" s="147">
        <v>4547.41</v>
      </c>
      <c r="E10" s="117" t="s">
        <v>101</v>
      </c>
      <c r="F10" s="94"/>
    </row>
    <row r="11" spans="1:9" ht="14.25" customHeight="1" x14ac:dyDescent="0.2">
      <c r="A11" s="104" t="s">
        <v>50</v>
      </c>
      <c r="B11" s="105" t="s">
        <v>88</v>
      </c>
      <c r="C11" s="148">
        <v>15819</v>
      </c>
      <c r="D11" s="149">
        <v>3965.64</v>
      </c>
      <c r="E11" s="116" t="s">
        <v>158</v>
      </c>
      <c r="F11" s="94">
        <v>30</v>
      </c>
    </row>
    <row r="12" spans="1:9" ht="14.25" customHeight="1" x14ac:dyDescent="0.2">
      <c r="A12" s="158" t="s">
        <v>52</v>
      </c>
      <c r="B12" s="105" t="s">
        <v>51</v>
      </c>
      <c r="C12" s="150">
        <v>3576</v>
      </c>
      <c r="D12" s="151">
        <v>2536.16</v>
      </c>
      <c r="E12" s="116" t="s">
        <v>384</v>
      </c>
      <c r="F12" s="94">
        <v>33</v>
      </c>
    </row>
    <row r="13" spans="1:9" ht="14.25" customHeight="1" x14ac:dyDescent="0.2">
      <c r="A13" s="158" t="s">
        <v>54</v>
      </c>
      <c r="B13" s="105" t="s">
        <v>53</v>
      </c>
      <c r="C13" s="150">
        <v>2687</v>
      </c>
      <c r="D13" s="151">
        <v>4046.12</v>
      </c>
      <c r="E13" s="116" t="s">
        <v>385</v>
      </c>
      <c r="F13" s="94">
        <v>33</v>
      </c>
    </row>
    <row r="14" spans="1:9" ht="14.25" customHeight="1" x14ac:dyDescent="0.2">
      <c r="A14" s="158" t="s">
        <v>56</v>
      </c>
      <c r="B14" s="105" t="s">
        <v>55</v>
      </c>
      <c r="C14" s="152">
        <v>71127</v>
      </c>
      <c r="D14" s="149">
        <v>6025.41</v>
      </c>
      <c r="E14" s="116" t="s">
        <v>133</v>
      </c>
      <c r="F14" s="94">
        <v>19</v>
      </c>
    </row>
    <row r="15" spans="1:9" ht="26.25" customHeight="1" x14ac:dyDescent="0.2">
      <c r="A15" s="158" t="s">
        <v>58</v>
      </c>
      <c r="B15" s="105" t="s">
        <v>57</v>
      </c>
      <c r="C15" s="153">
        <v>45803</v>
      </c>
      <c r="D15" s="149">
        <v>2839.12</v>
      </c>
      <c r="E15" s="116" t="s">
        <v>386</v>
      </c>
      <c r="F15" s="94">
        <v>28</v>
      </c>
    </row>
    <row r="16" spans="1:9" ht="15.75" customHeight="1" x14ac:dyDescent="0.2">
      <c r="A16" s="158" t="s">
        <v>60</v>
      </c>
      <c r="B16" s="105" t="s">
        <v>59</v>
      </c>
      <c r="C16" s="150">
        <v>5072</v>
      </c>
      <c r="D16" s="151">
        <v>3353.8</v>
      </c>
      <c r="E16" s="117" t="s">
        <v>101</v>
      </c>
      <c r="F16" s="94">
        <v>28</v>
      </c>
    </row>
    <row r="17" spans="1:8" ht="15.75" customHeight="1" x14ac:dyDescent="0.2">
      <c r="A17" s="158" t="s">
        <v>62</v>
      </c>
      <c r="B17" s="105" t="s">
        <v>61</v>
      </c>
      <c r="C17" s="154">
        <v>151</v>
      </c>
      <c r="D17" s="155">
        <v>3280.91</v>
      </c>
      <c r="E17" s="116" t="s">
        <v>387</v>
      </c>
      <c r="F17" s="94">
        <v>38</v>
      </c>
      <c r="G17" s="95"/>
    </row>
    <row r="18" spans="1:8" ht="17.25" customHeight="1" x14ac:dyDescent="0.2">
      <c r="A18" s="158" t="s">
        <v>64</v>
      </c>
      <c r="B18" s="106" t="s">
        <v>63</v>
      </c>
      <c r="C18" s="156">
        <v>8582</v>
      </c>
      <c r="D18" s="155">
        <v>2974.6</v>
      </c>
      <c r="E18" s="121" t="s">
        <v>388</v>
      </c>
      <c r="F18" s="94">
        <v>29</v>
      </c>
    </row>
    <row r="19" spans="1:8" ht="26.25" customHeight="1" x14ac:dyDescent="0.2">
      <c r="A19" s="158" t="s">
        <v>66</v>
      </c>
      <c r="B19" s="105" t="s">
        <v>65</v>
      </c>
      <c r="C19" s="150">
        <v>681</v>
      </c>
      <c r="D19" s="151">
        <v>10181.17</v>
      </c>
      <c r="E19" s="116" t="s">
        <v>389</v>
      </c>
      <c r="F19" s="94">
        <v>33</v>
      </c>
    </row>
    <row r="20" spans="1:8" ht="26.25" customHeight="1" x14ac:dyDescent="0.2">
      <c r="A20" s="158" t="s">
        <v>68</v>
      </c>
      <c r="B20" s="105" t="s">
        <v>67</v>
      </c>
      <c r="C20" s="150">
        <v>91</v>
      </c>
      <c r="D20" s="151">
        <v>3420.43</v>
      </c>
      <c r="E20" s="116" t="s">
        <v>159</v>
      </c>
      <c r="F20" s="94">
        <v>29</v>
      </c>
    </row>
    <row r="21" spans="1:8" ht="15.75" customHeight="1" x14ac:dyDescent="0.2">
      <c r="A21" s="158" t="s">
        <v>70</v>
      </c>
      <c r="B21" s="105" t="s">
        <v>69</v>
      </c>
      <c r="C21" s="150">
        <v>30</v>
      </c>
      <c r="D21" s="151">
        <v>3891.5</v>
      </c>
      <c r="E21" s="117" t="s">
        <v>101</v>
      </c>
      <c r="F21" s="94" t="str">
        <f t="shared" ref="F21" si="0">LEFT(E21,3)</f>
        <v>−</v>
      </c>
    </row>
    <row r="22" spans="1:8" ht="15.75" customHeight="1" x14ac:dyDescent="0.2">
      <c r="A22" s="158" t="s">
        <v>72</v>
      </c>
      <c r="B22" s="105" t="s">
        <v>71</v>
      </c>
      <c r="C22" s="150">
        <v>136</v>
      </c>
      <c r="D22" s="151">
        <v>9263.09</v>
      </c>
      <c r="E22" s="116" t="s">
        <v>390</v>
      </c>
      <c r="F22" s="94">
        <v>42</v>
      </c>
    </row>
    <row r="23" spans="1:8" s="95" customFormat="1" ht="15.75" customHeight="1" x14ac:dyDescent="0.2">
      <c r="A23" s="158" t="s">
        <v>74</v>
      </c>
      <c r="B23" s="105" t="s">
        <v>73</v>
      </c>
      <c r="C23" s="150">
        <v>254</v>
      </c>
      <c r="D23" s="151">
        <v>4012.28</v>
      </c>
      <c r="E23" s="116" t="s">
        <v>107</v>
      </c>
      <c r="F23" s="94">
        <v>30</v>
      </c>
      <c r="H23" s="82"/>
    </row>
    <row r="24" spans="1:8" s="95" customFormat="1" ht="15.75" customHeight="1" x14ac:dyDescent="0.2">
      <c r="A24" s="158" t="s">
        <v>76</v>
      </c>
      <c r="B24" s="105" t="s">
        <v>75</v>
      </c>
      <c r="C24" s="150">
        <v>861</v>
      </c>
      <c r="D24" s="151">
        <v>3249.02</v>
      </c>
      <c r="E24" s="116" t="s">
        <v>391</v>
      </c>
      <c r="F24" s="94">
        <v>28</v>
      </c>
      <c r="H24" s="82"/>
    </row>
    <row r="25" spans="1:8" ht="26.25" customHeight="1" x14ac:dyDescent="0.2">
      <c r="A25" s="158" t="s">
        <v>77</v>
      </c>
      <c r="B25" s="105" t="s">
        <v>95</v>
      </c>
      <c r="C25" s="152">
        <v>183</v>
      </c>
      <c r="D25" s="149">
        <v>2153.23</v>
      </c>
      <c r="E25" s="116" t="s">
        <v>392</v>
      </c>
      <c r="F25" s="94">
        <v>30</v>
      </c>
    </row>
    <row r="26" spans="1:8" ht="15.75" customHeight="1" x14ac:dyDescent="0.2">
      <c r="A26" s="158" t="s">
        <v>124</v>
      </c>
      <c r="B26" s="105" t="s">
        <v>78</v>
      </c>
      <c r="C26" s="152">
        <v>6750</v>
      </c>
      <c r="D26" s="149">
        <v>3345.6</v>
      </c>
      <c r="E26" s="117" t="s">
        <v>393</v>
      </c>
      <c r="F26" s="94">
        <v>7</v>
      </c>
    </row>
    <row r="27" spans="1:8" ht="18.75" customHeight="1" x14ac:dyDescent="0.2">
      <c r="A27" s="199" t="s">
        <v>1</v>
      </c>
      <c r="B27" s="200"/>
      <c r="C27" s="107">
        <v>179296</v>
      </c>
      <c r="D27" s="108" t="s">
        <v>7</v>
      </c>
      <c r="E27" s="108" t="s">
        <v>7</v>
      </c>
    </row>
    <row r="28" spans="1:8" x14ac:dyDescent="0.2">
      <c r="A28" s="201" t="s">
        <v>126</v>
      </c>
      <c r="B28" s="201"/>
      <c r="C28" s="96"/>
      <c r="D28" s="97"/>
    </row>
  </sheetData>
  <mergeCells count="5">
    <mergeCell ref="A1:E1"/>
    <mergeCell ref="A27:B27"/>
    <mergeCell ref="A28:B28"/>
    <mergeCell ref="C3:E3"/>
    <mergeCell ref="A6:A9"/>
  </mergeCells>
  <conditionalFormatting sqref="C7:C26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{774E84F6-D923-405A-932C-D3E16E832890}</x14:id>
        </ext>
      </extLst>
    </cfRule>
  </conditionalFormatting>
  <conditionalFormatting sqref="D7:D26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{A9B4A748-7B95-4435-AE41-11C04796126A}</x14:id>
        </ext>
      </extLst>
    </cfRule>
  </conditionalFormatting>
  <pageMargins left="0.11811023622047245" right="0.11811023622047245" top="0.15748031496062992" bottom="0.15748031496062992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74E84F6-D923-405A-932C-D3E16E83289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C7:C26</xm:sqref>
        </x14:conditionalFormatting>
        <x14:conditionalFormatting xmlns:xm="http://schemas.microsoft.com/office/excel/2006/main">
          <x14:cfRule type="dataBar" id="{A9B4A748-7B95-4435-AE41-11C04796126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D7:D26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stranica 1 i 2</vt:lpstr>
      <vt:lpstr>stranica 3</vt:lpstr>
      <vt:lpstr>stranica 4</vt:lpstr>
      <vt:lpstr>stranica 5</vt:lpstr>
      <vt:lpstr>stranica 6</vt:lpstr>
      <vt:lpstr>'stranica 1 i 2'!Podrucje_ispisa</vt:lpstr>
      <vt:lpstr>'stranica 3'!Podrucje_ispisa</vt:lpstr>
      <vt:lpstr>'stranica 4'!Podrucje_ispisa</vt:lpstr>
      <vt:lpstr>'stranica 5'!Podrucje_ispisa</vt:lpstr>
      <vt:lpstr>'stranica 6'!Podrucje_ispisa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Živec Šašić</dc:creator>
  <cp:lastModifiedBy>Gordana Živec Šašić</cp:lastModifiedBy>
  <cp:lastPrinted>2020-10-12T09:19:36Z</cp:lastPrinted>
  <dcterms:created xsi:type="dcterms:W3CDTF">2018-09-19T07:11:38Z</dcterms:created>
  <dcterms:modified xsi:type="dcterms:W3CDTF">2020-11-05T07:58:27Z</dcterms:modified>
</cp:coreProperties>
</file>