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1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4'!$A$1:$M$38</definedName>
    <definedName name="_xlnm.Print_Area" localSheetId="3">'stranica 5'!$A$1:$M$38</definedName>
    <definedName name="_xlnm.Print_Area" localSheetId="4">'stranica 6'!$A$1:$E$52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Q50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1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<sst xmlns="http://schemas.openxmlformats.org/spreadsheetml/2006/main" count="514" uniqueCount="389">
  <si>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</si>
  <si>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</si>
  <si>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</si>
  <si>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</si>
  <si>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</si>
  <si>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</si>
  <si>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</si>
  <si>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</si>
  <si>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</si>
  <si>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</si>
  <si>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</si>
  <si>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</si>
  <si>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</si>
  <si>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</si>
  <si>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</si>
  <si>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</si>
  <si>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</si>
  <si>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</si>
  <si>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</si>
  <si>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</si>
  <si>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</si>
  <si>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</si>
  <si>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</si>
  <si>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</si>
  <si>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</si>
  <si>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</si>
  <si>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</si>
  <si>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</si>
  <si>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</si>
  <si>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</si>
  <si>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</si>
  <si>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</si>
  <si>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</si>
  <si>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</si>
  <si>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</si>
  <si>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</si>
  <si>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</si>
  <si>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</si>
  <si>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</si>
  <si>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</si>
  <si>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</si>
  <si>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</si>
  <si>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</si>
  <si>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</si>
  <si>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</si>
  <si>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</si>
  <si>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</si>
  <si>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</si>
  <si>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</si>
  <si>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</si>
  <si>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</si>
  <si>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</si>
  <si>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</si>
  <si>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</si>
  <si>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</si>
  <si>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</si>
  <si>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</si>
  <si>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</si>
  <si>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</si>
  <si>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</si>
  <si>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</si>
  <si>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</si>
  <si>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</si>
  <si>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</si>
  <si>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</si>
  <si>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</si>
  <si>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</si>
  <si>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</si>
  <si>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</si>
  <si>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</si>
  <si>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</si>
  <si>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</si>
  <si>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</si>
  <si>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</si>
  <si>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</si>
  <si>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</si>
  <si>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</si>
  <si>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</si>
  <si>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</si>
  <si>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</si>
  <si>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</si>
  <si>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</si>
  <si>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</si>
  <si>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</si>
  <si>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</si>
  <si>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</si>
  <si>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</si>
  <si>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</si>
  <si>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</si>
  <si>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</si>
  <si>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</si>
  <si>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</si>
  <si>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</si>
  <si>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</si>
  <si>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</si>
  <si>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</si>
  <si>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</si>
  <si>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</si>
  <si>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</si>
  <si>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</si>
  <si>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>−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</si>
  <si>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</si>
  <si>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t xml:space="preserve"> 74 02 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</si>
  <si>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"Prvi puta" definira pojam prvog ulaska u sustav isplate redovne mirovine.</t>
    </r>
  </si>
  <si>
    <t>18.</t>
  </si>
  <si>
    <t>Korisnici koji pravo na mirovinu ostvaruju prema Zakonu o vatrogastvu (NN 125/19)*</t>
  </si>
  <si>
    <t>* Od lipnja 2020. u primjeni je Zakon o vatrogastvu (NN 125/19).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</si>
  <si>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2021. - u milijardama kuna (plan)</t>
    </r>
  </si>
  <si>
    <r>
      <t xml:space="preserve">Ukupni rashodi za 2021.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</si>
  <si>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 xml:space="preserve"> 74 01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</si>
  <si>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2021.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</si>
  <si>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2021.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</si>
  <si>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01.01.2021.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</si>
  <si>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01.01.2021. </t>
    </r>
  </si>
  <si>
    <t xml:space="preserve"> 74 00 </t>
  </si>
  <si>
    <t xml:space="preserve"> 72 08 </t>
  </si>
  <si>
    <t xml:space="preserve"> 63 00 </t>
  </si>
  <si>
    <t>38 07 02</t>
  </si>
  <si>
    <t xml:space="preserve"> 74 11 </t>
  </si>
  <si>
    <t xml:space="preserve"> 65 06 </t>
  </si>
  <si>
    <t xml:space="preserve"> 62 00 </t>
  </si>
  <si>
    <t xml:space="preserve"> 72 06 </t>
  </si>
  <si>
    <t>21 11 24</t>
  </si>
  <si>
    <t xml:space="preserve"> 60 02 </t>
  </si>
  <si>
    <t xml:space="preserve"> 63 01 </t>
  </si>
  <si>
    <t xml:space="preserve"> 61 08 </t>
  </si>
  <si>
    <t xml:space="preserve"> 62 09 </t>
  </si>
  <si>
    <t>49 10 29</t>
  </si>
  <si>
    <t>Odnos broja korisnika mirovina i osiguranika</t>
  </si>
  <si>
    <t xml:space="preserve"> 74 06 </t>
  </si>
  <si>
    <t xml:space="preserve"> 71 05 </t>
  </si>
  <si>
    <t xml:space="preserve"> 72 02 </t>
  </si>
  <si>
    <t xml:space="preserve">   21 03   </t>
  </si>
  <si>
    <t>29 04 08</t>
  </si>
  <si>
    <t>27 09 10</t>
  </si>
  <si>
    <t>36 08 18</t>
  </si>
  <si>
    <t>30 05 27</t>
  </si>
  <si>
    <t xml:space="preserve"> 38 03 04  </t>
  </si>
  <si>
    <t>31 08 11</t>
  </si>
  <si>
    <t>42 06 17</t>
  </si>
  <si>
    <t xml:space="preserve"> 62 01 </t>
  </si>
  <si>
    <t>31 07 18</t>
  </si>
  <si>
    <t>42 06 14</t>
  </si>
  <si>
    <t xml:space="preserve"> 73 11 </t>
  </si>
  <si>
    <t xml:space="preserve"> 64 01 </t>
  </si>
  <si>
    <t xml:space="preserve"> 60 00 </t>
  </si>
  <si>
    <t xml:space="preserve"> 62 05 </t>
  </si>
  <si>
    <t>37 08 04</t>
  </si>
  <si>
    <t>28 10 25</t>
  </si>
  <si>
    <t>29 08 27</t>
  </si>
  <si>
    <t>13 06 18</t>
  </si>
  <si>
    <t>20 00 25</t>
  </si>
  <si>
    <t>02 09 12</t>
  </si>
  <si>
    <t>11 00 01</t>
  </si>
  <si>
    <t>16 04 21</t>
  </si>
  <si>
    <t>36 05 26</t>
  </si>
  <si>
    <t>35 04 17</t>
  </si>
  <si>
    <t>28 10 05</t>
  </si>
  <si>
    <t>32 03 14</t>
  </si>
  <si>
    <t xml:space="preserve"> 32 00 06  </t>
  </si>
  <si>
    <t>PREGLED OSNOVNIH PODATAKA O STANJU U SUSTAVU MIROVINSKOG OSIGURANJA za srpanj 2021. (isplata u kolovozu 2021.)</t>
  </si>
  <si>
    <t>24 09 27</t>
  </si>
  <si>
    <t>31 06 02</t>
  </si>
  <si>
    <t>36 00 00</t>
  </si>
  <si>
    <t>35 06 15</t>
  </si>
  <si>
    <t>32 07 17</t>
  </si>
  <si>
    <t>21 10 25</t>
  </si>
  <si>
    <t>28 05 20</t>
  </si>
  <si>
    <t>30 10 16</t>
  </si>
  <si>
    <t xml:space="preserve"> 42 08 09 </t>
  </si>
  <si>
    <t xml:space="preserve"> 42 03 07 </t>
  </si>
  <si>
    <t>27 02 10</t>
  </si>
  <si>
    <t>37 06 22</t>
  </si>
  <si>
    <t xml:space="preserve"> 65 07 </t>
  </si>
  <si>
    <t xml:space="preserve"> 68 02 </t>
  </si>
  <si>
    <t xml:space="preserve"> 71 09 </t>
  </si>
  <si>
    <t>24 06 10</t>
  </si>
  <si>
    <t>31 05 01</t>
  </si>
  <si>
    <t>35 09 25</t>
  </si>
  <si>
    <t>32 06 05</t>
  </si>
  <si>
    <t>28 04 16</t>
  </si>
  <si>
    <t>30 07 26</t>
  </si>
  <si>
    <t xml:space="preserve"> 42 08 18 </t>
  </si>
  <si>
    <t xml:space="preserve"> 67 08 </t>
  </si>
  <si>
    <t xml:space="preserve"> 42 03 15 </t>
  </si>
  <si>
    <t>26 10 27</t>
  </si>
  <si>
    <t>37 07 28</t>
  </si>
  <si>
    <t xml:space="preserve"> 31 06 19 </t>
  </si>
  <si>
    <t xml:space="preserve"> 42 02 24 </t>
  </si>
  <si>
    <t xml:space="preserve"> 33 09 12 </t>
  </si>
  <si>
    <t xml:space="preserve"> 37 03 21 </t>
  </si>
  <si>
    <t xml:space="preserve"> 37 09 26 </t>
  </si>
  <si>
    <t xml:space="preserve"> 34 06 08 </t>
  </si>
  <si>
    <t xml:space="preserve"> 24 09 08 </t>
  </si>
  <si>
    <t xml:space="preserve"> 30 05 29 </t>
  </si>
  <si>
    <t xml:space="preserve"> 33 01 11 </t>
  </si>
  <si>
    <t xml:space="preserve"> 64 04 </t>
  </si>
  <si>
    <t xml:space="preserve"> 63 09 </t>
  </si>
  <si>
    <t xml:space="preserve"> 59 04 </t>
  </si>
  <si>
    <t xml:space="preserve"> 54 07 </t>
  </si>
  <si>
    <t xml:space="preserve"> 63 11 </t>
  </si>
  <si>
    <t xml:space="preserve"> 62 10 </t>
  </si>
  <si>
    <t xml:space="preserve"> 32 05 17 </t>
  </si>
  <si>
    <t xml:space="preserve"> 42 02 12 </t>
  </si>
  <si>
    <t xml:space="preserve"> 34 09 09 </t>
  </si>
  <si>
    <t xml:space="preserve"> 37 02 13 </t>
  </si>
  <si>
    <t xml:space="preserve"> 35 03 26 </t>
  </si>
  <si>
    <t xml:space="preserve"> 25 00 11 </t>
  </si>
  <si>
    <t xml:space="preserve"> 30 08 07 </t>
  </si>
  <si>
    <t xml:space="preserve"> 33 08 15 </t>
  </si>
  <si>
    <t xml:space="preserve"> 63 06 </t>
  </si>
  <si>
    <t xml:space="preserve"> 54 01 </t>
  </si>
  <si>
    <t xml:space="preserve">   19 08   </t>
  </si>
  <si>
    <t xml:space="preserve">   18 02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</si>
  <si>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31.07.2021.</t>
    </r>
  </si>
  <si>
    <r>
      <t xml:space="preserve">Registrirana </t>
    </r>
    <r>
      <rPr>
        <b/>
        <sz val="10"/>
        <color theme="1"/>
        <rFont val="Calibri"/>
        <family val="2"/>
        <charset val="238"/>
        <scheme val="minor"/>
      </rPr>
      <t>nezaposlenost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krajem srpnja 2021. </t>
    </r>
    <r>
      <rPr>
        <sz val="10"/>
        <color theme="1"/>
        <rFont val="Calibri"/>
        <family val="2"/>
        <charset val="238"/>
        <scheme val="minor"/>
      </rPr>
      <t>(izvor: HZZ)</t>
    </r>
  </si>
  <si>
    <r>
      <t xml:space="preserve">Prosječna </t>
    </r>
    <r>
      <rPr>
        <b/>
        <sz val="10"/>
        <rFont val="Calibri"/>
        <family val="2"/>
        <charset val="238"/>
        <scheme val="minor"/>
      </rPr>
      <t>netoplaća u RH</t>
    </r>
    <r>
      <rPr>
        <sz val="10"/>
        <rFont val="Calibri"/>
        <family val="2"/>
        <charset val="238"/>
        <scheme val="minor"/>
      </rPr>
      <t xml:space="preserve"> za lipanj 2021. (izvor: DZS)</t>
    </r>
  </si>
  <si>
    <t>za srpanj 2021. (isplata u kolovozu 2021.)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</si>
  <si>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korisnika mirovine za srpanj 2021. (isplata u kolovozu 2021.)</t>
    </r>
  </si>
  <si>
    <t>14 11 05</t>
  </si>
  <si>
    <t>16 03 18</t>
  </si>
  <si>
    <t>13 06 16</t>
  </si>
  <si>
    <t>16 11 15</t>
  </si>
  <si>
    <t>15 04 06</t>
  </si>
  <si>
    <t>16 04 04</t>
  </si>
  <si>
    <t>13 02 14</t>
  </si>
  <si>
    <t>15 03 13</t>
  </si>
  <si>
    <t>17 06 25</t>
  </si>
  <si>
    <t>18 00 07</t>
  </si>
  <si>
    <t>14 06 16</t>
  </si>
  <si>
    <t>18 00 15</t>
  </si>
  <si>
    <t>24 10 17</t>
  </si>
  <si>
    <t>25 03 21</t>
  </si>
  <si>
    <t>20 09 21</t>
  </si>
  <si>
    <t>27 04 13</t>
  </si>
  <si>
    <t>28 11 20</t>
  </si>
  <si>
    <t>30 00 14</t>
  </si>
  <si>
    <t>23 06 10</t>
  </si>
  <si>
    <t>29 02 00</t>
  </si>
  <si>
    <t>33 04 14</t>
  </si>
  <si>
    <t>34 03 19</t>
  </si>
  <si>
    <t>25 07 29</t>
  </si>
  <si>
    <t>33 08 07</t>
  </si>
  <si>
    <t>34 11 04</t>
  </si>
  <si>
    <t>35 06 00</t>
  </si>
  <si>
    <t>26 08 15</t>
  </si>
  <si>
    <t>35 11 03</t>
  </si>
  <si>
    <t>36 05 29</t>
  </si>
  <si>
    <t>36 10 13</t>
  </si>
  <si>
    <t>28 05 18</t>
  </si>
  <si>
    <t>36 05 12</t>
  </si>
  <si>
    <t>37 09 20</t>
  </si>
  <si>
    <t>38 01 10</t>
  </si>
  <si>
    <t>29 06 08</t>
  </si>
  <si>
    <t>38 09 03</t>
  </si>
  <si>
    <t>39 00 09</t>
  </si>
  <si>
    <t>29 05 00</t>
  </si>
  <si>
    <t>37 03 01</t>
  </si>
  <si>
    <t>38 08 07</t>
  </si>
  <si>
    <t>38 11 05</t>
  </si>
  <si>
    <t>29 04 03</t>
  </si>
  <si>
    <t>38 06 29</t>
  </si>
  <si>
    <t>38 08 10</t>
  </si>
  <si>
    <t>28 11 04</t>
  </si>
  <si>
    <t>38 10 22</t>
  </si>
  <si>
    <t>38 10 13</t>
  </si>
  <si>
    <t>38 10 09</t>
  </si>
  <si>
    <t>41 05 22</t>
  </si>
  <si>
    <t>40 08 20</t>
  </si>
  <si>
    <t>40 09 04</t>
  </si>
  <si>
    <t>41 02 03</t>
  </si>
  <si>
    <t>15 00 23</t>
  </si>
  <si>
    <t>10 02 23</t>
  </si>
  <si>
    <t>11 11 28</t>
  </si>
  <si>
    <t>17 00 15</t>
  </si>
  <si>
    <t>18 04 07</t>
  </si>
  <si>
    <t>10 09 16</t>
  </si>
  <si>
    <t>16 03 24</t>
  </si>
  <si>
    <t>21 08 26</t>
  </si>
  <si>
    <t>21 11 19</t>
  </si>
  <si>
    <t>14 02 27</t>
  </si>
  <si>
    <t>22 05 00</t>
  </si>
  <si>
    <t>24 01 04</t>
  </si>
  <si>
    <t>24 07 27</t>
  </si>
  <si>
    <t>13 06 13</t>
  </si>
  <si>
    <t>24 10 10</t>
  </si>
  <si>
    <t>31 00 04</t>
  </si>
  <si>
    <t>31 08 09</t>
  </si>
  <si>
    <t>20 04 03</t>
  </si>
  <si>
    <t>30 05 01</t>
  </si>
  <si>
    <t>32 03 21</t>
  </si>
  <si>
    <t>32 07 16</t>
  </si>
  <si>
    <t>23 00 22</t>
  </si>
  <si>
    <t>32 09 01</t>
  </si>
  <si>
    <t>33 04 15</t>
  </si>
  <si>
    <t>33 07 21</t>
  </si>
  <si>
    <t>24 02 15</t>
  </si>
  <si>
    <t>33 06 14</t>
  </si>
  <si>
    <t>34 05 12</t>
  </si>
  <si>
    <t>34 07 25</t>
  </si>
  <si>
    <t>26 02 07</t>
  </si>
  <si>
    <t>34 04 20</t>
  </si>
  <si>
    <t>34 10 20</t>
  </si>
  <si>
    <t>35 00 12</t>
  </si>
  <si>
    <t>26 06 19</t>
  </si>
  <si>
    <t>35 02 12</t>
  </si>
  <si>
    <t>34 08 09</t>
  </si>
  <si>
    <t>34 09 05</t>
  </si>
  <si>
    <t>26 00 10</t>
  </si>
  <si>
    <t>36 02 29</t>
  </si>
  <si>
    <t>34 10 00</t>
  </si>
  <si>
    <t>34 10 28</t>
  </si>
  <si>
    <t>28 02 00</t>
  </si>
  <si>
    <t>36 01 06</t>
  </si>
  <si>
    <t>28 09 11</t>
  </si>
  <si>
    <t>30 01 10</t>
  </si>
  <si>
    <t>18 00 29</t>
  </si>
  <si>
    <t>25 04 24</t>
  </si>
  <si>
    <t>14 11 23</t>
  </si>
  <si>
    <t>16 01 24</t>
  </si>
  <si>
    <t>17 09 22</t>
  </si>
  <si>
    <t>15 06 19</t>
  </si>
  <si>
    <t>16 02 17</t>
  </si>
  <si>
    <t>13 04 07</t>
  </si>
  <si>
    <t>16 05 11</t>
  </si>
  <si>
    <t>17 07 12</t>
  </si>
  <si>
    <t>18 00 03</t>
  </si>
  <si>
    <t>14 07 23</t>
  </si>
  <si>
    <t>18 03 11</t>
  </si>
  <si>
    <t>25 02 19</t>
  </si>
  <si>
    <t>25 08 03</t>
  </si>
  <si>
    <t>20 11 26</t>
  </si>
  <si>
    <t>28 04 27</t>
  </si>
  <si>
    <t>30 11 09</t>
  </si>
  <si>
    <t>24 10 23</t>
  </si>
  <si>
    <t>31 08 02</t>
  </si>
  <si>
    <t>34 03 07</t>
  </si>
  <si>
    <t>35 05 10</t>
  </si>
  <si>
    <t>26 05 01</t>
  </si>
  <si>
    <t>34 08 14</t>
  </si>
  <si>
    <t>35 10 15</t>
  </si>
  <si>
    <t>36 08 02</t>
  </si>
  <si>
    <t>27 02 23</t>
  </si>
  <si>
    <t>36 08 22</t>
  </si>
  <si>
    <t>38 03 27</t>
  </si>
  <si>
    <t>29 06 27</t>
  </si>
  <si>
    <t>37 01 22</t>
  </si>
  <si>
    <t>39 01 22</t>
  </si>
  <si>
    <t>39 06 22</t>
  </si>
  <si>
    <t>30 10 14</t>
  </si>
  <si>
    <t>37 04 17</t>
  </si>
  <si>
    <t>40 00 24</t>
  </si>
  <si>
    <t>40 05 00</t>
  </si>
  <si>
    <t>30 11 16</t>
  </si>
  <si>
    <t>37 08 24</t>
  </si>
  <si>
    <t>40 00 11</t>
  </si>
  <si>
    <t>40 04 20</t>
  </si>
  <si>
    <t>30 09 13</t>
  </si>
  <si>
    <t>37 11 18</t>
  </si>
  <si>
    <t>39 10 15</t>
  </si>
  <si>
    <t>40 00 19</t>
  </si>
  <si>
    <t>29 04 21</t>
  </si>
  <si>
    <t>39 02 20</t>
  </si>
  <si>
    <t>40 00 07</t>
  </si>
  <si>
    <t>40 00 03</t>
  </si>
  <si>
    <t>29 09 27</t>
  </si>
  <si>
    <t>41 07 12</t>
  </si>
  <si>
    <t>41 03 14</t>
  </si>
  <si>
    <t>41 03 27</t>
  </si>
  <si>
    <t>41 00 24</t>
  </si>
  <si>
    <t>31 02 19</t>
  </si>
  <si>
    <t>33 04 00</t>
  </si>
  <si>
    <t>22 04 05</t>
  </si>
  <si>
    <t>29 03 07</t>
  </si>
  <si>
    <t xml:space="preserve"> 35 04 07  </t>
  </si>
  <si>
    <t xml:space="preserve"> 31 00 11  </t>
  </si>
  <si>
    <t>30 11 02</t>
  </si>
  <si>
    <t xml:space="preserve"> 33 03 25  </t>
  </si>
  <si>
    <t xml:space="preserve"> 33 03 07  </t>
  </si>
  <si>
    <t>18 07 22</t>
  </si>
  <si>
    <t xml:space="preserve"> 29 06 05  </t>
  </si>
  <si>
    <t xml:space="preserve"> 32 11 24  </t>
  </si>
  <si>
    <t xml:space="preserve"> 28 08 29  </t>
  </si>
  <si>
    <t xml:space="preserve"> 41 09 09  </t>
  </si>
  <si>
    <t xml:space="preserve"> 29 08 13  </t>
  </si>
  <si>
    <t xml:space="preserve"> 27 08 20  </t>
  </si>
  <si>
    <t xml:space="preserve"> 28 10 22  </t>
  </si>
  <si>
    <t>06 10 12</t>
  </si>
  <si>
    <t>1:1,30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</si>
</sst>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2021. godini prema Zakonu o mirovinskom osiguranju - NOVI KORISNICI</c:v>
                </c:pt>
                <c:pt idx="1">
                  <c:v>Korisnici mirovina kojima je u 2021.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30081</c:v>
                </c:pt>
                <c:pt idx="1">
                  <c:v>31371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32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</a:t>
            </a:r>
          </a:p>
          <a:p>
            <a:pPr>
              <a:defRPr sz="1200"/>
            </a:pPr>
            <a:r>
              <a:rPr lang="hr-HR" sz="1200"/>
              <a:t> i osiguranika </a:t>
            </a:r>
            <a:r>
              <a:rPr lang="hr-HR" sz="1200">
                <a:solidFill>
                  <a:srgbClr val="FF0000"/>
                </a:solidFill>
              </a:rPr>
              <a:t>1:1,30</a:t>
            </a:r>
          </a:p>
        </c:rich>
      </c:tx>
      <c:layout>
        <c:manualLayout>
          <c:xMode val="edge"/>
          <c:yMode val="edge"/>
          <c:x val="0.15082970766180673"/>
          <c:y val="2.3816695913914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3.3759585353994745E-2"/>
          <c:y val="0.15024001892787639"/>
          <c:w val="0.93248082929201048"/>
          <c:h val="0.653575641395356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206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A8-4004-AD0C-6A0225085709}"/>
              </c:ext>
            </c:extLst>
          </c:dPt>
          <c:dLbls>
            <c:dLbl>
              <c:idx val="2"/>
              <c:layout>
                <c:manualLayout>
                  <c:x val="-6.1381064279991578E-3"/>
                  <c:y val="-8.71483574360144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A8-4004-AD0C-6A02250857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2'!$A$45:$B$48</c15:sqref>
                  </c15:fullRef>
                </c:ext>
              </c:extLst>
              <c:f>('stranica 1 i 2'!$A$45:$B$46,'stranica 1 i 2'!$A$48:$B$48)</c:f>
              <c:strCache>
                <c:ptCount val="3"/>
                <c:pt idx="0">
                  <c:v>Broj osiguranika 31.07.2021.</c:v>
                </c:pt>
                <c:pt idx="1">
                  <c:v>Broj korisnika mirovine za srpanj 2021. (isplata u kolovozu 2021.)</c:v>
                </c:pt>
                <c:pt idx="2">
                  <c:v>Registrirana nezaposlenost krajem srpnja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2'!$C$45:$C$48</c15:sqref>
                  </c15:fullRef>
                </c:ext>
              </c:extLst>
              <c:f>('stranica 1 i 2'!$C$45:$C$46,'stranica 1 i 2'!$C$48)</c:f>
              <c:numCache>
                <c:formatCode>#,##0</c:formatCode>
                <c:ptCount val="3"/>
                <c:pt idx="0">
                  <c:v>1606533</c:v>
                </c:pt>
                <c:pt idx="1">
                  <c:v>1237070</c:v>
                </c:pt>
                <c:pt idx="2">
                  <c:v>126006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FA8-4004-AD0C-6A02250857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'stranica 1 i 2'!$A$45:$B$48</c15:sqref>
                  </c15:fullRef>
                </c:ext>
              </c:extLst>
              <c:f>('stranica 1 i 2'!$A$45:$B$46,'stranica 1 i 2'!$A$48:$B$48)</c:f>
              <c:strCache>
                <c:ptCount val="3"/>
                <c:pt idx="0">
                  <c:v>Broj osiguranika 31.07.2021.</c:v>
                </c:pt>
                <c:pt idx="1">
                  <c:v>Broj korisnika mirovine za srpanj 2021. (isplata u kolovozu 2021.)</c:v>
                </c:pt>
                <c:pt idx="2">
                  <c:v>Registrirana nezaposlenost krajem srpnja 2021. (izvor: HZZ)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'stranica 1 i 2'!$D$45:$D$48</c15:sqref>
                  </c15:fullRef>
                </c:ext>
              </c:extLst>
              <c:f>('stranica 1 i 2'!$D$45:$D$46,'stranica 1 i 2'!$D$48)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5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2902.13</c:v>
                </c:pt>
                <c:pt idx="1">
                  <c:v>3028.4868527340095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31</c:v>
                </c:pt>
                <c:pt idx="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2902.13</c:v>
                </c:pt>
                <c:pt idx="1">
                  <c:v>3028.4868527340095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2021.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40.447804878048785</c:v>
                </c:pt>
                <c:pt idx="1">
                  <c:v>42.208875996292818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3171</c:v>
                </c:pt>
                <c:pt idx="1">
                  <c:v>21692</c:v>
                </c:pt>
                <c:pt idx="2">
                  <c:v>91986</c:v>
                </c:pt>
                <c:pt idx="3">
                  <c:v>139014</c:v>
                </c:pt>
                <c:pt idx="4">
                  <c:v>191827</c:v>
                </c:pt>
                <c:pt idx="5">
                  <c:v>147602</c:v>
                </c:pt>
                <c:pt idx="6">
                  <c:v>112651</c:v>
                </c:pt>
                <c:pt idx="7">
                  <c:v>78412</c:v>
                </c:pt>
                <c:pt idx="8">
                  <c:v>62328</c:v>
                </c:pt>
                <c:pt idx="9">
                  <c:v>39613</c:v>
                </c:pt>
                <c:pt idx="10">
                  <c:v>40174</c:v>
                </c:pt>
                <c:pt idx="11">
                  <c:v>18788</c:v>
                </c:pt>
                <c:pt idx="12">
                  <c:v>7245</c:v>
                </c:pt>
                <c:pt idx="13">
                  <c:v>8143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107</c:v>
                </c:pt>
                <c:pt idx="1">
                  <c:v>8761</c:v>
                </c:pt>
                <c:pt idx="2">
                  <c:v>7690</c:v>
                </c:pt>
                <c:pt idx="3">
                  <c:v>13824</c:v>
                </c:pt>
                <c:pt idx="4">
                  <c:v>55072</c:v>
                </c:pt>
                <c:pt idx="5">
                  <c:v>40716</c:v>
                </c:pt>
                <c:pt idx="6">
                  <c:v>30218</c:v>
                </c:pt>
                <c:pt idx="7">
                  <c:v>23494</c:v>
                </c:pt>
                <c:pt idx="8">
                  <c:v>18201</c:v>
                </c:pt>
                <c:pt idx="9">
                  <c:v>10118</c:v>
                </c:pt>
                <c:pt idx="10">
                  <c:v>10204</c:v>
                </c:pt>
                <c:pt idx="11">
                  <c:v>4804</c:v>
                </c:pt>
                <c:pt idx="12">
                  <c:v>1811</c:v>
                </c:pt>
                <c:pt idx="13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3064</c:v>
                </c:pt>
                <c:pt idx="1">
                  <c:v>12931</c:v>
                </c:pt>
                <c:pt idx="2">
                  <c:v>84296</c:v>
                </c:pt>
                <c:pt idx="3">
                  <c:v>125190</c:v>
                </c:pt>
                <c:pt idx="4">
                  <c:v>136755</c:v>
                </c:pt>
                <c:pt idx="5">
                  <c:v>106886</c:v>
                </c:pt>
                <c:pt idx="6">
                  <c:v>82433</c:v>
                </c:pt>
                <c:pt idx="7">
                  <c:v>54918</c:v>
                </c:pt>
                <c:pt idx="8">
                  <c:v>44127</c:v>
                </c:pt>
                <c:pt idx="9">
                  <c:v>29495</c:v>
                </c:pt>
                <c:pt idx="10">
                  <c:v>29970</c:v>
                </c:pt>
                <c:pt idx="11">
                  <c:v>13984</c:v>
                </c:pt>
                <c:pt idx="12">
                  <c:v>5434</c:v>
                </c:pt>
                <c:pt idx="13">
                  <c:v>7260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55118110236220474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6'!$C$7:$C$26</c:f>
              <c:numCache>
                <c:formatCode>General</c:formatCode>
                <c:ptCount val="20"/>
                <c:pt idx="0">
                  <c:v>7925</c:v>
                </c:pt>
                <c:pt idx="1">
                  <c:v>8921</c:v>
                </c:pt>
                <c:pt idx="2">
                  <c:v>613</c:v>
                </c:pt>
                <c:pt idx="3">
                  <c:v>156</c:v>
                </c:pt>
                <c:pt idx="4" formatCode="0">
                  <c:v>15892</c:v>
                </c:pt>
                <c:pt idx="5">
                  <c:v>2929</c:v>
                </c:pt>
                <c:pt idx="6">
                  <c:v>2482</c:v>
                </c:pt>
                <c:pt idx="7">
                  <c:v>70814</c:v>
                </c:pt>
                <c:pt idx="8">
                  <c:v>49253</c:v>
                </c:pt>
                <c:pt idx="9">
                  <c:v>4600</c:v>
                </c:pt>
                <c:pt idx="10">
                  <c:v>159</c:v>
                </c:pt>
                <c:pt idx="11">
                  <c:v>7264</c:v>
                </c:pt>
                <c:pt idx="12">
                  <c:v>688</c:v>
                </c:pt>
                <c:pt idx="13">
                  <c:v>77</c:v>
                </c:pt>
                <c:pt idx="14">
                  <c:v>29</c:v>
                </c:pt>
                <c:pt idx="15">
                  <c:v>133</c:v>
                </c:pt>
                <c:pt idx="16">
                  <c:v>247</c:v>
                </c:pt>
                <c:pt idx="17">
                  <c:v>857</c:v>
                </c:pt>
                <c:pt idx="18">
                  <c:v>198</c:v>
                </c:pt>
                <c:pt idx="19">
                  <c:v>6772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'stranica 6'!$B$7:$B$26</c:f>
              <c:strCache>
                <c:ptCount val="20"/>
                <c:pt idx="0">
                  <c:v>     a) radnici na poslovima ovlaštenih službenih osoba u tijelima unutarnjih 
poslova i pravosuđa, kojima je pravo na mirovinu priznato prema propisima
koji su bili na snazi do stupanja na snagu Zakona o pravima iz mirovinskog
osiguranja DVO, PS i OSO</c:v>
                </c:pt>
                <c:pt idx="1">
                  <c:v>     b) radnici na  poslovima policijskih službenika, ovlaštenih službenih osoba pravosuđa i službene osobe s posebnim dužnostima i ovlastima u sigurnosno obavještajnom sustavu RH koji su pravo na mirovinu ostvarili prema Zakonu o pravima DVO, PS i OSO</c:v>
                </c:pt>
                <c:pt idx="2">
                  <c:v>     c) radnici na poslovima razminiranja</c:v>
                </c:pt>
                <c:pt idx="3">
                  <c:v>Korisnici koji pravo na mirovinu ostvaruju prema Zakonu o vatrogastvu (NN 125/19)*</c:v>
                </c:pt>
                <c:pt idx="4">
                  <c:v>Djelatne vojne osobe - DVO </c:v>
                </c:pt>
                <c:pt idx="5">
                  <c:v>Pripadnici Hrvatske domovinske vojske od 1941. do 1945. godine</c:v>
                </c:pt>
                <c:pt idx="6">
                  <c:v>Bivši politički zatvorenici</c:v>
                </c:pt>
                <c:pt idx="7">
                  <c:v>Hrvatski branitelji iz Domovinskog rata - ZOHBDR</c:v>
                </c:pt>
                <c:pt idx="8">
                  <c:v>Mirovine priznate prema općim propisima, a određene prema
ZOHBDR - u iz 2017. (čl. 27., 35., 48. i 49. stavak 2.) </c:v>
                </c:pt>
                <c:pt idx="9">
                  <c:v>Pripadnici bivše Jugoslavenske narodne armije - JNA</c:v>
                </c:pt>
                <c:pt idx="10">
                  <c:v>Pripadnici bivše Jugoslavenske narodne armije - JNA - čl. 185 ZOMO</c:v>
                </c:pt>
                <c:pt idx="11">
                  <c:v>Sudionici Narodnooslobodilačkog rata - NOR</c:v>
                </c:pt>
                <c:pt idx="12">
                  <c:v>Zastupnici u Hrvatskom saboru, članovi Vlade, suci Ustavnog suda i glavni državni revizor </c:v>
                </c:pt>
                <c:pt idx="13">
                  <c:v>Članovi Izvršnog vijeća Sabora, Saveznog izvršnog vijeća i administrativno umirovljeni javni službenici</c:v>
                </c:pt>
                <c:pt idx="14">
                  <c:v>Bivši službenici u saveznim tijelima bivše SFRJ - članak 38. ZOMO</c:v>
                </c:pt>
                <c:pt idx="15">
                  <c:v>Redoviti članovi Hrvatske akademije znanosti i umjetnosti - HAZU</c:v>
                </c:pt>
                <c:pt idx="16">
                  <c:v>Radnici u Istarskim ugljenokopima "Tupljak" d.d. Labin </c:v>
                </c:pt>
                <c:pt idx="17">
                  <c:v>Radnici profesionalno izloženi azbestu</c:v>
                </c:pt>
                <c:pt idx="18">
                  <c:v>Osiguranici - članovi posade broda u međunarodnoj plovidbi i nacionalnoj plovidbi - članak 129. a stavak 2. Pomorskog zakonika</c:v>
                </c:pt>
                <c:pt idx="19">
                  <c:v>Pripadnici Hrvatskog vijeća obrane  - HVO </c:v>
                </c:pt>
              </c:strCache>
            </c:strRef>
          </c:cat>
          <c:val>
            <c:numRef>
              <c:f>'stranica 6'!$D$7:$D$26</c:f>
              <c:numCache>
                <c:formatCode>#,##0.00</c:formatCode>
                <c:ptCount val="20"/>
                <c:pt idx="0">
                  <c:v>4491.8900000000003</c:v>
                </c:pt>
                <c:pt idx="1">
                  <c:v>4396.5600000000004</c:v>
                </c:pt>
                <c:pt idx="2">
                  <c:v>4259.5200000000004</c:v>
                </c:pt>
                <c:pt idx="3">
                  <c:v>5114.9399999999996</c:v>
                </c:pt>
                <c:pt idx="4">
                  <c:v>3989.87</c:v>
                </c:pt>
                <c:pt idx="5">
                  <c:v>2571.2199999999998</c:v>
                </c:pt>
                <c:pt idx="6">
                  <c:v>4047.07</c:v>
                </c:pt>
                <c:pt idx="7">
                  <c:v>6034.41</c:v>
                </c:pt>
                <c:pt idx="8">
                  <c:v>2882.02</c:v>
                </c:pt>
                <c:pt idx="9">
                  <c:v>3345.49</c:v>
                </c:pt>
                <c:pt idx="10">
                  <c:v>3333.69</c:v>
                </c:pt>
                <c:pt idx="11">
                  <c:v>2983.3</c:v>
                </c:pt>
                <c:pt idx="12">
                  <c:v>10303.15</c:v>
                </c:pt>
                <c:pt idx="13">
                  <c:v>3526.36</c:v>
                </c:pt>
                <c:pt idx="14">
                  <c:v>3837.46</c:v>
                </c:pt>
                <c:pt idx="15">
                  <c:v>9272.77</c:v>
                </c:pt>
                <c:pt idx="16">
                  <c:v>4037.62</c:v>
                </c:pt>
                <c:pt idx="17">
                  <c:v>3266.39</c:v>
                </c:pt>
                <c:pt idx="18">
                  <c:v>2148.21</c:v>
                </c:pt>
                <c:pt idx="19">
                  <c:v>3398.71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52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52</xdr:row>
      <xdr:rowOff>197697</xdr:rowOff>
    </xdr:from>
    <xdr:to>
      <xdr:col>16</xdr:col>
      <xdr:colOff>84667</xdr:colOff>
      <xdr:row>52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54</xdr:row>
      <xdr:rowOff>35984</xdr:rowOff>
    </xdr:from>
    <xdr:to>
      <xdr:col>3</xdr:col>
      <xdr:colOff>222250</xdr:colOff>
      <xdr:row>63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54</xdr:row>
      <xdr:rowOff>52916</xdr:rowOff>
    </xdr:from>
    <xdr:to>
      <xdr:col>10</xdr:col>
      <xdr:colOff>719667</xdr:colOff>
      <xdr:row>63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19</xdr:row>
      <xdr:rowOff>133350</xdr:rowOff>
    </xdr:from>
    <xdr:to>
      <xdr:col>12</xdr:col>
      <xdr:colOff>581025</xdr:colOff>
      <xdr:row>37</xdr:row>
      <xdr:rowOff>152400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19</xdr:row>
      <xdr:rowOff>161925</xdr:rowOff>
    </xdr:from>
    <xdr:to>
      <xdr:col>12</xdr:col>
      <xdr:colOff>571500</xdr:colOff>
      <xdr:row>37</xdr:row>
      <xdr:rowOff>180975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</xdr:rowOff>
    </xdr:from>
    <xdr:to>
      <xdr:col>4</xdr:col>
      <xdr:colOff>676275</xdr:colOff>
      <xdr:row>51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topLeftCell="A22" zoomScale="90" zoomScaleNormal="90" workbookViewId="0">
      <selection activeCell="P44" sqref="P44"/>
    </sheetView>
  </sheetViews>
  <sheetFormatPr defaultColWidth="9.140625"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7" t="s">
        <v>160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24" s="1" customFormat="1" ht="15.75" x14ac:dyDescent="0.2">
      <c r="A2" s="178" t="s">
        <v>8</v>
      </c>
      <c r="B2" s="172" t="s">
        <v>9</v>
      </c>
      <c r="C2" s="173" t="s">
        <v>95</v>
      </c>
      <c r="D2" s="172" t="s">
        <v>90</v>
      </c>
      <c r="E2" s="165" t="s">
        <v>91</v>
      </c>
      <c r="F2" s="175" t="s">
        <v>0</v>
      </c>
      <c r="G2" s="175"/>
      <c r="H2" s="175"/>
      <c r="I2" s="175"/>
      <c r="J2" s="175"/>
      <c r="K2" s="175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8"/>
      <c r="B3" s="172"/>
      <c r="C3" s="173"/>
      <c r="D3" s="172"/>
      <c r="E3" s="166"/>
      <c r="F3" s="81" t="s">
        <v>10</v>
      </c>
      <c r="G3" s="119" t="s">
        <v>96</v>
      </c>
      <c r="H3" s="81" t="s">
        <v>90</v>
      </c>
      <c r="I3" s="119" t="s">
        <v>91</v>
      </c>
      <c r="J3" s="120" t="s">
        <v>97</v>
      </c>
      <c r="K3" s="113" t="s">
        <v>92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4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496366</v>
      </c>
      <c r="C5" s="29">
        <v>2783.85</v>
      </c>
      <c r="D5" s="30" t="s">
        <v>138</v>
      </c>
      <c r="E5" s="30" t="s">
        <v>118</v>
      </c>
      <c r="F5" s="130">
        <v>405054</v>
      </c>
      <c r="G5" s="31">
        <v>3230.08</v>
      </c>
      <c r="H5" s="32" t="s">
        <v>141</v>
      </c>
      <c r="I5" s="33" t="s">
        <v>118</v>
      </c>
      <c r="J5" s="34">
        <f t="shared" ref="J5:J14" si="0">G5/$C$49*100</f>
        <v>45.018536585365851</v>
      </c>
      <c r="K5" s="34">
        <f>F5/$F$14*100</f>
        <v>42.077149855710196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40851</v>
      </c>
      <c r="C6" s="36">
        <v>3692.77</v>
      </c>
      <c r="D6" s="37" t="s">
        <v>139</v>
      </c>
      <c r="E6" s="37" t="s">
        <v>173</v>
      </c>
      <c r="F6" s="131">
        <v>35841</v>
      </c>
      <c r="G6" s="38">
        <v>3887.4</v>
      </c>
      <c r="H6" s="39" t="s">
        <v>142</v>
      </c>
      <c r="I6" s="40" t="s">
        <v>119</v>
      </c>
      <c r="J6" s="41">
        <f t="shared" si="0"/>
        <v>54.179790940766551</v>
      </c>
      <c r="K6" s="41">
        <f>F6/$F$14*100</f>
        <v>3.7231754975349194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98</v>
      </c>
      <c r="B7" s="123">
        <v>81108</v>
      </c>
      <c r="C7" s="36">
        <v>2454.5300000000002</v>
      </c>
      <c r="D7" s="37" t="s">
        <v>161</v>
      </c>
      <c r="E7" s="37" t="s">
        <v>109</v>
      </c>
      <c r="F7" s="131">
        <v>70050</v>
      </c>
      <c r="G7" s="38">
        <v>2765.14</v>
      </c>
      <c r="H7" s="39" t="s">
        <v>176</v>
      </c>
      <c r="I7" s="40" t="s">
        <v>143</v>
      </c>
      <c r="J7" s="41">
        <f t="shared" si="0"/>
        <v>38.538536585365854</v>
      </c>
      <c r="K7" s="41">
        <f t="shared" ref="K7:K13" si="1">F7/$F$14*100</f>
        <v>7.2768182696442931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618325</v>
      </c>
      <c r="C8" s="43">
        <v>2800.7</v>
      </c>
      <c r="D8" s="44" t="s">
        <v>162</v>
      </c>
      <c r="E8" s="44" t="s">
        <v>102</v>
      </c>
      <c r="F8" s="132">
        <v>510945</v>
      </c>
      <c r="G8" s="45">
        <v>3212.45</v>
      </c>
      <c r="H8" s="46" t="s">
        <v>177</v>
      </c>
      <c r="I8" s="47" t="s">
        <v>109</v>
      </c>
      <c r="J8" s="80">
        <f t="shared" si="0"/>
        <v>44.772822299651565</v>
      </c>
      <c r="K8" s="80">
        <f t="shared" si="1"/>
        <v>53.077143622889409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205277</v>
      </c>
      <c r="C9" s="36">
        <v>2683.08</v>
      </c>
      <c r="D9" s="37" t="s">
        <v>163</v>
      </c>
      <c r="E9" s="37" t="s">
        <v>174</v>
      </c>
      <c r="F9" s="131">
        <v>168955</v>
      </c>
      <c r="G9" s="38">
        <v>2986.62</v>
      </c>
      <c r="H9" s="39" t="s">
        <v>178</v>
      </c>
      <c r="I9" s="40" t="s">
        <v>183</v>
      </c>
      <c r="J9" s="41">
        <f t="shared" si="0"/>
        <v>41.625365853658536</v>
      </c>
      <c r="K9" s="41">
        <f t="shared" si="1"/>
        <v>17.551103936441848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344</v>
      </c>
      <c r="C10" s="36">
        <v>2924.66</v>
      </c>
      <c r="D10" s="37" t="s">
        <v>164</v>
      </c>
      <c r="E10" s="37" t="s">
        <v>124</v>
      </c>
      <c r="F10" s="131">
        <v>336</v>
      </c>
      <c r="G10" s="38">
        <v>2935.72</v>
      </c>
      <c r="H10" s="39" t="s">
        <v>164</v>
      </c>
      <c r="I10" s="40" t="s">
        <v>124</v>
      </c>
      <c r="J10" s="41">
        <f t="shared" si="0"/>
        <v>40.915958188153304</v>
      </c>
      <c r="K10" s="41">
        <f t="shared" si="1"/>
        <v>3.4903796411141788E-2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823946</v>
      </c>
      <c r="C11" s="43">
        <v>2771.45</v>
      </c>
      <c r="D11" s="44" t="s">
        <v>165</v>
      </c>
      <c r="E11" s="44" t="s">
        <v>115</v>
      </c>
      <c r="F11" s="132">
        <v>680236</v>
      </c>
      <c r="G11" s="45">
        <v>3156.22</v>
      </c>
      <c r="H11" s="46" t="s">
        <v>179</v>
      </c>
      <c r="I11" s="47" t="s">
        <v>121</v>
      </c>
      <c r="J11" s="80">
        <f t="shared" si="0"/>
        <v>43.989128919860626</v>
      </c>
      <c r="K11" s="80">
        <f t="shared" si="1"/>
        <v>70.6631513557424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99</v>
      </c>
      <c r="B12" s="123">
        <v>104459</v>
      </c>
      <c r="C12" s="36">
        <v>2090.96</v>
      </c>
      <c r="D12" s="37" t="s">
        <v>166</v>
      </c>
      <c r="E12" s="37" t="s">
        <v>140</v>
      </c>
      <c r="F12" s="131">
        <v>98634</v>
      </c>
      <c r="G12" s="38">
        <v>2185.44</v>
      </c>
      <c r="H12" s="39" t="s">
        <v>122</v>
      </c>
      <c r="I12" s="40" t="s">
        <v>120</v>
      </c>
      <c r="J12" s="41">
        <f t="shared" si="0"/>
        <v>30.459094076655052</v>
      </c>
      <c r="K12" s="41">
        <f t="shared" si="1"/>
        <v>10.246134092906427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215187</v>
      </c>
      <c r="C13" s="36">
        <v>2094.9299999999998</v>
      </c>
      <c r="D13" s="37" t="s">
        <v>167</v>
      </c>
      <c r="E13" s="37" t="s">
        <v>115</v>
      </c>
      <c r="F13" s="131">
        <v>183776</v>
      </c>
      <c r="G13" s="38">
        <v>2346.29</v>
      </c>
      <c r="H13" s="39" t="s">
        <v>180</v>
      </c>
      <c r="I13" s="40" t="s">
        <v>121</v>
      </c>
      <c r="J13" s="41">
        <f t="shared" si="0"/>
        <v>32.700905923344948</v>
      </c>
      <c r="K13" s="41">
        <f t="shared" si="1"/>
        <v>19.090714551351169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1143592</v>
      </c>
      <c r="C14" s="51">
        <v>2581.9899999999998</v>
      </c>
      <c r="D14" s="52" t="s">
        <v>168</v>
      </c>
      <c r="E14" s="52" t="s">
        <v>175</v>
      </c>
      <c r="F14" s="125">
        <v>962646</v>
      </c>
      <c r="G14" s="51">
        <v>2902.13</v>
      </c>
      <c r="H14" s="52" t="s">
        <v>181</v>
      </c>
      <c r="I14" s="52" t="s">
        <v>130</v>
      </c>
      <c r="J14" s="53">
        <f t="shared" si="0"/>
        <v>40.447804878048785</v>
      </c>
      <c r="K14" s="53"/>
      <c r="L14" s="109">
        <v>31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85</v>
      </c>
      <c r="B15" s="126">
        <v>106597</v>
      </c>
      <c r="C15" s="20">
        <v>3970.26</v>
      </c>
      <c r="D15" s="21" t="s">
        <v>169</v>
      </c>
      <c r="E15" s="22" t="s">
        <v>129</v>
      </c>
      <c r="F15" s="126">
        <v>83926</v>
      </c>
      <c r="G15" s="20">
        <v>4781.96</v>
      </c>
      <c r="H15" s="21" t="s">
        <v>182</v>
      </c>
      <c r="I15" s="22" t="s">
        <v>114</v>
      </c>
      <c r="J15" s="23">
        <f>G15/C49*100</f>
        <v>66.647526132404181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86</v>
      </c>
      <c r="B16" s="127">
        <v>208759</v>
      </c>
      <c r="C16" s="24">
        <v>3614.29</v>
      </c>
      <c r="D16" s="25" t="s">
        <v>170</v>
      </c>
      <c r="E16" s="26" t="s">
        <v>121</v>
      </c>
      <c r="F16" s="127">
        <v>168166</v>
      </c>
      <c r="G16" s="24">
        <v>4213.7299999999996</v>
      </c>
      <c r="H16" s="25" t="s">
        <v>184</v>
      </c>
      <c r="I16" s="26" t="s">
        <v>131</v>
      </c>
      <c r="J16" s="27">
        <f>G16/C49*100</f>
        <v>58.727944250871076</v>
      </c>
      <c r="K16" s="27">
        <f>F16/F14*100</f>
        <v>17.469142343083544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18</v>
      </c>
      <c r="B17" s="128">
        <v>270495</v>
      </c>
      <c r="C17" s="4">
        <v>1738.48</v>
      </c>
      <c r="D17" s="5" t="s">
        <v>171</v>
      </c>
      <c r="E17" s="6" t="s">
        <v>100</v>
      </c>
      <c r="F17" s="128">
        <v>232075</v>
      </c>
      <c r="G17" s="4">
        <v>1901.1455729397824</v>
      </c>
      <c r="H17" s="5" t="s">
        <v>185</v>
      </c>
      <c r="I17" s="6" t="s">
        <v>100</v>
      </c>
      <c r="J17" s="10">
        <f>G17/C49*100</f>
        <v>26.496802410310554</v>
      </c>
      <c r="K17" s="10">
        <f>F17/F14*100</f>
        <v>24.108031405106342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19</v>
      </c>
      <c r="B18" s="129">
        <v>1752</v>
      </c>
      <c r="C18" s="7">
        <v>7347.17</v>
      </c>
      <c r="D18" s="9" t="s">
        <v>172</v>
      </c>
      <c r="E18" s="8" t="s">
        <v>100</v>
      </c>
      <c r="F18" s="129">
        <v>1609</v>
      </c>
      <c r="G18" s="7">
        <v>7691.37</v>
      </c>
      <c r="H18" s="9" t="s">
        <v>186</v>
      </c>
      <c r="I18" s="8" t="s">
        <v>100</v>
      </c>
      <c r="J18" s="11">
        <f>G18/C49*100</f>
        <v>107.19679442508712</v>
      </c>
      <c r="K18" s="11">
        <f>F18/F14*100</f>
        <v>0.16714347745692601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6" t="s">
        <v>101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57"/>
    </row>
    <row r="20" spans="1:26" s="1" customFormat="1" ht="15.75" customHeight="1" x14ac:dyDescent="0.2">
      <c r="A20" s="179" t="s">
        <v>8</v>
      </c>
      <c r="B20" s="165" t="str">
        <f>B2</f>
        <v>Broj 
korisnika</v>
      </c>
      <c r="C20" s="163" t="str">
        <f>C2</f>
        <v>Prosječna 
netomirovina</v>
      </c>
      <c r="D20" s="165" t="str">
        <f>D2</f>
        <v>Prosječan mirovinski staž
(gg mm dd)</v>
      </c>
      <c r="E20" s="165" t="str">
        <f>E2</f>
        <v>Prosječna dob
(gg mm)</v>
      </c>
      <c r="F20" s="175" t="s">
        <v>0</v>
      </c>
      <c r="G20" s="175"/>
      <c r="H20" s="175"/>
      <c r="I20" s="175"/>
      <c r="J20" s="175"/>
      <c r="K20" s="175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2.25" customHeight="1" x14ac:dyDescent="0.2">
      <c r="A21" s="180"/>
      <c r="B21" s="166"/>
      <c r="C21" s="164"/>
      <c r="D21" s="166"/>
      <c r="E21" s="166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93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69" t="s">
        <v>110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13402</v>
      </c>
      <c r="C23" s="29">
        <v>2620.02</v>
      </c>
      <c r="D23" s="30" t="s">
        <v>187</v>
      </c>
      <c r="E23" s="30" t="s">
        <v>196</v>
      </c>
      <c r="F23" s="130">
        <v>10249</v>
      </c>
      <c r="G23" s="31">
        <v>3202</v>
      </c>
      <c r="H23" s="32" t="s">
        <v>202</v>
      </c>
      <c r="I23" s="33" t="s">
        <v>144</v>
      </c>
      <c r="J23" s="34">
        <f t="shared" ref="J23:J31" si="2">G23/$C$49*100</f>
        <v>44.627177700348433</v>
      </c>
      <c r="K23" s="34">
        <f>F23/$F$31*100</f>
        <v>41.728756972435974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3655</v>
      </c>
      <c r="C24" s="36">
        <v>3452.55</v>
      </c>
      <c r="D24" s="37" t="s">
        <v>188</v>
      </c>
      <c r="E24" s="37" t="s">
        <v>125</v>
      </c>
      <c r="F24" s="131">
        <v>3290</v>
      </c>
      <c r="G24" s="38">
        <v>3600.22</v>
      </c>
      <c r="H24" s="39" t="s">
        <v>203</v>
      </c>
      <c r="I24" s="40" t="s">
        <v>125</v>
      </c>
      <c r="J24" s="41">
        <f t="shared" si="2"/>
        <v>50.177282229965158</v>
      </c>
      <c r="K24" s="41">
        <f>F24/$F$31*100</f>
        <v>13.395220064329628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17057</v>
      </c>
      <c r="C25" s="43">
        <v>2798.41</v>
      </c>
      <c r="D25" s="44" t="s">
        <v>189</v>
      </c>
      <c r="E25" s="44" t="s">
        <v>197</v>
      </c>
      <c r="F25" s="132">
        <v>13539</v>
      </c>
      <c r="G25" s="45">
        <v>3298.77</v>
      </c>
      <c r="H25" s="46" t="s">
        <v>204</v>
      </c>
      <c r="I25" s="47" t="s">
        <v>210</v>
      </c>
      <c r="J25" s="80">
        <f t="shared" si="2"/>
        <v>45.975888501742162</v>
      </c>
      <c r="K25" s="80">
        <f t="shared" ref="K25:K30" si="3">F25/$F$31*100</f>
        <v>55.123977036765602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4514</v>
      </c>
      <c r="C26" s="36">
        <v>2841.97</v>
      </c>
      <c r="D26" s="37" t="s">
        <v>190</v>
      </c>
      <c r="E26" s="37" t="s">
        <v>123</v>
      </c>
      <c r="F26" s="131">
        <v>3954</v>
      </c>
      <c r="G26" s="38">
        <v>3060.27</v>
      </c>
      <c r="H26" s="39" t="s">
        <v>205</v>
      </c>
      <c r="I26" s="40" t="s">
        <v>145</v>
      </c>
      <c r="J26" s="41">
        <f t="shared" si="2"/>
        <v>42.651846689895471</v>
      </c>
      <c r="K26" s="41">
        <f t="shared" si="3"/>
        <v>16.098693049957248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4</v>
      </c>
      <c r="C27" s="36">
        <v>3005.52</v>
      </c>
      <c r="D27" s="37" t="s">
        <v>191</v>
      </c>
      <c r="E27" s="37" t="s">
        <v>198</v>
      </c>
      <c r="F27" s="131">
        <v>4</v>
      </c>
      <c r="G27" s="38">
        <v>3005.52</v>
      </c>
      <c r="H27" s="39" t="s">
        <v>191</v>
      </c>
      <c r="I27" s="40" t="s">
        <v>198</v>
      </c>
      <c r="J27" s="41">
        <f t="shared" si="2"/>
        <v>41.88878048780488</v>
      </c>
      <c r="K27" s="41">
        <f t="shared" si="3"/>
        <v>1.6285981841130247E-2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21575</v>
      </c>
      <c r="C28" s="43">
        <v>2807.57</v>
      </c>
      <c r="D28" s="44" t="s">
        <v>192</v>
      </c>
      <c r="E28" s="44" t="s">
        <v>116</v>
      </c>
      <c r="F28" s="132">
        <v>17497</v>
      </c>
      <c r="G28" s="45">
        <v>3244.81</v>
      </c>
      <c r="H28" s="46" t="s">
        <v>206</v>
      </c>
      <c r="I28" s="47" t="s">
        <v>126</v>
      </c>
      <c r="J28" s="80">
        <f t="shared" si="2"/>
        <v>45.223832752613241</v>
      </c>
      <c r="K28" s="80">
        <f t="shared" si="3"/>
        <v>71.238956068563979</v>
      </c>
      <c r="L28" s="109"/>
      <c r="M28" s="13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</row>
    <row r="29" spans="1:26" s="1" customFormat="1" ht="12" customHeight="1" x14ac:dyDescent="0.2">
      <c r="A29" s="48" t="s">
        <v>16</v>
      </c>
      <c r="B29" s="123">
        <v>1364</v>
      </c>
      <c r="C29" s="36">
        <v>2014.87</v>
      </c>
      <c r="D29" s="37" t="s">
        <v>193</v>
      </c>
      <c r="E29" s="37" t="s">
        <v>199</v>
      </c>
      <c r="F29" s="131">
        <v>1209</v>
      </c>
      <c r="G29" s="38">
        <v>2198.1799999999998</v>
      </c>
      <c r="H29" s="39" t="s">
        <v>207</v>
      </c>
      <c r="I29" s="40" t="s">
        <v>211</v>
      </c>
      <c r="J29" s="41">
        <f t="shared" si="2"/>
        <v>30.636655052264807</v>
      </c>
      <c r="K29" s="41">
        <f t="shared" si="3"/>
        <v>4.9224380114816171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7142</v>
      </c>
      <c r="C30" s="36">
        <v>2213.08</v>
      </c>
      <c r="D30" s="37" t="s">
        <v>194</v>
      </c>
      <c r="E30" s="37" t="s">
        <v>200</v>
      </c>
      <c r="F30" s="131">
        <v>5855</v>
      </c>
      <c r="G30" s="38">
        <v>2553.48</v>
      </c>
      <c r="H30" s="39" t="s">
        <v>208</v>
      </c>
      <c r="I30" s="40" t="s">
        <v>124</v>
      </c>
      <c r="J30" s="41">
        <f t="shared" si="2"/>
        <v>35.588571428571427</v>
      </c>
      <c r="K30" s="41">
        <f t="shared" si="3"/>
        <v>23.8386059199544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4.25" customHeight="1" x14ac:dyDescent="0.2">
      <c r="A31" s="50" t="s">
        <v>17</v>
      </c>
      <c r="B31" s="125">
        <v>30081</v>
      </c>
      <c r="C31" s="51">
        <v>2630.4784678035967</v>
      </c>
      <c r="D31" s="52" t="s">
        <v>195</v>
      </c>
      <c r="E31" s="52" t="s">
        <v>201</v>
      </c>
      <c r="F31" s="125">
        <v>24561</v>
      </c>
      <c r="G31" s="51">
        <v>3028.4868527340095</v>
      </c>
      <c r="H31" s="52" t="s">
        <v>209</v>
      </c>
      <c r="I31" s="52" t="s">
        <v>146</v>
      </c>
      <c r="J31" s="53">
        <f t="shared" si="2"/>
        <v>42.208875996292818</v>
      </c>
      <c r="K31" s="53"/>
      <c r="L31" s="109">
        <v>34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21.75" customHeight="1" x14ac:dyDescent="0.2">
      <c r="A32" s="167" t="s">
        <v>103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70" t="s">
        <v>39</v>
      </c>
      <c r="B34" s="172" t="s">
        <v>9</v>
      </c>
      <c r="C34" s="173" t="s">
        <v>95</v>
      </c>
      <c r="D34" s="162" t="s">
        <v>80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71"/>
      <c r="B35" s="172"/>
      <c r="C35" s="173"/>
      <c r="D35" s="162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90" t="s">
        <v>111</v>
      </c>
      <c r="B36" s="190"/>
      <c r="C36" s="190"/>
      <c r="D36" s="190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20943</v>
      </c>
      <c r="C37" s="57">
        <v>2553.27</v>
      </c>
      <c r="D37" s="58" t="s">
        <v>132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2822</v>
      </c>
      <c r="C38" s="60">
        <v>2288.21</v>
      </c>
      <c r="D38" s="61" t="s">
        <v>212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7606</v>
      </c>
      <c r="C39" s="60">
        <v>2188.54</v>
      </c>
      <c r="D39" s="61" t="s">
        <v>213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38</v>
      </c>
      <c r="B40" s="135">
        <v>31371</v>
      </c>
      <c r="C40" s="63">
        <v>2440.9963810525646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91" t="s">
        <v>78</v>
      </c>
      <c r="B41" s="191"/>
      <c r="C41" s="191"/>
      <c r="D41" s="191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83" t="s">
        <v>214</v>
      </c>
      <c r="B45" s="184"/>
      <c r="C45" s="193">
        <v>1606533</v>
      </c>
      <c r="D45" s="193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83" t="s">
        <v>218</v>
      </c>
      <c r="B46" s="184"/>
      <c r="C46" s="193">
        <v>1237070</v>
      </c>
      <c r="D46" s="193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83" t="s">
        <v>128</v>
      </c>
      <c r="B47" s="184"/>
      <c r="C47" s="192" t="s">
        <v>388</v>
      </c>
      <c r="D47" s="192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59" t="s">
        <v>215</v>
      </c>
      <c r="B48" s="160"/>
      <c r="C48" s="188">
        <v>126006</v>
      </c>
      <c r="D48" s="189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85" t="s">
        <v>216</v>
      </c>
      <c r="B49" s="186"/>
      <c r="C49" s="193">
        <v>7175</v>
      </c>
      <c r="D49" s="193"/>
      <c r="L49" s="136"/>
      <c r="M49" s="140"/>
      <c r="N49" s="140"/>
      <c r="O49" s="140"/>
      <c r="P49" s="140"/>
      <c r="Q49" s="136"/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83" t="s">
        <v>112</v>
      </c>
      <c r="B50" s="184"/>
      <c r="C50" s="187">
        <v>69.81</v>
      </c>
      <c r="D50" s="187"/>
      <c r="L50" s="136"/>
      <c r="M50" s="140"/>
      <c r="N50" s="140"/>
      <c r="O50" s="140"/>
      <c r="P50" s="140"/>
      <c r="Q50" s="136">
        <f>C45/C46</f>
        <v>1.2986597363124157</v>
      </c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83" t="s">
        <v>113</v>
      </c>
      <c r="B51" s="184"/>
      <c r="C51" s="187">
        <f>C50</f>
        <v>69.81</v>
      </c>
      <c r="D51" s="187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65" customFormat="1" ht="20.25" customHeight="1" x14ac:dyDescent="0.25">
      <c r="A52" s="183" t="s">
        <v>107</v>
      </c>
      <c r="B52" s="184"/>
      <c r="C52" s="187">
        <v>42.63</v>
      </c>
      <c r="D52" s="187"/>
      <c r="L52" s="136"/>
      <c r="M52" s="140"/>
      <c r="N52" s="140"/>
      <c r="O52" s="140"/>
      <c r="P52" s="140"/>
      <c r="Q52" s="136"/>
      <c r="R52" s="140"/>
      <c r="S52" s="140"/>
      <c r="T52" s="140"/>
      <c r="U52" s="140"/>
      <c r="V52" s="140"/>
      <c r="W52" s="140"/>
      <c r="X52" s="140"/>
    </row>
    <row r="53" spans="1:24" s="1" customFormat="1" ht="31.5" customHeight="1" x14ac:dyDescent="0.2">
      <c r="A53" s="181" t="s">
        <v>108</v>
      </c>
      <c r="B53" s="182"/>
      <c r="C53" s="187">
        <v>44.23</v>
      </c>
      <c r="D53" s="187"/>
      <c r="E53" s="65"/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  <row r="54" spans="1:24" s="1" customFormat="1" ht="12.75" x14ac:dyDescent="0.2">
      <c r="L54" s="109"/>
      <c r="M54" s="138"/>
      <c r="N54" s="138"/>
      <c r="O54" s="138"/>
      <c r="P54" s="138"/>
      <c r="Q54" s="109"/>
      <c r="R54" s="138"/>
      <c r="S54" s="138"/>
      <c r="T54" s="138"/>
      <c r="U54" s="138"/>
      <c r="V54" s="138"/>
      <c r="W54" s="138"/>
      <c r="X54" s="138"/>
    </row>
  </sheetData>
  <mergeCells count="41">
    <mergeCell ref="C48:D48"/>
    <mergeCell ref="A36:D36"/>
    <mergeCell ref="A41:D41"/>
    <mergeCell ref="A47:B47"/>
    <mergeCell ref="A46:B46"/>
    <mergeCell ref="A45:B45"/>
    <mergeCell ref="C47:D47"/>
    <mergeCell ref="C46:D46"/>
    <mergeCell ref="C45:D45"/>
    <mergeCell ref="C53:D53"/>
    <mergeCell ref="C52:D52"/>
    <mergeCell ref="C51:D51"/>
    <mergeCell ref="C50:D50"/>
    <mergeCell ref="C49:D49"/>
    <mergeCell ref="A53:B53"/>
    <mergeCell ref="A52:B52"/>
    <mergeCell ref="A51:B51"/>
    <mergeCell ref="A50:B50"/>
    <mergeCell ref="A49:B49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95" t="s">
        <v>79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96" t="s">
        <v>217</v>
      </c>
      <c r="J2" s="196"/>
      <c r="K2" s="197"/>
      <c r="L2" s="197"/>
      <c r="M2" s="19"/>
    </row>
    <row r="3" spans="1:16" ht="30.75" customHeight="1" x14ac:dyDescent="0.25">
      <c r="A3" s="198" t="s">
        <v>20</v>
      </c>
      <c r="B3" s="200" t="s">
        <v>21</v>
      </c>
      <c r="C3" s="201"/>
      <c r="D3" s="202"/>
      <c r="E3" s="200" t="s">
        <v>81</v>
      </c>
      <c r="F3" s="201"/>
      <c r="G3" s="202"/>
      <c r="H3" s="200" t="s">
        <v>82</v>
      </c>
      <c r="I3" s="201"/>
      <c r="J3" s="202"/>
      <c r="K3" s="200" t="s">
        <v>22</v>
      </c>
      <c r="L3" s="201"/>
      <c r="M3" s="202"/>
    </row>
    <row r="4" spans="1:16" ht="21" customHeight="1" x14ac:dyDescent="0.25">
      <c r="A4" s="19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6" ht="12.75" customHeight="1" x14ac:dyDescent="0.25">
      <c r="A5" s="67" t="s">
        <v>24</v>
      </c>
      <c r="B5" s="68">
        <v>3171</v>
      </c>
      <c r="C5" s="69">
        <v>329.94</v>
      </c>
      <c r="D5" s="70" t="s">
        <v>219</v>
      </c>
      <c r="E5" s="68">
        <v>874</v>
      </c>
      <c r="F5" s="69">
        <v>299.86</v>
      </c>
      <c r="G5" s="70" t="s">
        <v>220</v>
      </c>
      <c r="H5" s="68">
        <v>1696</v>
      </c>
      <c r="I5" s="69">
        <v>342.45</v>
      </c>
      <c r="J5" s="70" t="s">
        <v>221</v>
      </c>
      <c r="K5" s="68">
        <v>601</v>
      </c>
      <c r="L5" s="71">
        <v>338.38</v>
      </c>
      <c r="M5" s="70" t="s">
        <v>222</v>
      </c>
    </row>
    <row r="6" spans="1:16" ht="12.75" customHeight="1" x14ac:dyDescent="0.25">
      <c r="A6" s="67" t="s">
        <v>25</v>
      </c>
      <c r="B6" s="68">
        <v>21692</v>
      </c>
      <c r="C6" s="69">
        <v>809.34</v>
      </c>
      <c r="D6" s="70" t="s">
        <v>223</v>
      </c>
      <c r="E6" s="68">
        <v>8743</v>
      </c>
      <c r="F6" s="69">
        <v>806.29</v>
      </c>
      <c r="G6" s="70" t="s">
        <v>224</v>
      </c>
      <c r="H6" s="68">
        <v>3652</v>
      </c>
      <c r="I6" s="69">
        <v>803.22</v>
      </c>
      <c r="J6" s="70" t="s">
        <v>225</v>
      </c>
      <c r="K6" s="68">
        <v>9297</v>
      </c>
      <c r="L6" s="71">
        <v>814.62</v>
      </c>
      <c r="M6" s="70" t="s">
        <v>226</v>
      </c>
    </row>
    <row r="7" spans="1:16" ht="12.75" customHeight="1" x14ac:dyDescent="0.25">
      <c r="A7" s="67" t="s">
        <v>26</v>
      </c>
      <c r="B7" s="68">
        <v>91986</v>
      </c>
      <c r="C7" s="69">
        <v>1247.49</v>
      </c>
      <c r="D7" s="70" t="s">
        <v>227</v>
      </c>
      <c r="E7" s="68">
        <v>48244</v>
      </c>
      <c r="F7" s="69">
        <v>1254.1500000000001</v>
      </c>
      <c r="G7" s="70" t="s">
        <v>228</v>
      </c>
      <c r="H7" s="68">
        <v>12262</v>
      </c>
      <c r="I7" s="69">
        <v>1276.97</v>
      </c>
      <c r="J7" s="70" t="s">
        <v>229</v>
      </c>
      <c r="K7" s="68">
        <v>31480</v>
      </c>
      <c r="L7" s="71">
        <v>1225.79</v>
      </c>
      <c r="M7" s="70" t="s">
        <v>230</v>
      </c>
    </row>
    <row r="8" spans="1:16" ht="12.75" customHeight="1" x14ac:dyDescent="0.25">
      <c r="A8" s="67" t="s">
        <v>27</v>
      </c>
      <c r="B8" s="68">
        <v>139014</v>
      </c>
      <c r="C8" s="69">
        <v>1768.65</v>
      </c>
      <c r="D8" s="70" t="s">
        <v>231</v>
      </c>
      <c r="E8" s="68">
        <v>82015</v>
      </c>
      <c r="F8" s="69">
        <v>1777.23</v>
      </c>
      <c r="G8" s="70" t="s">
        <v>232</v>
      </c>
      <c r="H8" s="68">
        <v>27040</v>
      </c>
      <c r="I8" s="69">
        <v>1763.78</v>
      </c>
      <c r="J8" s="70" t="s">
        <v>233</v>
      </c>
      <c r="K8" s="68">
        <v>29959</v>
      </c>
      <c r="L8" s="71">
        <v>1749.55</v>
      </c>
      <c r="M8" s="70" t="s">
        <v>234</v>
      </c>
    </row>
    <row r="9" spans="1:16" ht="12.75" customHeight="1" x14ac:dyDescent="0.25">
      <c r="A9" s="67" t="s">
        <v>28</v>
      </c>
      <c r="B9" s="68">
        <v>191827</v>
      </c>
      <c r="C9" s="69">
        <v>2245.17</v>
      </c>
      <c r="D9" s="70" t="s">
        <v>235</v>
      </c>
      <c r="E9" s="68">
        <v>120090</v>
      </c>
      <c r="F9" s="69">
        <v>2251.2199999999998</v>
      </c>
      <c r="G9" s="70" t="s">
        <v>236</v>
      </c>
      <c r="H9" s="68">
        <v>25534</v>
      </c>
      <c r="I9" s="69">
        <v>2241.42</v>
      </c>
      <c r="J9" s="70" t="s">
        <v>237</v>
      </c>
      <c r="K9" s="68">
        <v>46203</v>
      </c>
      <c r="L9" s="71">
        <v>2231.5500000000002</v>
      </c>
      <c r="M9" s="70" t="s">
        <v>238</v>
      </c>
    </row>
    <row r="10" spans="1:16" ht="12.75" customHeight="1" x14ac:dyDescent="0.25">
      <c r="A10" s="67" t="s">
        <v>29</v>
      </c>
      <c r="B10" s="68">
        <v>147602</v>
      </c>
      <c r="C10" s="69">
        <v>2762.82</v>
      </c>
      <c r="D10" s="70" t="s">
        <v>239</v>
      </c>
      <c r="E10" s="68">
        <v>106467</v>
      </c>
      <c r="F10" s="69">
        <v>2772.39</v>
      </c>
      <c r="G10" s="70" t="s">
        <v>240</v>
      </c>
      <c r="H10" s="68">
        <v>13966</v>
      </c>
      <c r="I10" s="69">
        <v>2758.23</v>
      </c>
      <c r="J10" s="70" t="s">
        <v>241</v>
      </c>
      <c r="K10" s="68">
        <v>27169</v>
      </c>
      <c r="L10" s="71">
        <v>2727.68</v>
      </c>
      <c r="M10" s="70" t="s">
        <v>242</v>
      </c>
    </row>
    <row r="11" spans="1:16" ht="12.75" customHeight="1" x14ac:dyDescent="0.25">
      <c r="A11" s="67" t="s">
        <v>30</v>
      </c>
      <c r="B11" s="68">
        <v>112651</v>
      </c>
      <c r="C11" s="69">
        <v>3228.16</v>
      </c>
      <c r="D11" s="70" t="s">
        <v>243</v>
      </c>
      <c r="E11" s="68">
        <v>88578</v>
      </c>
      <c r="F11" s="69">
        <v>3231.62</v>
      </c>
      <c r="G11" s="70" t="s">
        <v>244</v>
      </c>
      <c r="H11" s="68">
        <v>8245</v>
      </c>
      <c r="I11" s="69">
        <v>3189.87</v>
      </c>
      <c r="J11" s="70" t="s">
        <v>245</v>
      </c>
      <c r="K11" s="68">
        <v>15828</v>
      </c>
      <c r="L11" s="71">
        <v>3228.77</v>
      </c>
      <c r="M11" s="70" t="s">
        <v>246</v>
      </c>
    </row>
    <row r="12" spans="1:16" ht="12.75" customHeight="1" x14ac:dyDescent="0.25">
      <c r="A12" s="67" t="s">
        <v>31</v>
      </c>
      <c r="B12" s="68">
        <v>78412</v>
      </c>
      <c r="C12" s="69">
        <v>3733.71</v>
      </c>
      <c r="D12" s="70" t="s">
        <v>247</v>
      </c>
      <c r="E12" s="68">
        <v>66401</v>
      </c>
      <c r="F12" s="69">
        <v>3735.6</v>
      </c>
      <c r="G12" s="70" t="s">
        <v>248</v>
      </c>
      <c r="H12" s="68">
        <v>3189</v>
      </c>
      <c r="I12" s="69">
        <v>3711.27</v>
      </c>
      <c r="J12" s="70" t="s">
        <v>249</v>
      </c>
      <c r="K12" s="68">
        <v>8822</v>
      </c>
      <c r="L12" s="71">
        <v>3727.55</v>
      </c>
      <c r="M12" s="70" t="s">
        <v>250</v>
      </c>
    </row>
    <row r="13" spans="1:16" ht="12.75" customHeight="1" x14ac:dyDescent="0.25">
      <c r="A13" s="67" t="s">
        <v>32</v>
      </c>
      <c r="B13" s="68">
        <v>62328</v>
      </c>
      <c r="C13" s="69">
        <v>4231.68</v>
      </c>
      <c r="D13" s="70" t="s">
        <v>251</v>
      </c>
      <c r="E13" s="68">
        <v>54726</v>
      </c>
      <c r="F13" s="69">
        <v>4234.03</v>
      </c>
      <c r="G13" s="70" t="s">
        <v>252</v>
      </c>
      <c r="H13" s="68">
        <v>1515</v>
      </c>
      <c r="I13" s="69">
        <v>4204.99</v>
      </c>
      <c r="J13" s="70" t="s">
        <v>253</v>
      </c>
      <c r="K13" s="68">
        <v>6087</v>
      </c>
      <c r="L13" s="71">
        <v>4217.22</v>
      </c>
      <c r="M13" s="70" t="s">
        <v>135</v>
      </c>
    </row>
    <row r="14" spans="1:16" ht="12.75" customHeight="1" x14ac:dyDescent="0.25">
      <c r="A14" s="67" t="s">
        <v>33</v>
      </c>
      <c r="B14" s="68">
        <v>39613</v>
      </c>
      <c r="C14" s="69">
        <v>4730.58</v>
      </c>
      <c r="D14" s="70" t="s">
        <v>254</v>
      </c>
      <c r="E14" s="68">
        <v>35912</v>
      </c>
      <c r="F14" s="69">
        <v>4731.09</v>
      </c>
      <c r="G14" s="70" t="s">
        <v>255</v>
      </c>
      <c r="H14" s="68">
        <v>584</v>
      </c>
      <c r="I14" s="69">
        <v>4723.3</v>
      </c>
      <c r="J14" s="70" t="s">
        <v>256</v>
      </c>
      <c r="K14" s="68">
        <v>3117</v>
      </c>
      <c r="L14" s="71">
        <v>4726.1400000000003</v>
      </c>
      <c r="M14" s="70" t="s">
        <v>257</v>
      </c>
      <c r="P14" s="143" t="s">
        <v>88</v>
      </c>
    </row>
    <row r="15" spans="1:16" ht="12.75" customHeight="1" x14ac:dyDescent="0.25">
      <c r="A15" s="67" t="s">
        <v>34</v>
      </c>
      <c r="B15" s="68">
        <v>40174</v>
      </c>
      <c r="C15" s="69">
        <v>5426.75</v>
      </c>
      <c r="D15" s="70" t="s">
        <v>258</v>
      </c>
      <c r="E15" s="68">
        <v>36254</v>
      </c>
      <c r="F15" s="69">
        <v>5427.48</v>
      </c>
      <c r="G15" s="70" t="s">
        <v>259</v>
      </c>
      <c r="H15" s="68">
        <v>596</v>
      </c>
      <c r="I15" s="69">
        <v>5412.22</v>
      </c>
      <c r="J15" s="70" t="s">
        <v>260</v>
      </c>
      <c r="K15" s="68">
        <v>3324</v>
      </c>
      <c r="L15" s="71">
        <v>5421.4</v>
      </c>
      <c r="M15" s="70" t="s">
        <v>147</v>
      </c>
      <c r="P15" s="143">
        <f>B19-'stranica 4'!B19-'stranica 5'!B19</f>
        <v>0</v>
      </c>
    </row>
    <row r="16" spans="1:16" ht="12.75" customHeight="1" x14ac:dyDescent="0.25">
      <c r="A16" s="67" t="s">
        <v>35</v>
      </c>
      <c r="B16" s="68">
        <v>18788</v>
      </c>
      <c r="C16" s="69">
        <v>6407.92</v>
      </c>
      <c r="D16" s="70" t="s">
        <v>261</v>
      </c>
      <c r="E16" s="68">
        <v>17128</v>
      </c>
      <c r="F16" s="69">
        <v>6413.72</v>
      </c>
      <c r="G16" s="70" t="s">
        <v>262</v>
      </c>
      <c r="H16" s="68">
        <v>247</v>
      </c>
      <c r="I16" s="69">
        <v>6414</v>
      </c>
      <c r="J16" s="70" t="s">
        <v>263</v>
      </c>
      <c r="K16" s="68">
        <v>1413</v>
      </c>
      <c r="L16" s="71">
        <v>6336.61</v>
      </c>
      <c r="M16" s="70" t="s">
        <v>264</v>
      </c>
    </row>
    <row r="17" spans="1:13" ht="12.75" customHeight="1" x14ac:dyDescent="0.25">
      <c r="A17" s="67" t="s">
        <v>36</v>
      </c>
      <c r="B17" s="68">
        <v>7245</v>
      </c>
      <c r="C17" s="69">
        <v>7426.91</v>
      </c>
      <c r="D17" s="70" t="s">
        <v>265</v>
      </c>
      <c r="E17" s="68">
        <v>6860</v>
      </c>
      <c r="F17" s="69">
        <v>7427.83</v>
      </c>
      <c r="G17" s="70" t="s">
        <v>266</v>
      </c>
      <c r="H17" s="68">
        <v>73</v>
      </c>
      <c r="I17" s="69">
        <v>7440.36</v>
      </c>
      <c r="J17" s="70" t="s">
        <v>148</v>
      </c>
      <c r="K17" s="68">
        <v>312</v>
      </c>
      <c r="L17" s="71">
        <v>7403.58</v>
      </c>
      <c r="M17" s="70" t="s">
        <v>267</v>
      </c>
    </row>
    <row r="18" spans="1:13" ht="12.75" customHeight="1" x14ac:dyDescent="0.25">
      <c r="A18" s="67" t="s">
        <v>37</v>
      </c>
      <c r="B18" s="68">
        <v>8143</v>
      </c>
      <c r="C18" s="69">
        <v>9362.31</v>
      </c>
      <c r="D18" s="70" t="s">
        <v>268</v>
      </c>
      <c r="E18" s="68">
        <v>7944</v>
      </c>
      <c r="F18" s="69">
        <v>9364.4500000000007</v>
      </c>
      <c r="G18" s="70" t="s">
        <v>269</v>
      </c>
      <c r="H18" s="68">
        <v>35</v>
      </c>
      <c r="I18" s="69">
        <v>9194.35</v>
      </c>
      <c r="J18" s="70" t="s">
        <v>149</v>
      </c>
      <c r="K18" s="68">
        <v>164</v>
      </c>
      <c r="L18" s="71">
        <v>9294.57</v>
      </c>
      <c r="M18" s="70" t="s">
        <v>270</v>
      </c>
    </row>
    <row r="19" spans="1:13" ht="11.25" customHeight="1" x14ac:dyDescent="0.25">
      <c r="A19" s="72" t="s">
        <v>1</v>
      </c>
      <c r="B19" s="73">
        <v>962646</v>
      </c>
      <c r="C19" s="74">
        <v>2902.13</v>
      </c>
      <c r="D19" s="75" t="s">
        <v>181</v>
      </c>
      <c r="E19" s="73">
        <v>680236</v>
      </c>
      <c r="F19" s="74">
        <v>3156.22</v>
      </c>
      <c r="G19" s="75" t="s">
        <v>179</v>
      </c>
      <c r="H19" s="73">
        <v>98634</v>
      </c>
      <c r="I19" s="74">
        <v>2185.44</v>
      </c>
      <c r="J19" s="75" t="s">
        <v>122</v>
      </c>
      <c r="K19" s="73">
        <v>183776</v>
      </c>
      <c r="L19" s="76">
        <v>2346.29</v>
      </c>
      <c r="M19" s="75" t="s">
        <v>180</v>
      </c>
    </row>
    <row r="20" spans="1:13" x14ac:dyDescent="0.25">
      <c r="A20" s="194" t="s">
        <v>78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95" t="s">
        <v>83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6" t="str">
        <f>'stranica 3'!$I$2:$L$2</f>
        <v>za srpanj 2021. (isplata u kolovozu 2021.)</v>
      </c>
      <c r="J2" s="196"/>
      <c r="K2" s="197"/>
      <c r="L2" s="197"/>
      <c r="M2" s="111"/>
    </row>
    <row r="3" spans="1:13" ht="24" customHeight="1" x14ac:dyDescent="0.25">
      <c r="A3" s="198" t="s">
        <v>20</v>
      </c>
      <c r="B3" s="200" t="s">
        <v>21</v>
      </c>
      <c r="C3" s="201"/>
      <c r="D3" s="202"/>
      <c r="E3" s="200" t="s">
        <v>81</v>
      </c>
      <c r="F3" s="201"/>
      <c r="G3" s="202"/>
      <c r="H3" s="200" t="s">
        <v>82</v>
      </c>
      <c r="I3" s="201"/>
      <c r="J3" s="202"/>
      <c r="K3" s="200" t="s">
        <v>22</v>
      </c>
      <c r="L3" s="201"/>
      <c r="M3" s="202"/>
    </row>
    <row r="4" spans="1:13" ht="26.25" customHeight="1" x14ac:dyDescent="0.25">
      <c r="A4" s="19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107</v>
      </c>
      <c r="C5" s="69">
        <v>387.37</v>
      </c>
      <c r="D5" s="70" t="s">
        <v>150</v>
      </c>
      <c r="E5" s="68">
        <v>31</v>
      </c>
      <c r="F5" s="69">
        <v>303.23</v>
      </c>
      <c r="G5" s="70" t="s">
        <v>151</v>
      </c>
      <c r="H5" s="68">
        <v>1</v>
      </c>
      <c r="I5" s="69">
        <v>385.99</v>
      </c>
      <c r="J5" s="70" t="s">
        <v>152</v>
      </c>
      <c r="K5" s="68">
        <v>75</v>
      </c>
      <c r="L5" s="71">
        <v>422.16</v>
      </c>
      <c r="M5" s="70" t="s">
        <v>153</v>
      </c>
    </row>
    <row r="6" spans="1:13" ht="12.75" customHeight="1" x14ac:dyDescent="0.25">
      <c r="A6" s="67" t="s">
        <v>25</v>
      </c>
      <c r="B6" s="68">
        <v>8761</v>
      </c>
      <c r="C6" s="69">
        <v>786.71</v>
      </c>
      <c r="D6" s="70" t="s">
        <v>271</v>
      </c>
      <c r="E6" s="68">
        <v>6193</v>
      </c>
      <c r="F6" s="69">
        <v>785.12</v>
      </c>
      <c r="G6" s="70" t="s">
        <v>154</v>
      </c>
      <c r="H6" s="68">
        <v>168</v>
      </c>
      <c r="I6" s="69">
        <v>802.3</v>
      </c>
      <c r="J6" s="70" t="s">
        <v>272</v>
      </c>
      <c r="K6" s="68">
        <v>2400</v>
      </c>
      <c r="L6" s="71">
        <v>789.71</v>
      </c>
      <c r="M6" s="70" t="s">
        <v>273</v>
      </c>
    </row>
    <row r="7" spans="1:13" ht="12.75" customHeight="1" x14ac:dyDescent="0.25">
      <c r="A7" s="67" t="s">
        <v>26</v>
      </c>
      <c r="B7" s="68">
        <v>7690</v>
      </c>
      <c r="C7" s="69">
        <v>1268.0899999999999</v>
      </c>
      <c r="D7" s="70" t="s">
        <v>274</v>
      </c>
      <c r="E7" s="68">
        <v>3615</v>
      </c>
      <c r="F7" s="69">
        <v>1266.29</v>
      </c>
      <c r="G7" s="70" t="s">
        <v>275</v>
      </c>
      <c r="H7" s="68">
        <v>320</v>
      </c>
      <c r="I7" s="69">
        <v>1295.1400000000001</v>
      </c>
      <c r="J7" s="70" t="s">
        <v>276</v>
      </c>
      <c r="K7" s="68">
        <v>3755</v>
      </c>
      <c r="L7" s="71">
        <v>1267.52</v>
      </c>
      <c r="M7" s="70" t="s">
        <v>277</v>
      </c>
    </row>
    <row r="8" spans="1:13" ht="12.75" customHeight="1" x14ac:dyDescent="0.25">
      <c r="A8" s="67" t="s">
        <v>27</v>
      </c>
      <c r="B8" s="68">
        <v>13824</v>
      </c>
      <c r="C8" s="69">
        <v>1786.54</v>
      </c>
      <c r="D8" s="70" t="s">
        <v>278</v>
      </c>
      <c r="E8" s="68">
        <v>7927</v>
      </c>
      <c r="F8" s="69">
        <v>1793.95</v>
      </c>
      <c r="G8" s="70" t="s">
        <v>279</v>
      </c>
      <c r="H8" s="68">
        <v>714</v>
      </c>
      <c r="I8" s="69">
        <v>1796.5</v>
      </c>
      <c r="J8" s="70" t="s">
        <v>280</v>
      </c>
      <c r="K8" s="68">
        <v>5183</v>
      </c>
      <c r="L8" s="71">
        <v>1773.82</v>
      </c>
      <c r="M8" s="70" t="s">
        <v>281</v>
      </c>
    </row>
    <row r="9" spans="1:13" ht="12.75" customHeight="1" x14ac:dyDescent="0.25">
      <c r="A9" s="67" t="s">
        <v>28</v>
      </c>
      <c r="B9" s="68">
        <v>55072</v>
      </c>
      <c r="C9" s="69">
        <v>2248.65</v>
      </c>
      <c r="D9" s="70" t="s">
        <v>282</v>
      </c>
      <c r="E9" s="68">
        <v>35181</v>
      </c>
      <c r="F9" s="69">
        <v>2255.58</v>
      </c>
      <c r="G9" s="70" t="s">
        <v>283</v>
      </c>
      <c r="H9" s="68">
        <v>3063</v>
      </c>
      <c r="I9" s="69">
        <v>2235.12</v>
      </c>
      <c r="J9" s="70" t="s">
        <v>284</v>
      </c>
      <c r="K9" s="68">
        <v>16828</v>
      </c>
      <c r="L9" s="71">
        <v>2236.62</v>
      </c>
      <c r="M9" s="70" t="s">
        <v>285</v>
      </c>
    </row>
    <row r="10" spans="1:13" ht="12.75" customHeight="1" x14ac:dyDescent="0.25">
      <c r="A10" s="67" t="s">
        <v>29</v>
      </c>
      <c r="B10" s="68">
        <v>40716</v>
      </c>
      <c r="C10" s="69">
        <v>2798.57</v>
      </c>
      <c r="D10" s="70" t="s">
        <v>286</v>
      </c>
      <c r="E10" s="68">
        <v>32216</v>
      </c>
      <c r="F10" s="69">
        <v>2814.02</v>
      </c>
      <c r="G10" s="70" t="s">
        <v>287</v>
      </c>
      <c r="H10" s="68">
        <v>1831</v>
      </c>
      <c r="I10" s="69">
        <v>2819.67</v>
      </c>
      <c r="J10" s="70" t="s">
        <v>288</v>
      </c>
      <c r="K10" s="68">
        <v>6669</v>
      </c>
      <c r="L10" s="71">
        <v>2718.17</v>
      </c>
      <c r="M10" s="70" t="s">
        <v>289</v>
      </c>
    </row>
    <row r="11" spans="1:13" ht="12.75" customHeight="1" x14ac:dyDescent="0.25">
      <c r="A11" s="67" t="s">
        <v>30</v>
      </c>
      <c r="B11" s="68">
        <v>30218</v>
      </c>
      <c r="C11" s="69">
        <v>3240.71</v>
      </c>
      <c r="D11" s="70" t="s">
        <v>290</v>
      </c>
      <c r="E11" s="68">
        <v>25690</v>
      </c>
      <c r="F11" s="69">
        <v>3243.15</v>
      </c>
      <c r="G11" s="70" t="s">
        <v>291</v>
      </c>
      <c r="H11" s="68">
        <v>1211</v>
      </c>
      <c r="I11" s="69">
        <v>3224.49</v>
      </c>
      <c r="J11" s="70" t="s">
        <v>292</v>
      </c>
      <c r="K11" s="68">
        <v>3317</v>
      </c>
      <c r="L11" s="71">
        <v>3227.7</v>
      </c>
      <c r="M11" s="70" t="s">
        <v>293</v>
      </c>
    </row>
    <row r="12" spans="1:13" ht="12.75" customHeight="1" x14ac:dyDescent="0.25">
      <c r="A12" s="67" t="s">
        <v>31</v>
      </c>
      <c r="B12" s="68">
        <v>23494</v>
      </c>
      <c r="C12" s="69">
        <v>3731.97</v>
      </c>
      <c r="D12" s="70" t="s">
        <v>294</v>
      </c>
      <c r="E12" s="68">
        <v>20940</v>
      </c>
      <c r="F12" s="69">
        <v>3733.45</v>
      </c>
      <c r="G12" s="70" t="s">
        <v>295</v>
      </c>
      <c r="H12" s="68">
        <v>819</v>
      </c>
      <c r="I12" s="69">
        <v>3703.48</v>
      </c>
      <c r="J12" s="70" t="s">
        <v>296</v>
      </c>
      <c r="K12" s="68">
        <v>1735</v>
      </c>
      <c r="L12" s="71">
        <v>3727.53</v>
      </c>
      <c r="M12" s="70" t="s">
        <v>297</v>
      </c>
    </row>
    <row r="13" spans="1:13" ht="12.75" customHeight="1" x14ac:dyDescent="0.25">
      <c r="A13" s="67" t="s">
        <v>32</v>
      </c>
      <c r="B13" s="68">
        <v>18201</v>
      </c>
      <c r="C13" s="69">
        <v>4225.6899999999996</v>
      </c>
      <c r="D13" s="70" t="s">
        <v>298</v>
      </c>
      <c r="E13" s="68">
        <v>16258</v>
      </c>
      <c r="F13" s="69">
        <v>4227.58</v>
      </c>
      <c r="G13" s="70" t="s">
        <v>299</v>
      </c>
      <c r="H13" s="68">
        <v>567</v>
      </c>
      <c r="I13" s="69">
        <v>4209.12</v>
      </c>
      <c r="J13" s="70" t="s">
        <v>300</v>
      </c>
      <c r="K13" s="68">
        <v>1376</v>
      </c>
      <c r="L13" s="71">
        <v>4210.1899999999996</v>
      </c>
      <c r="M13" s="70" t="s">
        <v>301</v>
      </c>
    </row>
    <row r="14" spans="1:13" ht="12.75" customHeight="1" x14ac:dyDescent="0.25">
      <c r="A14" s="67" t="s">
        <v>33</v>
      </c>
      <c r="B14" s="68">
        <v>10118</v>
      </c>
      <c r="C14" s="69">
        <v>4728.22</v>
      </c>
      <c r="D14" s="70" t="s">
        <v>302</v>
      </c>
      <c r="E14" s="68">
        <v>9324</v>
      </c>
      <c r="F14" s="69">
        <v>4728.55</v>
      </c>
      <c r="G14" s="70" t="s">
        <v>303</v>
      </c>
      <c r="H14" s="68">
        <v>216</v>
      </c>
      <c r="I14" s="69">
        <v>4718.93</v>
      </c>
      <c r="J14" s="70" t="s">
        <v>304</v>
      </c>
      <c r="K14" s="68">
        <v>578</v>
      </c>
      <c r="L14" s="71">
        <v>4726.3999999999996</v>
      </c>
      <c r="M14" s="70" t="s">
        <v>305</v>
      </c>
    </row>
    <row r="15" spans="1:13" ht="12.75" customHeight="1" x14ac:dyDescent="0.25">
      <c r="A15" s="67" t="s">
        <v>34</v>
      </c>
      <c r="B15" s="68">
        <v>10204</v>
      </c>
      <c r="C15" s="69">
        <v>5423.33</v>
      </c>
      <c r="D15" s="70" t="s">
        <v>306</v>
      </c>
      <c r="E15" s="68">
        <v>9466</v>
      </c>
      <c r="F15" s="69">
        <v>5424.96</v>
      </c>
      <c r="G15" s="70" t="s">
        <v>307</v>
      </c>
      <c r="H15" s="68">
        <v>189</v>
      </c>
      <c r="I15" s="69">
        <v>5399.69</v>
      </c>
      <c r="J15" s="70" t="s">
        <v>308</v>
      </c>
      <c r="K15" s="68">
        <v>549</v>
      </c>
      <c r="L15" s="71">
        <v>5403.35</v>
      </c>
      <c r="M15" s="70" t="s">
        <v>309</v>
      </c>
    </row>
    <row r="16" spans="1:13" ht="12.75" customHeight="1" x14ac:dyDescent="0.25">
      <c r="A16" s="67" t="s">
        <v>35</v>
      </c>
      <c r="B16" s="68">
        <v>4804</v>
      </c>
      <c r="C16" s="69">
        <v>6402.79</v>
      </c>
      <c r="D16" s="70" t="s">
        <v>310</v>
      </c>
      <c r="E16" s="68">
        <v>4537</v>
      </c>
      <c r="F16" s="69">
        <v>6409.46</v>
      </c>
      <c r="G16" s="70" t="s">
        <v>311</v>
      </c>
      <c r="H16" s="68">
        <v>95</v>
      </c>
      <c r="I16" s="69">
        <v>6396.44</v>
      </c>
      <c r="J16" s="70" t="s">
        <v>312</v>
      </c>
      <c r="K16" s="68">
        <v>172</v>
      </c>
      <c r="L16" s="71">
        <v>6230.28</v>
      </c>
      <c r="M16" s="70" t="s">
        <v>155</v>
      </c>
    </row>
    <row r="17" spans="1:13" ht="12.75" customHeight="1" x14ac:dyDescent="0.25">
      <c r="A17" s="67" t="s">
        <v>36</v>
      </c>
      <c r="B17" s="68">
        <v>1811</v>
      </c>
      <c r="C17" s="69">
        <v>7378.55</v>
      </c>
      <c r="D17" s="70" t="s">
        <v>156</v>
      </c>
      <c r="E17" s="68">
        <v>1764</v>
      </c>
      <c r="F17" s="69">
        <v>7376.83</v>
      </c>
      <c r="G17" s="70" t="s">
        <v>244</v>
      </c>
      <c r="H17" s="68">
        <v>33</v>
      </c>
      <c r="I17" s="69">
        <v>7494.98</v>
      </c>
      <c r="J17" s="70" t="s">
        <v>134</v>
      </c>
      <c r="K17" s="68">
        <v>14</v>
      </c>
      <c r="L17" s="71">
        <v>7321.1</v>
      </c>
      <c r="M17" s="70" t="s">
        <v>117</v>
      </c>
    </row>
    <row r="18" spans="1:13" ht="12.75" customHeight="1" x14ac:dyDescent="0.25">
      <c r="A18" s="67" t="s">
        <v>37</v>
      </c>
      <c r="B18" s="68">
        <v>883</v>
      </c>
      <c r="C18" s="69">
        <v>8523.99</v>
      </c>
      <c r="D18" s="70" t="s">
        <v>163</v>
      </c>
      <c r="E18" s="68">
        <v>865</v>
      </c>
      <c r="F18" s="69">
        <v>8516.7000000000007</v>
      </c>
      <c r="G18" s="70" t="s">
        <v>313</v>
      </c>
      <c r="H18" s="68">
        <v>16</v>
      </c>
      <c r="I18" s="69">
        <v>8861.1299999999992</v>
      </c>
      <c r="J18" s="70" t="s">
        <v>157</v>
      </c>
      <c r="K18" s="68">
        <v>2</v>
      </c>
      <c r="L18" s="71">
        <v>8979.36</v>
      </c>
      <c r="M18" s="70" t="s">
        <v>127</v>
      </c>
    </row>
    <row r="19" spans="1:13" ht="11.25" customHeight="1" x14ac:dyDescent="0.25">
      <c r="A19" s="72" t="s">
        <v>1</v>
      </c>
      <c r="B19" s="73">
        <v>225903</v>
      </c>
      <c r="C19" s="74">
        <v>3083.24</v>
      </c>
      <c r="D19" s="75" t="s">
        <v>314</v>
      </c>
      <c r="E19" s="73">
        <v>174007</v>
      </c>
      <c r="F19" s="74">
        <v>3268.88</v>
      </c>
      <c r="G19" s="75" t="s">
        <v>315</v>
      </c>
      <c r="H19" s="73">
        <v>9243</v>
      </c>
      <c r="I19" s="74">
        <v>2834.85</v>
      </c>
      <c r="J19" s="75" t="s">
        <v>316</v>
      </c>
      <c r="K19" s="73">
        <v>42653</v>
      </c>
      <c r="L19" s="76">
        <v>2379.73</v>
      </c>
      <c r="M19" s="75" t="s">
        <v>317</v>
      </c>
    </row>
    <row r="20" spans="1:13" x14ac:dyDescent="0.25">
      <c r="A20" s="194" t="s">
        <v>78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95" t="s">
        <v>84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96" t="str">
        <f>'stranica 3'!$I$2:$L$2</f>
        <v>za srpanj 2021. (isplata u kolovozu 2021.)</v>
      </c>
      <c r="J2" s="196"/>
      <c r="K2" s="197"/>
      <c r="L2" s="197"/>
      <c r="M2" s="111"/>
    </row>
    <row r="3" spans="1:13" ht="24" customHeight="1" x14ac:dyDescent="0.25">
      <c r="A3" s="198" t="s">
        <v>20</v>
      </c>
      <c r="B3" s="200" t="s">
        <v>21</v>
      </c>
      <c r="C3" s="201"/>
      <c r="D3" s="202"/>
      <c r="E3" s="200" t="s">
        <v>81</v>
      </c>
      <c r="F3" s="201"/>
      <c r="G3" s="202"/>
      <c r="H3" s="200" t="s">
        <v>82</v>
      </c>
      <c r="I3" s="201"/>
      <c r="J3" s="202"/>
      <c r="K3" s="200" t="s">
        <v>22</v>
      </c>
      <c r="L3" s="201"/>
      <c r="M3" s="202"/>
    </row>
    <row r="4" spans="1:13" ht="26.25" customHeight="1" x14ac:dyDescent="0.25">
      <c r="A4" s="199"/>
      <c r="B4" s="13" t="s">
        <v>2</v>
      </c>
      <c r="C4" s="14" t="s">
        <v>3</v>
      </c>
      <c r="D4" s="15" t="s">
        <v>23</v>
      </c>
      <c r="E4" s="13" t="s">
        <v>2</v>
      </c>
      <c r="F4" s="14" t="s">
        <v>3</v>
      </c>
      <c r="G4" s="15" t="s">
        <v>23</v>
      </c>
      <c r="H4" s="13" t="s">
        <v>2</v>
      </c>
      <c r="I4" s="14" t="s">
        <v>3</v>
      </c>
      <c r="J4" s="15" t="s">
        <v>23</v>
      </c>
      <c r="K4" s="13" t="s">
        <v>2</v>
      </c>
      <c r="L4" s="16" t="s">
        <v>3</v>
      </c>
      <c r="M4" s="15" t="s">
        <v>23</v>
      </c>
    </row>
    <row r="5" spans="1:13" ht="12.75" customHeight="1" x14ac:dyDescent="0.25">
      <c r="A5" s="67" t="s">
        <v>24</v>
      </c>
      <c r="B5" s="68">
        <v>3064</v>
      </c>
      <c r="C5" s="69">
        <v>327.93</v>
      </c>
      <c r="D5" s="70" t="s">
        <v>318</v>
      </c>
      <c r="E5" s="68">
        <v>843</v>
      </c>
      <c r="F5" s="69">
        <v>299.74</v>
      </c>
      <c r="G5" s="70" t="s">
        <v>319</v>
      </c>
      <c r="H5" s="68">
        <v>1695</v>
      </c>
      <c r="I5" s="69">
        <v>342.42</v>
      </c>
      <c r="J5" s="70" t="s">
        <v>150</v>
      </c>
      <c r="K5" s="68">
        <v>526</v>
      </c>
      <c r="L5" s="71">
        <v>326.43</v>
      </c>
      <c r="M5" s="70" t="s">
        <v>320</v>
      </c>
    </row>
    <row r="6" spans="1:13" ht="12.75" customHeight="1" x14ac:dyDescent="0.25">
      <c r="A6" s="67" t="s">
        <v>25</v>
      </c>
      <c r="B6" s="68">
        <v>12931</v>
      </c>
      <c r="C6" s="69">
        <v>824.67</v>
      </c>
      <c r="D6" s="70" t="s">
        <v>321</v>
      </c>
      <c r="E6" s="68">
        <v>2550</v>
      </c>
      <c r="F6" s="69">
        <v>857.68</v>
      </c>
      <c r="G6" s="70" t="s">
        <v>322</v>
      </c>
      <c r="H6" s="68">
        <v>3484</v>
      </c>
      <c r="I6" s="69">
        <v>803.27</v>
      </c>
      <c r="J6" s="70" t="s">
        <v>323</v>
      </c>
      <c r="K6" s="68">
        <v>6897</v>
      </c>
      <c r="L6" s="71">
        <v>823.29</v>
      </c>
      <c r="M6" s="70" t="s">
        <v>324</v>
      </c>
    </row>
    <row r="7" spans="1:13" ht="12.75" customHeight="1" x14ac:dyDescent="0.25">
      <c r="A7" s="67" t="s">
        <v>26</v>
      </c>
      <c r="B7" s="68">
        <v>84296</v>
      </c>
      <c r="C7" s="69">
        <v>1245.6099999999999</v>
      </c>
      <c r="D7" s="70" t="s">
        <v>325</v>
      </c>
      <c r="E7" s="68">
        <v>44629</v>
      </c>
      <c r="F7" s="69">
        <v>1253.17</v>
      </c>
      <c r="G7" s="70" t="s">
        <v>326</v>
      </c>
      <c r="H7" s="68">
        <v>11942</v>
      </c>
      <c r="I7" s="69">
        <v>1276.48</v>
      </c>
      <c r="J7" s="70" t="s">
        <v>327</v>
      </c>
      <c r="K7" s="68">
        <v>27725</v>
      </c>
      <c r="L7" s="71">
        <v>1220.1400000000001</v>
      </c>
      <c r="M7" s="70" t="s">
        <v>328</v>
      </c>
    </row>
    <row r="8" spans="1:13" ht="12.75" customHeight="1" x14ac:dyDescent="0.25">
      <c r="A8" s="67" t="s">
        <v>27</v>
      </c>
      <c r="B8" s="68">
        <v>125190</v>
      </c>
      <c r="C8" s="69">
        <v>1766.67</v>
      </c>
      <c r="D8" s="70" t="s">
        <v>329</v>
      </c>
      <c r="E8" s="68">
        <v>74088</v>
      </c>
      <c r="F8" s="69">
        <v>1775.44</v>
      </c>
      <c r="G8" s="70" t="s">
        <v>330</v>
      </c>
      <c r="H8" s="68">
        <v>26326</v>
      </c>
      <c r="I8" s="69">
        <v>1762.9</v>
      </c>
      <c r="J8" s="70" t="s">
        <v>331</v>
      </c>
      <c r="K8" s="68">
        <v>24776</v>
      </c>
      <c r="L8" s="71">
        <v>1744.47</v>
      </c>
      <c r="M8" s="70" t="s">
        <v>332</v>
      </c>
    </row>
    <row r="9" spans="1:13" ht="12.75" customHeight="1" x14ac:dyDescent="0.25">
      <c r="A9" s="67" t="s">
        <v>28</v>
      </c>
      <c r="B9" s="68">
        <v>136755</v>
      </c>
      <c r="C9" s="69">
        <v>2243.7800000000002</v>
      </c>
      <c r="D9" s="70" t="s">
        <v>333</v>
      </c>
      <c r="E9" s="68">
        <v>84909</v>
      </c>
      <c r="F9" s="69">
        <v>2249.41</v>
      </c>
      <c r="G9" s="70" t="s">
        <v>158</v>
      </c>
      <c r="H9" s="68">
        <v>22471</v>
      </c>
      <c r="I9" s="69">
        <v>2242.2800000000002</v>
      </c>
      <c r="J9" s="70" t="s">
        <v>334</v>
      </c>
      <c r="K9" s="68">
        <v>29375</v>
      </c>
      <c r="L9" s="71">
        <v>2228.64</v>
      </c>
      <c r="M9" s="70" t="s">
        <v>335</v>
      </c>
    </row>
    <row r="10" spans="1:13" ht="12.75" customHeight="1" x14ac:dyDescent="0.25">
      <c r="A10" s="67" t="s">
        <v>29</v>
      </c>
      <c r="B10" s="68">
        <v>106886</v>
      </c>
      <c r="C10" s="69">
        <v>2749.2</v>
      </c>
      <c r="D10" s="70" t="s">
        <v>336</v>
      </c>
      <c r="E10" s="68">
        <v>74251</v>
      </c>
      <c r="F10" s="69">
        <v>2754.33</v>
      </c>
      <c r="G10" s="70" t="s">
        <v>337</v>
      </c>
      <c r="H10" s="68">
        <v>12135</v>
      </c>
      <c r="I10" s="69">
        <v>2748.96</v>
      </c>
      <c r="J10" s="70" t="s">
        <v>338</v>
      </c>
      <c r="K10" s="68">
        <v>20500</v>
      </c>
      <c r="L10" s="71">
        <v>2730.78</v>
      </c>
      <c r="M10" s="70" t="s">
        <v>339</v>
      </c>
    </row>
    <row r="11" spans="1:13" ht="12.75" customHeight="1" x14ac:dyDescent="0.25">
      <c r="A11" s="67" t="s">
        <v>30</v>
      </c>
      <c r="B11" s="68">
        <v>82433</v>
      </c>
      <c r="C11" s="69">
        <v>3223.57</v>
      </c>
      <c r="D11" s="70" t="s">
        <v>340</v>
      </c>
      <c r="E11" s="68">
        <v>62888</v>
      </c>
      <c r="F11" s="69">
        <v>3226.91</v>
      </c>
      <c r="G11" s="70" t="s">
        <v>341</v>
      </c>
      <c r="H11" s="68">
        <v>7034</v>
      </c>
      <c r="I11" s="69">
        <v>3183.91</v>
      </c>
      <c r="J11" s="70" t="s">
        <v>342</v>
      </c>
      <c r="K11" s="68">
        <v>12511</v>
      </c>
      <c r="L11" s="71">
        <v>3229.05</v>
      </c>
      <c r="M11" s="70" t="s">
        <v>343</v>
      </c>
    </row>
    <row r="12" spans="1:13" ht="12.75" customHeight="1" x14ac:dyDescent="0.25">
      <c r="A12" s="67" t="s">
        <v>31</v>
      </c>
      <c r="B12" s="68">
        <v>54918</v>
      </c>
      <c r="C12" s="69">
        <v>3734.45</v>
      </c>
      <c r="D12" s="70" t="s">
        <v>251</v>
      </c>
      <c r="E12" s="68">
        <v>45461</v>
      </c>
      <c r="F12" s="69">
        <v>3736.59</v>
      </c>
      <c r="G12" s="70" t="s">
        <v>344</v>
      </c>
      <c r="H12" s="68">
        <v>2370</v>
      </c>
      <c r="I12" s="69">
        <v>3713.96</v>
      </c>
      <c r="J12" s="70" t="s">
        <v>345</v>
      </c>
      <c r="K12" s="68">
        <v>7087</v>
      </c>
      <c r="L12" s="71">
        <v>3727.56</v>
      </c>
      <c r="M12" s="70" t="s">
        <v>346</v>
      </c>
    </row>
    <row r="13" spans="1:13" ht="12.75" customHeight="1" x14ac:dyDescent="0.25">
      <c r="A13" s="67" t="s">
        <v>32</v>
      </c>
      <c r="B13" s="68">
        <v>44127</v>
      </c>
      <c r="C13" s="69">
        <v>4234.16</v>
      </c>
      <c r="D13" s="70" t="s">
        <v>347</v>
      </c>
      <c r="E13" s="68">
        <v>38468</v>
      </c>
      <c r="F13" s="69">
        <v>4236.76</v>
      </c>
      <c r="G13" s="70" t="s">
        <v>348</v>
      </c>
      <c r="H13" s="68">
        <v>948</v>
      </c>
      <c r="I13" s="69">
        <v>4202.5200000000004</v>
      </c>
      <c r="J13" s="70" t="s">
        <v>349</v>
      </c>
      <c r="K13" s="68">
        <v>4711</v>
      </c>
      <c r="L13" s="71">
        <v>4219.28</v>
      </c>
      <c r="M13" s="70" t="s">
        <v>350</v>
      </c>
    </row>
    <row r="14" spans="1:13" ht="12.75" customHeight="1" x14ac:dyDescent="0.25">
      <c r="A14" s="67" t="s">
        <v>33</v>
      </c>
      <c r="B14" s="68">
        <v>29495</v>
      </c>
      <c r="C14" s="69">
        <v>4731.3900000000003</v>
      </c>
      <c r="D14" s="70" t="s">
        <v>351</v>
      </c>
      <c r="E14" s="68">
        <v>26588</v>
      </c>
      <c r="F14" s="69">
        <v>4731.9799999999996</v>
      </c>
      <c r="G14" s="70" t="s">
        <v>352</v>
      </c>
      <c r="H14" s="68">
        <v>368</v>
      </c>
      <c r="I14" s="69">
        <v>4725.87</v>
      </c>
      <c r="J14" s="70" t="s">
        <v>353</v>
      </c>
      <c r="K14" s="68">
        <v>2539</v>
      </c>
      <c r="L14" s="71">
        <v>4726.09</v>
      </c>
      <c r="M14" s="70" t="s">
        <v>354</v>
      </c>
    </row>
    <row r="15" spans="1:13" ht="12.75" customHeight="1" x14ac:dyDescent="0.25">
      <c r="A15" s="67" t="s">
        <v>34</v>
      </c>
      <c r="B15" s="68">
        <v>29970</v>
      </c>
      <c r="C15" s="69">
        <v>5427.92</v>
      </c>
      <c r="D15" s="70" t="s">
        <v>355</v>
      </c>
      <c r="E15" s="68">
        <v>26788</v>
      </c>
      <c r="F15" s="69">
        <v>5428.37</v>
      </c>
      <c r="G15" s="70" t="s">
        <v>356</v>
      </c>
      <c r="H15" s="68">
        <v>407</v>
      </c>
      <c r="I15" s="69">
        <v>5418.04</v>
      </c>
      <c r="J15" s="70" t="s">
        <v>357</v>
      </c>
      <c r="K15" s="68">
        <v>2775</v>
      </c>
      <c r="L15" s="71">
        <v>5424.97</v>
      </c>
      <c r="M15" s="70" t="s">
        <v>358</v>
      </c>
    </row>
    <row r="16" spans="1:13" ht="12.75" customHeight="1" x14ac:dyDescent="0.25">
      <c r="A16" s="67" t="s">
        <v>35</v>
      </c>
      <c r="B16" s="68">
        <v>13984</v>
      </c>
      <c r="C16" s="69">
        <v>6409.68</v>
      </c>
      <c r="D16" s="70" t="s">
        <v>359</v>
      </c>
      <c r="E16" s="68">
        <v>12591</v>
      </c>
      <c r="F16" s="69">
        <v>6415.25</v>
      </c>
      <c r="G16" s="70" t="s">
        <v>360</v>
      </c>
      <c r="H16" s="68">
        <v>152</v>
      </c>
      <c r="I16" s="69">
        <v>6424.97</v>
      </c>
      <c r="J16" s="70" t="s">
        <v>361</v>
      </c>
      <c r="K16" s="68">
        <v>1241</v>
      </c>
      <c r="L16" s="71">
        <v>6351.35</v>
      </c>
      <c r="M16" s="70" t="s">
        <v>362</v>
      </c>
    </row>
    <row r="17" spans="1:13" ht="12.75" customHeight="1" x14ac:dyDescent="0.25">
      <c r="A17" s="67" t="s">
        <v>36</v>
      </c>
      <c r="B17" s="68">
        <v>5434</v>
      </c>
      <c r="C17" s="69">
        <v>7443.02</v>
      </c>
      <c r="D17" s="70" t="s">
        <v>363</v>
      </c>
      <c r="E17" s="68">
        <v>5096</v>
      </c>
      <c r="F17" s="69">
        <v>7445.48</v>
      </c>
      <c r="G17" s="70" t="s">
        <v>364</v>
      </c>
      <c r="H17" s="68">
        <v>40</v>
      </c>
      <c r="I17" s="69">
        <v>7395.3</v>
      </c>
      <c r="J17" s="70" t="s">
        <v>365</v>
      </c>
      <c r="K17" s="68">
        <v>298</v>
      </c>
      <c r="L17" s="71">
        <v>7407.46</v>
      </c>
      <c r="M17" s="70" t="s">
        <v>366</v>
      </c>
    </row>
    <row r="18" spans="1:13" ht="12.75" customHeight="1" x14ac:dyDescent="0.25">
      <c r="A18" s="67" t="s">
        <v>37</v>
      </c>
      <c r="B18" s="68">
        <v>7260</v>
      </c>
      <c r="C18" s="69">
        <v>9464.27</v>
      </c>
      <c r="D18" s="70" t="s">
        <v>367</v>
      </c>
      <c r="E18" s="68">
        <v>7079</v>
      </c>
      <c r="F18" s="69">
        <v>9468.0400000000009</v>
      </c>
      <c r="G18" s="70" t="s">
        <v>368</v>
      </c>
      <c r="H18" s="68">
        <v>19</v>
      </c>
      <c r="I18" s="69">
        <v>9474.9500000000007</v>
      </c>
      <c r="J18" s="70" t="s">
        <v>136</v>
      </c>
      <c r="K18" s="68">
        <v>162</v>
      </c>
      <c r="L18" s="71">
        <v>9298.4699999999993</v>
      </c>
      <c r="M18" s="70" t="s">
        <v>369</v>
      </c>
    </row>
    <row r="19" spans="1:13" ht="11.25" customHeight="1" x14ac:dyDescent="0.25">
      <c r="A19" s="72" t="s">
        <v>1</v>
      </c>
      <c r="B19" s="73">
        <v>736743</v>
      </c>
      <c r="C19" s="74">
        <v>2846.6</v>
      </c>
      <c r="D19" s="75" t="s">
        <v>370</v>
      </c>
      <c r="E19" s="73">
        <v>506229</v>
      </c>
      <c r="F19" s="74">
        <v>3117.49</v>
      </c>
      <c r="G19" s="75" t="s">
        <v>371</v>
      </c>
      <c r="H19" s="73">
        <v>89391</v>
      </c>
      <c r="I19" s="74">
        <v>2118.29</v>
      </c>
      <c r="J19" s="75" t="s">
        <v>372</v>
      </c>
      <c r="K19" s="73">
        <v>141123</v>
      </c>
      <c r="L19" s="76">
        <v>2336.1799999999998</v>
      </c>
      <c r="M19" s="75" t="s">
        <v>373</v>
      </c>
    </row>
    <row r="20" spans="1:13" x14ac:dyDescent="0.25">
      <c r="A20" s="194" t="s">
        <v>78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C7" sqref="C7:E27"/>
    </sheetView>
  </sheetViews>
  <sheetFormatPr defaultColWidth="9.140625"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203" t="s">
        <v>40</v>
      </c>
      <c r="B1" s="203"/>
      <c r="C1" s="203"/>
      <c r="D1" s="203"/>
      <c r="E1" s="203"/>
    </row>
    <row r="2" spans="1:9" ht="6" customHeight="1" x14ac:dyDescent="0.2"/>
    <row r="3" spans="1:9" ht="12" customHeight="1" x14ac:dyDescent="0.2">
      <c r="B3" s="66"/>
      <c r="C3" s="207" t="s">
        <v>217</v>
      </c>
      <c r="D3" s="207"/>
      <c r="E3" s="207"/>
      <c r="F3" s="161"/>
      <c r="G3" s="110"/>
      <c r="H3" s="110"/>
      <c r="I3" s="110"/>
    </row>
    <row r="4" spans="1:9" s="92" customFormat="1" ht="24" x14ac:dyDescent="0.25">
      <c r="A4" s="84" t="s">
        <v>41</v>
      </c>
      <c r="B4" s="78" t="s">
        <v>42</v>
      </c>
      <c r="C4" s="79" t="s">
        <v>2</v>
      </c>
      <c r="D4" s="85" t="s">
        <v>3</v>
      </c>
      <c r="E4" s="86" t="s">
        <v>23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208" t="s">
        <v>43</v>
      </c>
      <c r="B6" s="101" t="s">
        <v>44</v>
      </c>
      <c r="C6" s="102">
        <v>17264</v>
      </c>
      <c r="D6" s="112">
        <v>4203.9380433271544</v>
      </c>
      <c r="E6" s="103"/>
    </row>
    <row r="7" spans="1:9" ht="49.5" customHeight="1" x14ac:dyDescent="0.2">
      <c r="A7" s="209"/>
      <c r="B7" s="98" t="s">
        <v>45</v>
      </c>
      <c r="C7" s="144">
        <v>7925</v>
      </c>
      <c r="D7" s="145">
        <v>4491.8900000000003</v>
      </c>
      <c r="E7" s="118" t="s">
        <v>159</v>
      </c>
      <c r="F7" s="94">
        <v>32</v>
      </c>
    </row>
    <row r="8" spans="1:9" ht="49.5" customHeight="1" x14ac:dyDescent="0.2">
      <c r="A8" s="209"/>
      <c r="B8" s="99" t="s">
        <v>46</v>
      </c>
      <c r="C8" s="144">
        <v>8921</v>
      </c>
      <c r="D8" s="145">
        <v>4396.5600000000004</v>
      </c>
      <c r="E8" s="118" t="s">
        <v>374</v>
      </c>
      <c r="F8" s="94">
        <v>34</v>
      </c>
    </row>
    <row r="9" spans="1:9" ht="16.5" customHeight="1" x14ac:dyDescent="0.2">
      <c r="A9" s="209"/>
      <c r="B9" s="100" t="s">
        <v>47</v>
      </c>
      <c r="C9" s="146">
        <v>613</v>
      </c>
      <c r="D9" s="147">
        <v>4259.5200000000004</v>
      </c>
      <c r="E9" s="117" t="s">
        <v>375</v>
      </c>
      <c r="F9" s="94">
        <v>31</v>
      </c>
    </row>
    <row r="10" spans="1:9" ht="21.75" customHeight="1" x14ac:dyDescent="0.2">
      <c r="A10" s="158" t="s">
        <v>48</v>
      </c>
      <c r="B10" s="100" t="s">
        <v>105</v>
      </c>
      <c r="C10" s="146">
        <v>156</v>
      </c>
      <c r="D10" s="147">
        <v>5114.9399999999996</v>
      </c>
      <c r="E10" s="117" t="s">
        <v>100</v>
      </c>
      <c r="F10" s="94"/>
    </row>
    <row r="11" spans="1:9" ht="14.25" customHeight="1" x14ac:dyDescent="0.2">
      <c r="A11" s="104" t="s">
        <v>49</v>
      </c>
      <c r="B11" s="105" t="s">
        <v>87</v>
      </c>
      <c r="C11" s="148">
        <v>15892</v>
      </c>
      <c r="D11" s="149">
        <v>3989.87</v>
      </c>
      <c r="E11" s="116" t="s">
        <v>376</v>
      </c>
      <c r="F11" s="94">
        <v>30</v>
      </c>
    </row>
    <row r="12" spans="1:9" ht="14.25" customHeight="1" x14ac:dyDescent="0.2">
      <c r="A12" s="158" t="s">
        <v>51</v>
      </c>
      <c r="B12" s="105" t="s">
        <v>50</v>
      </c>
      <c r="C12" s="150">
        <v>2929</v>
      </c>
      <c r="D12" s="151">
        <v>2571.2199999999998</v>
      </c>
      <c r="E12" s="116" t="s">
        <v>377</v>
      </c>
      <c r="F12" s="94">
        <v>33</v>
      </c>
    </row>
    <row r="13" spans="1:9" ht="14.25" customHeight="1" x14ac:dyDescent="0.2">
      <c r="A13" s="158" t="s">
        <v>53</v>
      </c>
      <c r="B13" s="105" t="s">
        <v>52</v>
      </c>
      <c r="C13" s="150">
        <v>2482</v>
      </c>
      <c r="D13" s="151">
        <v>4047.07</v>
      </c>
      <c r="E13" s="116" t="s">
        <v>378</v>
      </c>
      <c r="F13" s="94">
        <v>33</v>
      </c>
    </row>
    <row r="14" spans="1:9" ht="14.25" customHeight="1" x14ac:dyDescent="0.2">
      <c r="A14" s="158" t="s">
        <v>55</v>
      </c>
      <c r="B14" s="105" t="s">
        <v>54</v>
      </c>
      <c r="C14" s="152">
        <v>70814</v>
      </c>
      <c r="D14" s="149">
        <v>6034.41</v>
      </c>
      <c r="E14" s="116" t="s">
        <v>379</v>
      </c>
      <c r="F14" s="94">
        <v>19</v>
      </c>
    </row>
    <row r="15" spans="1:9" ht="26.25" customHeight="1" x14ac:dyDescent="0.2">
      <c r="A15" s="158" t="s">
        <v>57</v>
      </c>
      <c r="B15" s="105" t="s">
        <v>56</v>
      </c>
      <c r="C15" s="153">
        <v>49253</v>
      </c>
      <c r="D15" s="149">
        <v>2882.02</v>
      </c>
      <c r="E15" s="116" t="s">
        <v>133</v>
      </c>
      <c r="F15" s="94">
        <v>28</v>
      </c>
    </row>
    <row r="16" spans="1:9" ht="15.75" customHeight="1" x14ac:dyDescent="0.2">
      <c r="A16" s="158" t="s">
        <v>59</v>
      </c>
      <c r="B16" s="105" t="s">
        <v>58</v>
      </c>
      <c r="C16" s="150">
        <v>4600</v>
      </c>
      <c r="D16" s="151">
        <v>3345.49</v>
      </c>
      <c r="E16" s="117" t="s">
        <v>100</v>
      </c>
      <c r="F16" s="94">
        <v>28</v>
      </c>
    </row>
    <row r="17" spans="1:8" ht="15.75" customHeight="1" x14ac:dyDescent="0.2">
      <c r="A17" s="158" t="s">
        <v>61</v>
      </c>
      <c r="B17" s="105" t="s">
        <v>60</v>
      </c>
      <c r="C17" s="154">
        <v>159</v>
      </c>
      <c r="D17" s="155">
        <v>3333.69</v>
      </c>
      <c r="E17" s="116" t="s">
        <v>137</v>
      </c>
      <c r="F17" s="94">
        <v>38</v>
      </c>
      <c r="G17" s="95"/>
    </row>
    <row r="18" spans="1:8" ht="17.25" customHeight="1" x14ac:dyDescent="0.2">
      <c r="A18" s="158" t="s">
        <v>63</v>
      </c>
      <c r="B18" s="106" t="s">
        <v>62</v>
      </c>
      <c r="C18" s="156">
        <v>7264</v>
      </c>
      <c r="D18" s="155">
        <v>2983.3</v>
      </c>
      <c r="E18" s="121" t="s">
        <v>380</v>
      </c>
      <c r="F18" s="94">
        <v>29</v>
      </c>
    </row>
    <row r="19" spans="1:8" ht="26.25" customHeight="1" x14ac:dyDescent="0.2">
      <c r="A19" s="158" t="s">
        <v>65</v>
      </c>
      <c r="B19" s="105" t="s">
        <v>64</v>
      </c>
      <c r="C19" s="150">
        <v>688</v>
      </c>
      <c r="D19" s="151">
        <v>10303.15</v>
      </c>
      <c r="E19" s="116" t="s">
        <v>381</v>
      </c>
      <c r="F19" s="94">
        <v>33</v>
      </c>
    </row>
    <row r="20" spans="1:8" ht="26.25" customHeight="1" x14ac:dyDescent="0.2">
      <c r="A20" s="158" t="s">
        <v>67</v>
      </c>
      <c r="B20" s="105" t="s">
        <v>66</v>
      </c>
      <c r="C20" s="150">
        <v>77</v>
      </c>
      <c r="D20" s="151">
        <v>3526.36</v>
      </c>
      <c r="E20" s="116" t="s">
        <v>382</v>
      </c>
      <c r="F20" s="94">
        <v>29</v>
      </c>
    </row>
    <row r="21" spans="1:8" ht="15.75" customHeight="1" x14ac:dyDescent="0.2">
      <c r="A21" s="158" t="s">
        <v>69</v>
      </c>
      <c r="B21" s="105" t="s">
        <v>68</v>
      </c>
      <c r="C21" s="150">
        <v>29</v>
      </c>
      <c r="D21" s="151">
        <v>3837.46</v>
      </c>
      <c r="E21" s="117" t="s">
        <v>100</v>
      </c>
      <c r="F21" s="94" t="str">
        <f t="shared" ref="F21" si="0">LEFT(E21,3)</f>
        <v>−</v>
      </c>
    </row>
    <row r="22" spans="1:8" ht="15.75" customHeight="1" x14ac:dyDescent="0.2">
      <c r="A22" s="158" t="s">
        <v>71</v>
      </c>
      <c r="B22" s="105" t="s">
        <v>70</v>
      </c>
      <c r="C22" s="150">
        <v>133</v>
      </c>
      <c r="D22" s="151">
        <v>9272.77</v>
      </c>
      <c r="E22" s="116" t="s">
        <v>383</v>
      </c>
      <c r="F22" s="94">
        <v>42</v>
      </c>
    </row>
    <row r="23" spans="1:8" s="95" customFormat="1" ht="15.75" customHeight="1" x14ac:dyDescent="0.2">
      <c r="A23" s="158" t="s">
        <v>73</v>
      </c>
      <c r="B23" s="105" t="s">
        <v>72</v>
      </c>
      <c r="C23" s="150">
        <v>247</v>
      </c>
      <c r="D23" s="151">
        <v>4037.62</v>
      </c>
      <c r="E23" s="116" t="s">
        <v>384</v>
      </c>
      <c r="F23" s="94">
        <v>30</v>
      </c>
      <c r="H23" s="82"/>
    </row>
    <row r="24" spans="1:8" s="95" customFormat="1" ht="15.75" customHeight="1" x14ac:dyDescent="0.2">
      <c r="A24" s="158" t="s">
        <v>75</v>
      </c>
      <c r="B24" s="105" t="s">
        <v>74</v>
      </c>
      <c r="C24" s="150">
        <v>857</v>
      </c>
      <c r="D24" s="151">
        <v>3266.39</v>
      </c>
      <c r="E24" s="116" t="s">
        <v>385</v>
      </c>
      <c r="F24" s="94">
        <v>28</v>
      </c>
      <c r="H24" s="82"/>
    </row>
    <row r="25" spans="1:8" ht="26.25" customHeight="1" x14ac:dyDescent="0.2">
      <c r="A25" s="158" t="s">
        <v>76</v>
      </c>
      <c r="B25" s="105" t="s">
        <v>94</v>
      </c>
      <c r="C25" s="152">
        <v>198</v>
      </c>
      <c r="D25" s="149">
        <v>2148.21</v>
      </c>
      <c r="E25" s="116" t="s">
        <v>386</v>
      </c>
      <c r="F25" s="94">
        <v>30</v>
      </c>
    </row>
    <row r="26" spans="1:8" ht="15.75" customHeight="1" x14ac:dyDescent="0.2">
      <c r="A26" s="158" t="s">
        <v>104</v>
      </c>
      <c r="B26" s="105" t="s">
        <v>77</v>
      </c>
      <c r="C26" s="152">
        <v>6772</v>
      </c>
      <c r="D26" s="149">
        <v>3398.71</v>
      </c>
      <c r="E26" s="117" t="s">
        <v>387</v>
      </c>
      <c r="F26" s="94">
        <v>7</v>
      </c>
    </row>
    <row r="27" spans="1:8" ht="18.75" customHeight="1" x14ac:dyDescent="0.2">
      <c r="A27" s="204" t="s">
        <v>1</v>
      </c>
      <c r="B27" s="205"/>
      <c r="C27" s="107">
        <v>180009</v>
      </c>
      <c r="D27" s="108" t="s">
        <v>7</v>
      </c>
      <c r="E27" s="108" t="s">
        <v>7</v>
      </c>
    </row>
    <row r="28" spans="1:8" x14ac:dyDescent="0.2">
      <c r="A28" s="206" t="s">
        <v>106</v>
      </c>
      <c r="B28" s="206"/>
      <c r="C28" s="96"/>
      <c r="D28" s="97"/>
    </row>
  </sheetData>
  <mergeCells count="5">
    <mergeCell ref="A1:E1"/>
    <mergeCell ref="A27:B27"/>
    <mergeCell ref="A28:B28"/>
    <mergeCell ref="C3:E3"/>
    <mergeCell ref="A6:A9"/>
  </mergeCells>
  <conditionalFormatting sqref="C7:C2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C7:C26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2021-08-20T09:04:56Z</cp:lastPrinted>
  <dcterms:created xsi:type="dcterms:W3CDTF">2018-09-19T07:11:38Z</dcterms:created>
  <dcterms:modified xsi:type="dcterms:W3CDTF">2021-08-20T09:05:28Z</dcterms:modified>
</cp:coreProperties>
</file>