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1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2'!$A$1:$K$63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<sst xmlns="http://schemas.openxmlformats.org/spreadsheetml/2006/main" count="516" uniqueCount="396">
  <si>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</si>
  <si>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</si>
  <si>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</si>
  <si>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</si>
  <si>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</si>
  <si>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</si>
  <si>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</si>
  <si>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</si>
  <si>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</si>
  <si>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</si>
  <si>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</si>
  <si>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</si>
  <si>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</si>
  <si>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</si>
  <si>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</si>
  <si>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</si>
  <si>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</si>
  <si>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</si>
  <si>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</si>
  <si>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</si>
  <si>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</si>
  <si>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</si>
  <si>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</si>
  <si>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</si>
  <si>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</si>
  <si>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</si>
  <si>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</si>
  <si>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</si>
  <si>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</si>
  <si>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</si>
  <si>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</si>
  <si>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</si>
  <si>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</si>
  <si>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</si>
  <si>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</si>
  <si>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</si>
  <si>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</si>
  <si>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</si>
  <si>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</si>
  <si>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</si>
  <si>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</si>
  <si>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</si>
  <si>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</si>
  <si>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</si>
  <si>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</si>
  <si>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</si>
  <si>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</si>
  <si>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</si>
  <si>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</si>
  <si>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</si>
  <si>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</si>
  <si>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</si>
  <si>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</si>
  <si>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</si>
  <si>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</si>
  <si>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</si>
  <si>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</si>
  <si>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</si>
  <si>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</si>
  <si>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</si>
  <si>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</si>
  <si>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</si>
  <si>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</si>
  <si>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</si>
  <si>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</si>
  <si>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</si>
  <si>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</si>
  <si>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</si>
  <si>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</si>
  <si>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</si>
  <si>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</si>
  <si>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</si>
  <si>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</si>
  <si>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</si>
  <si>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</si>
  <si>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</si>
  <si>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</si>
  <si>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</si>
  <si>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</si>
  <si>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</si>
  <si>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</si>
  <si>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</si>
  <si>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</si>
  <si>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</si>
  <si>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</si>
  <si>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</si>
  <si>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</si>
  <si>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</si>
  <si>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</si>
  <si>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</si>
  <si>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</si>
  <si>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</si>
  <si>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</si>
  <si>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</si>
  <si>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</si>
  <si>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</si>
  <si>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</si>
  <si>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</si>
  <si>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1</t>
    </r>
    <r>
      <rPr>
        <sz val="9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</si>
  <si>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9"/>
        <rFont val="Calibri"/>
        <family val="2"/>
        <charset val="238"/>
        <scheme val="minor"/>
      </rPr>
      <t>1</t>
    </r>
  </si>
  <si>
    <t>−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</si>
  <si>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
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1 </t>
    </r>
    <r>
      <rPr>
        <sz val="8"/>
        <color theme="1"/>
        <rFont val="Calibri"/>
        <family val="2"/>
        <charset val="238"/>
        <scheme val="minor"/>
      </rPr>
      <t>Primjena čl. 175. st. 7. i čl. 58. Zakona o mirovinskom osiguranju (NN 157/13, 151/14, 33/15, 93/15, 120/16, 18/18, 62/18, 115/18 i 102/19)  te primjena članka 36. i članka 202.  Zakona o hrvatskim braniteljima iz Domovinskog rata i članovima njihovih obitelji (NN 121/17) za korisnike kojima su mirovine priznate prema općim propisima, a određene prema spomenutom Zakonu.</t>
    </r>
  </si>
  <si>
    <t xml:space="preserve"> 74 02 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</si>
  <si>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</t>
    </r>
  </si>
  <si>
    <t>18.</t>
  </si>
  <si>
    <t>Korisnici koji pravo na mirovinu ostvaruju prema Zakonu o vatrogastvu (NN 125/19)*</t>
  </si>
  <si>
    <t>* Od lipnja 2020. u primjeni je Zakon o vatrogastvu (NN 125/19).</t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</si>
  <si>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2021. - u milijardama kuna (plan)</t>
    </r>
  </si>
  <si>
    <r>
      <t xml:space="preserve">Ukupni rashodi za 2021.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</si>
  <si>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 xml:space="preserve"> 74 01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</si>
  <si>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2021.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</si>
  <si>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2021.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</si>
  <si>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t xml:space="preserve"> 74 00 </t>
  </si>
  <si>
    <t xml:space="preserve"> 72 08 </t>
  </si>
  <si>
    <t xml:space="preserve"> 63 00 </t>
  </si>
  <si>
    <t xml:space="preserve"> 74 11 </t>
  </si>
  <si>
    <t xml:space="preserve"> 65 06 </t>
  </si>
  <si>
    <t xml:space="preserve"> 72 06 </t>
  </si>
  <si>
    <t xml:space="preserve"> 60 02 </t>
  </si>
  <si>
    <t xml:space="preserve"> 63 01 </t>
  </si>
  <si>
    <t xml:space="preserve"> 61 08 </t>
  </si>
  <si>
    <t xml:space="preserve"> 62 09 </t>
  </si>
  <si>
    <t>Odnos broja korisnika mirovina i osiguranika</t>
  </si>
  <si>
    <t xml:space="preserve"> 74 06 </t>
  </si>
  <si>
    <t xml:space="preserve"> 72 02 </t>
  </si>
  <si>
    <t xml:space="preserve">   21 03   </t>
  </si>
  <si>
    <t xml:space="preserve"> 62 01 </t>
  </si>
  <si>
    <t xml:space="preserve"> 73 11 </t>
  </si>
  <si>
    <t xml:space="preserve"> 64 01 </t>
  </si>
  <si>
    <t xml:space="preserve"> 60 00 </t>
  </si>
  <si>
    <t>02 09 12</t>
  </si>
  <si>
    <t xml:space="preserve"> 68 02 </t>
  </si>
  <si>
    <t xml:space="preserve"> 71 09 </t>
  </si>
  <si>
    <t>28 04 16</t>
  </si>
  <si>
    <t>37 07 28</t>
  </si>
  <si>
    <t xml:space="preserve"> 64 04 </t>
  </si>
  <si>
    <t xml:space="preserve"> 63 09 </t>
  </si>
  <si>
    <t xml:space="preserve"> 63 11 </t>
  </si>
  <si>
    <t xml:space="preserve"> 62 10 </t>
  </si>
  <si>
    <t xml:space="preserve"> 63 06 </t>
  </si>
  <si>
    <t xml:space="preserve"> 54 01 </t>
  </si>
  <si>
    <t>33 04 14</t>
  </si>
  <si>
    <t>34 08 14</t>
  </si>
  <si>
    <t>40 00 24</t>
  </si>
  <si>
    <t>29 04 21</t>
  </si>
  <si>
    <t>40 00 07</t>
  </si>
  <si>
    <t>30 11 02</t>
  </si>
  <si>
    <t xml:space="preserve"> 41 09 09  </t>
  </si>
  <si>
    <t>1:1,30</t>
  </si>
  <si>
    <t>PREGLED OSNOVNIH PODATAKA O STANJU U SUSTAVU MIROVINSKOG OSIGURANJA za kolovoz 2021. (isplata u rujnu 2021.)</t>
  </si>
  <si>
    <t>31 08 10</t>
  </si>
  <si>
    <t>42 06 16</t>
  </si>
  <si>
    <t>24 09 24</t>
  </si>
  <si>
    <t>31 06 03</t>
  </si>
  <si>
    <t>36 00 01</t>
  </si>
  <si>
    <t>35 06 22</t>
  </si>
  <si>
    <t>32 07 18</t>
  </si>
  <si>
    <t>21 10 23</t>
  </si>
  <si>
    <t>28 05 21</t>
  </si>
  <si>
    <t>30 10 19</t>
  </si>
  <si>
    <t xml:space="preserve"> 42 08 13 </t>
  </si>
  <si>
    <t xml:space="preserve"> 42 03 09 </t>
  </si>
  <si>
    <t>27 02 14</t>
  </si>
  <si>
    <t>37 06 23</t>
  </si>
  <si>
    <t xml:space="preserve"> 65 08 </t>
  </si>
  <si>
    <t xml:space="preserve"> 74 03 </t>
  </si>
  <si>
    <t xml:space="preserve"> 63 02 </t>
  </si>
  <si>
    <t xml:space="preserve"> 72 09 </t>
  </si>
  <si>
    <t xml:space="preserve"> 62 02 </t>
  </si>
  <si>
    <t>31 07 19</t>
  </si>
  <si>
    <t>42 06 13</t>
  </si>
  <si>
    <t>24 06 08</t>
  </si>
  <si>
    <t>31 05 03</t>
  </si>
  <si>
    <t>35 09 26</t>
  </si>
  <si>
    <t>35 06 23</t>
  </si>
  <si>
    <t>32 06 07</t>
  </si>
  <si>
    <t>21 11 23</t>
  </si>
  <si>
    <t>30 07 29</t>
  </si>
  <si>
    <t xml:space="preserve"> 42 08 22 </t>
  </si>
  <si>
    <t xml:space="preserve"> 67 09 </t>
  </si>
  <si>
    <t xml:space="preserve"> 71 06 </t>
  </si>
  <si>
    <t xml:space="preserve"> 42 03 17 </t>
  </si>
  <si>
    <t>26 11 01</t>
  </si>
  <si>
    <t xml:space="preserve"> 31 05 04 </t>
  </si>
  <si>
    <t xml:space="preserve"> 42 02 18 </t>
  </si>
  <si>
    <t xml:space="preserve"> 33 07 24 </t>
  </si>
  <si>
    <t xml:space="preserve"> 37 03 24 </t>
  </si>
  <si>
    <t xml:space="preserve"> 38 03 13 </t>
  </si>
  <si>
    <t xml:space="preserve"> 34 05 00 </t>
  </si>
  <si>
    <t xml:space="preserve"> 24 08 14 </t>
  </si>
  <si>
    <t xml:space="preserve"> 30 05 12 </t>
  </si>
  <si>
    <t xml:space="preserve"> 33 00 07 </t>
  </si>
  <si>
    <t xml:space="preserve"> 59 07 </t>
  </si>
  <si>
    <t xml:space="preserve"> 54 06 </t>
  </si>
  <si>
    <t xml:space="preserve"> 32 03 20 </t>
  </si>
  <si>
    <t xml:space="preserve"> 42 02 08 </t>
  </si>
  <si>
    <t xml:space="preserve"> 34 07 16 </t>
  </si>
  <si>
    <t xml:space="preserve"> 37 02 20 </t>
  </si>
  <si>
    <t xml:space="preserve"> 35 02 16 </t>
  </si>
  <si>
    <t xml:space="preserve"> 24 11 18 </t>
  </si>
  <si>
    <t xml:space="preserve"> 30 07 17 </t>
  </si>
  <si>
    <t xml:space="preserve"> 33 07 09 </t>
  </si>
  <si>
    <t xml:space="preserve"> 62 04 </t>
  </si>
  <si>
    <t xml:space="preserve">   19 07   </t>
  </si>
  <si>
    <t xml:space="preserve">   18 03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</si>
  <si>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31.08.2021.</t>
    </r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</si>
  <si>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za kolovoz 2021. (isplata u rujnu 2021.)</t>
    </r>
  </si>
  <si>
    <r>
      <t xml:space="preserve">Registrirana </t>
    </r>
    <r>
      <rPr>
        <b/>
        <sz val="10"/>
        <color theme="1"/>
        <rFont val="Calibri"/>
        <family val="2"/>
        <charset val="238"/>
        <scheme val="minor"/>
      </rPr>
      <t>nezaposlenost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krajem kolovoza 2021. </t>
    </r>
    <r>
      <rPr>
        <sz val="10"/>
        <color theme="1"/>
        <rFont val="Calibri"/>
        <family val="2"/>
        <charset val="238"/>
        <scheme val="minor"/>
      </rPr>
      <t>(izvor: HZZ)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</si>
  <si>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srpanj 2021. (izvor: DZS)</t>
    </r>
  </si>
  <si>
    <t>za kolovoz 2021. (isplata u rujnu 2021.)</t>
  </si>
  <si>
    <t>14 11 16</t>
  </si>
  <si>
    <t>16 03 15</t>
  </si>
  <si>
    <t>13 06 07</t>
  </si>
  <si>
    <t>17 02 10</t>
  </si>
  <si>
    <t>15 03 09</t>
  </si>
  <si>
    <t>16 03 28</t>
  </si>
  <si>
    <t>13 02 25</t>
  </si>
  <si>
    <t>15 01 20</t>
  </si>
  <si>
    <t>17 02 16</t>
  </si>
  <si>
    <t>17 08 06</t>
  </si>
  <si>
    <t>14 07 02</t>
  </si>
  <si>
    <t>17 06 21</t>
  </si>
  <si>
    <t>24 03 01</t>
  </si>
  <si>
    <t>24 06 13</t>
  </si>
  <si>
    <t>20 00 18</t>
  </si>
  <si>
    <t>27 00 26</t>
  </si>
  <si>
    <t>28 05 24</t>
  </si>
  <si>
    <t>29 06 00</t>
  </si>
  <si>
    <t>23 05 21</t>
  </si>
  <si>
    <t>28 09 14</t>
  </si>
  <si>
    <t>33 00 23</t>
  </si>
  <si>
    <t>33 11 27</t>
  </si>
  <si>
    <t>25 11 21</t>
  </si>
  <si>
    <t>34 05 28</t>
  </si>
  <si>
    <t>35 02 11</t>
  </si>
  <si>
    <t>25 08 06</t>
  </si>
  <si>
    <t>35 07 27</t>
  </si>
  <si>
    <t>36 03 15</t>
  </si>
  <si>
    <t>36 08 03</t>
  </si>
  <si>
    <t>28 04 01</t>
  </si>
  <si>
    <t>36 04 29</t>
  </si>
  <si>
    <t>37 07 19</t>
  </si>
  <si>
    <t>37 11 16</t>
  </si>
  <si>
    <t>36 08 12</t>
  </si>
  <si>
    <t>38 08 04</t>
  </si>
  <si>
    <t>38 11 17</t>
  </si>
  <si>
    <t>29 07 08</t>
  </si>
  <si>
    <t>37 01 27</t>
  </si>
  <si>
    <t>38 08 22</t>
  </si>
  <si>
    <t>38 11 23</t>
  </si>
  <si>
    <t>29 03 06</t>
  </si>
  <si>
    <t>37 07 15</t>
  </si>
  <si>
    <t>38 06 25</t>
  </si>
  <si>
    <t>38 08 14</t>
  </si>
  <si>
    <t>28 08 19</t>
  </si>
  <si>
    <t>38 07 19</t>
  </si>
  <si>
    <t>38 10 04</t>
  </si>
  <si>
    <t>38 10 03</t>
  </si>
  <si>
    <t>29 00 28</t>
  </si>
  <si>
    <t>41 02 17</t>
  </si>
  <si>
    <t>40 06 22</t>
  </si>
  <si>
    <t>40 07 05</t>
  </si>
  <si>
    <t>29 05 19</t>
  </si>
  <si>
    <t>41 06 13</t>
  </si>
  <si>
    <t>13 06 29</t>
  </si>
  <si>
    <t>20 02 26</t>
  </si>
  <si>
    <t>11 00 15</t>
  </si>
  <si>
    <t>15 00 13</t>
  </si>
  <si>
    <t>16 03 19</t>
  </si>
  <si>
    <t>10 01 05</t>
  </si>
  <si>
    <t>12 00 07</t>
  </si>
  <si>
    <t>16 09 08</t>
  </si>
  <si>
    <t>18 03 14</t>
  </si>
  <si>
    <t>10 08 11</t>
  </si>
  <si>
    <t>15 09 08</t>
  </si>
  <si>
    <t>21 04 11</t>
  </si>
  <si>
    <t>21 05 05</t>
  </si>
  <si>
    <t>13 11 04</t>
  </si>
  <si>
    <t>22 02 10</t>
  </si>
  <si>
    <t>23 08 14</t>
  </si>
  <si>
    <t>24 03 04</t>
  </si>
  <si>
    <t>13 04 03</t>
  </si>
  <si>
    <t>24 05 23</t>
  </si>
  <si>
    <t>29 02 10</t>
  </si>
  <si>
    <t>29 04 05</t>
  </si>
  <si>
    <t>21 05 22</t>
  </si>
  <si>
    <t>30 00 12</t>
  </si>
  <si>
    <t>32 09 08</t>
  </si>
  <si>
    <t>33 03 26</t>
  </si>
  <si>
    <t>20 09 22</t>
  </si>
  <si>
    <t>32 08 23</t>
  </si>
  <si>
    <t>33 02 07</t>
  </si>
  <si>
    <t>33 05 13</t>
  </si>
  <si>
    <t>24 02 13</t>
  </si>
  <si>
    <t>33 05 07</t>
  </si>
  <si>
    <t>34 04 00</t>
  </si>
  <si>
    <t>34 06 14</t>
  </si>
  <si>
    <t>25 11 02</t>
  </si>
  <si>
    <t>34 02 12</t>
  </si>
  <si>
    <t>34 09 27</t>
  </si>
  <si>
    <t>35 00 03</t>
  </si>
  <si>
    <t>26 06 20</t>
  </si>
  <si>
    <t>34 11 07</t>
  </si>
  <si>
    <t>34 09 13</t>
  </si>
  <si>
    <t>26 00 20</t>
  </si>
  <si>
    <t>36 01 22</t>
  </si>
  <si>
    <t>34 09 14</t>
  </si>
  <si>
    <t>34 10 13</t>
  </si>
  <si>
    <t>27 06 19</t>
  </si>
  <si>
    <t>36 04 17</t>
  </si>
  <si>
    <t>35 02 27</t>
  </si>
  <si>
    <t>35 04 09</t>
  </si>
  <si>
    <t>27 10 08</t>
  </si>
  <si>
    <t>37 10 12</t>
  </si>
  <si>
    <t>36 00 12</t>
  </si>
  <si>
    <t>36 01 14</t>
  </si>
  <si>
    <t>29 09 07</t>
  </si>
  <si>
    <t>49 00 26</t>
  </si>
  <si>
    <t>28 09 10</t>
  </si>
  <si>
    <t>30 01 08</t>
  </si>
  <si>
    <t>18 00 27</t>
  </si>
  <si>
    <t>25 04 21</t>
  </si>
  <si>
    <t>15 00 03</t>
  </si>
  <si>
    <t>16 01 22</t>
  </si>
  <si>
    <t>13 06 10</t>
  </si>
  <si>
    <t>18 01 05</t>
  </si>
  <si>
    <t>15 05 12</t>
  </si>
  <si>
    <t>16 04 24</t>
  </si>
  <si>
    <t>13 04 19</t>
  </si>
  <si>
    <t>16 03 03</t>
  </si>
  <si>
    <t>17 03 02</t>
  </si>
  <si>
    <t>17 07 16</t>
  </si>
  <si>
    <t>14 08 08</t>
  </si>
  <si>
    <t>17 09 20</t>
  </si>
  <si>
    <t>24 06 18</t>
  </si>
  <si>
    <t>24 10 02</t>
  </si>
  <si>
    <t>20 02 12</t>
  </si>
  <si>
    <t>28 00 04</t>
  </si>
  <si>
    <t>30 04 13</t>
  </si>
  <si>
    <t>31 07 16</t>
  </si>
  <si>
    <t>24 09 23</t>
  </si>
  <si>
    <t>31 03 08</t>
  </si>
  <si>
    <t>34 01 17</t>
  </si>
  <si>
    <t>35 04 02</t>
  </si>
  <si>
    <t>26 04 16</t>
  </si>
  <si>
    <t>34 05 10</t>
  </si>
  <si>
    <t>35 03 05</t>
  </si>
  <si>
    <t>36 02 02</t>
  </si>
  <si>
    <t>26 07 00</t>
  </si>
  <si>
    <t>36 04 24</t>
  </si>
  <si>
    <t>37 06 28</t>
  </si>
  <si>
    <t>38 01 12</t>
  </si>
  <si>
    <t>29 04 09</t>
  </si>
  <si>
    <t>37 01 11</t>
  </si>
  <si>
    <t>38 11 22</t>
  </si>
  <si>
    <t>39 04 24</t>
  </si>
  <si>
    <t>30 08 26</t>
  </si>
  <si>
    <t>37 04 20</t>
  </si>
  <si>
    <t>40 00 00</t>
  </si>
  <si>
    <t>40 04 03</t>
  </si>
  <si>
    <t>31 02 21</t>
  </si>
  <si>
    <t>37 08 03</t>
  </si>
  <si>
    <t>40 00 26</t>
  </si>
  <si>
    <t>40 05 06</t>
  </si>
  <si>
    <t>37 11 07</t>
  </si>
  <si>
    <t>39 10 10</t>
  </si>
  <si>
    <t>38 11 20</t>
  </si>
  <si>
    <t>40 00 10</t>
  </si>
  <si>
    <t>29 11 19</t>
  </si>
  <si>
    <t>41 04 12</t>
  </si>
  <si>
    <t>41 02 02</t>
  </si>
  <si>
    <t>41 02 14</t>
  </si>
  <si>
    <t>29 02 15</t>
  </si>
  <si>
    <t>41 04 29</t>
  </si>
  <si>
    <t>31 02 22</t>
  </si>
  <si>
    <t>33 04 01</t>
  </si>
  <si>
    <t>22 04 02</t>
  </si>
  <si>
    <t xml:space="preserve"> 32 00 02  </t>
  </si>
  <si>
    <t xml:space="preserve"> 35 04 15  </t>
  </si>
  <si>
    <t xml:space="preserve"> 31 00 06  </t>
  </si>
  <si>
    <t xml:space="preserve"> 33 04 09  </t>
  </si>
  <si>
    <t xml:space="preserve"> 33 03 01  </t>
  </si>
  <si>
    <t>18 07 21</t>
  </si>
  <si>
    <t>29 04 17</t>
  </si>
  <si>
    <t xml:space="preserve"> 38 03 15  </t>
  </si>
  <si>
    <t xml:space="preserve"> 29 06 04  </t>
  </si>
  <si>
    <t xml:space="preserve"> 32 11 12  </t>
  </si>
  <si>
    <t xml:space="preserve"> 29 00 17  </t>
  </si>
  <si>
    <t xml:space="preserve"> 29 07 23  </t>
  </si>
  <si>
    <t xml:space="preserve"> 27 08 12  </t>
  </si>
  <si>
    <t xml:space="preserve"> 28 11 12  </t>
  </si>
  <si>
    <t>06 10 13</t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</si>
  <si>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nacionalne naknade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b/>
        <sz val="9.5"/>
        <color theme="1"/>
        <rFont val="Calibri"/>
        <family val="2"/>
        <charset val="238"/>
        <scheme val="minor"/>
      </rPr>
      <t>za kolovoz 2021. (isplata u rujnu 2021.)</t>
    </r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</si>
  <si>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01.07.2021.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</si>
  <si>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doplatka za djecu za kolovoz 2021. (isplata u rujnu 2021.)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</si>
  <si>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djece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sz val="8.5"/>
        <color theme="1"/>
        <rFont val="Calibri"/>
        <family val="2"/>
        <charset val="238"/>
        <scheme val="minor"/>
      </rPr>
      <t>za koju je isplaćen doplatak za djecu</t>
    </r>
    <r>
      <rPr>
        <b/>
        <sz val="8.5"/>
        <color theme="1"/>
        <rFont val="Calibri"/>
        <family val="2"/>
        <charset val="238"/>
        <scheme val="minor"/>
      </rPr>
      <t xml:space="preserve"> za kolovoz 2021. (isplata u rujnu 2021.)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</si>
</sst>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4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5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6" fillId="0" borderId="0" xfId="0" applyFont="1"/>
    <xf numFmtId="0" fontId="20" fillId="2" borderId="0" xfId="0" applyFont="1" applyFill="1"/>
    <xf numFmtId="0" fontId="37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7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0" xfId="0" applyFont="1" applyBorder="1" applyAlignment="1"/>
    <xf numFmtId="0" fontId="2" fillId="2" borderId="3" xfId="0" applyFont="1" applyFill="1" applyBorder="1" applyAlignment="1">
      <alignment horizontal="left" vertical="center"/>
    </xf>
    <xf numFmtId="0" fontId="38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left" vertical="center"/>
    </xf>
    <xf numFmtId="0" fontId="38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4195064921031664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2021. godini prema Zakonu o mirovinskom osiguranju - NOVI KORISNICI</c:v>
                </c:pt>
                <c:pt idx="1">
                  <c:v>Korisnici mirovina kojima je u 2021.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33151</c:v>
                </c:pt>
                <c:pt idx="1">
                  <c:v>35700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36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</a:t>
            </a:r>
          </a:p>
          <a:p>
            <a:pPr>
              <a:defRPr sz="1200"/>
            </a:pPr>
            <a:r>
              <a:rPr lang="hr-HR" sz="1200"/>
              <a:t> i osiguranika </a:t>
            </a:r>
            <a:r>
              <a:rPr lang="hr-HR" sz="1200">
                <a:solidFill>
                  <a:srgbClr val="FF0000"/>
                </a:solidFill>
              </a:rPr>
              <a:t>1:1,30</a:t>
            </a:r>
          </a:p>
        </c:rich>
      </c:tx>
      <c:layout>
        <c:manualLayout>
          <c:xMode val="edge"/>
          <c:yMode val="edge"/>
          <c:x val="0.15082970766180673"/>
          <c:y val="2.381669591391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818409679455519E-2"/>
          <c:y val="0.17904002255622328"/>
          <c:w val="0.95089514857600765"/>
          <c:h val="0.48415980902800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E2-49AA-8364-D1CCE1E0CA53}"/>
              </c:ext>
            </c:extLst>
          </c:dPt>
          <c:dLbls>
            <c:dLbl>
              <c:idx val="2"/>
              <c:layout>
                <c:manualLayout>
                  <c:x val="-6.1381064279991578E-3"/>
                  <c:y val="-8.71483574360144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E2-49AA-8364-D1CCE1E0C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31.08.2021.</c:v>
                </c:pt>
                <c:pt idx="1">
                  <c:v>Broj korisnika mirovine za kolovoz 2021. (isplata u rujnu 2021.)</c:v>
                </c:pt>
                <c:pt idx="2">
                  <c:v>Registrirana nezaposlenost krajem kolovoza 2021.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2'!$C$43:$C$49</c15:sqref>
                  </c15:fullRef>
                </c:ext>
              </c:extLst>
              <c:f>('stranica 1 i 2'!$C$43:$C$44,'stranica 1 i 2'!$C$49)</c:f>
              <c:numCache>
                <c:formatCode>0</c:formatCode>
                <c:ptCount val="3"/>
                <c:pt idx="0">
                  <c:v>1604453</c:v>
                </c:pt>
                <c:pt idx="1">
                  <c:v>1236848</c:v>
                </c:pt>
                <c:pt idx="2">
                  <c:v>125501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E2-49AA-8364-D1CCE1E0C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31.08.2021.</c:v>
                </c:pt>
                <c:pt idx="1">
                  <c:v>Broj korisnika mirovine za kolovoz 2021. (isplata u rujnu 2021.)</c:v>
                </c:pt>
                <c:pt idx="2">
                  <c:v>Registrirana nezaposlenost krajem kolovoza 2021.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2'!$D$43:$D$49</c15:sqref>
                  </c15:fullRef>
                </c:ext>
              </c:extLst>
              <c:f>('stranica 1 i 2'!$D$43:$D$44,'stranica 1 i 2'!$D$49)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2968.9</c:v>
                </c:pt>
                <c:pt idx="1">
                  <c:v>3081.9230912049711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2968.9</c:v>
                </c:pt>
                <c:pt idx="1">
                  <c:v>3081.9230912049711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42.135963667328987</c:v>
                </c:pt>
                <c:pt idx="1">
                  <c:v>43.740038194790962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1.6497937757780277E-2"/>
          <c:y val="0.20988636363636365"/>
          <c:w val="0.9670041244844394"/>
          <c:h val="0.67228495585779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3066</c:v>
                </c:pt>
                <c:pt idx="1">
                  <c:v>19778</c:v>
                </c:pt>
                <c:pt idx="2">
                  <c:v>85285</c:v>
                </c:pt>
                <c:pt idx="3">
                  <c:v>129441</c:v>
                </c:pt>
                <c:pt idx="4">
                  <c:v>188632</c:v>
                </c:pt>
                <c:pt idx="5">
                  <c:v>134848</c:v>
                </c:pt>
                <c:pt idx="6">
                  <c:v>131203</c:v>
                </c:pt>
                <c:pt idx="7">
                  <c:v>81288</c:v>
                </c:pt>
                <c:pt idx="8">
                  <c:v>65416</c:v>
                </c:pt>
                <c:pt idx="9">
                  <c:v>42327</c:v>
                </c:pt>
                <c:pt idx="10">
                  <c:v>43721</c:v>
                </c:pt>
                <c:pt idx="11">
                  <c:v>20432</c:v>
                </c:pt>
                <c:pt idx="12">
                  <c:v>7828</c:v>
                </c:pt>
                <c:pt idx="13">
                  <c:v>8972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102</c:v>
                </c:pt>
                <c:pt idx="1">
                  <c:v>8209</c:v>
                </c:pt>
                <c:pt idx="2">
                  <c:v>7399</c:v>
                </c:pt>
                <c:pt idx="3">
                  <c:v>11837</c:v>
                </c:pt>
                <c:pt idx="4">
                  <c:v>53236</c:v>
                </c:pt>
                <c:pt idx="5">
                  <c:v>29287</c:v>
                </c:pt>
                <c:pt idx="6">
                  <c:v>40754</c:v>
                </c:pt>
                <c:pt idx="7">
                  <c:v>24104</c:v>
                </c:pt>
                <c:pt idx="8">
                  <c:v>19140</c:v>
                </c:pt>
                <c:pt idx="9">
                  <c:v>10903</c:v>
                </c:pt>
                <c:pt idx="10">
                  <c:v>11067</c:v>
                </c:pt>
                <c:pt idx="11">
                  <c:v>5181</c:v>
                </c:pt>
                <c:pt idx="12">
                  <c:v>1940</c:v>
                </c:pt>
                <c:pt idx="13">
                  <c:v>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2964</c:v>
                </c:pt>
                <c:pt idx="1">
                  <c:v>11569</c:v>
                </c:pt>
                <c:pt idx="2">
                  <c:v>77886</c:v>
                </c:pt>
                <c:pt idx="3">
                  <c:v>117604</c:v>
                </c:pt>
                <c:pt idx="4">
                  <c:v>135396</c:v>
                </c:pt>
                <c:pt idx="5">
                  <c:v>105561</c:v>
                </c:pt>
                <c:pt idx="6">
                  <c:v>90449</c:v>
                </c:pt>
                <c:pt idx="7">
                  <c:v>57184</c:v>
                </c:pt>
                <c:pt idx="8">
                  <c:v>46276</c:v>
                </c:pt>
                <c:pt idx="9">
                  <c:v>31424</c:v>
                </c:pt>
                <c:pt idx="10">
                  <c:v>32654</c:v>
                </c:pt>
                <c:pt idx="11">
                  <c:v>15251</c:v>
                </c:pt>
                <c:pt idx="12">
                  <c:v>5888</c:v>
                </c:pt>
                <c:pt idx="13">
                  <c:v>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7903</c:v>
                </c:pt>
                <c:pt idx="1">
                  <c:v>8947</c:v>
                </c:pt>
                <c:pt idx="2">
                  <c:v>614</c:v>
                </c:pt>
                <c:pt idx="3">
                  <c:v>165</c:v>
                </c:pt>
                <c:pt idx="4" formatCode="0">
                  <c:v>15906</c:v>
                </c:pt>
                <c:pt idx="5">
                  <c:v>2876</c:v>
                </c:pt>
                <c:pt idx="6">
                  <c:v>2468</c:v>
                </c:pt>
                <c:pt idx="7">
                  <c:v>70826</c:v>
                </c:pt>
                <c:pt idx="8">
                  <c:v>49587</c:v>
                </c:pt>
                <c:pt idx="9">
                  <c:v>4557</c:v>
                </c:pt>
                <c:pt idx="10">
                  <c:v>160</c:v>
                </c:pt>
                <c:pt idx="11">
                  <c:v>7161</c:v>
                </c:pt>
                <c:pt idx="12">
                  <c:v>687</c:v>
                </c:pt>
                <c:pt idx="13">
                  <c:v>76</c:v>
                </c:pt>
                <c:pt idx="14">
                  <c:v>28</c:v>
                </c:pt>
                <c:pt idx="15">
                  <c:v>133</c:v>
                </c:pt>
                <c:pt idx="16">
                  <c:v>245</c:v>
                </c:pt>
                <c:pt idx="17">
                  <c:v>855</c:v>
                </c:pt>
                <c:pt idx="18">
                  <c:v>195</c:v>
                </c:pt>
                <c:pt idx="19">
                  <c:v>6771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4583.59</c:v>
                </c:pt>
                <c:pt idx="1">
                  <c:v>4489.1099999999997</c:v>
                </c:pt>
                <c:pt idx="2">
                  <c:v>4353.46</c:v>
                </c:pt>
                <c:pt idx="3">
                  <c:v>5238.91</c:v>
                </c:pt>
                <c:pt idx="4">
                  <c:v>4075.08</c:v>
                </c:pt>
                <c:pt idx="5">
                  <c:v>2636.58</c:v>
                </c:pt>
                <c:pt idx="6">
                  <c:v>4133.3100000000004</c:v>
                </c:pt>
                <c:pt idx="7">
                  <c:v>6170.11</c:v>
                </c:pt>
                <c:pt idx="8">
                  <c:v>2953.14</c:v>
                </c:pt>
                <c:pt idx="9">
                  <c:v>3421.44</c:v>
                </c:pt>
                <c:pt idx="10">
                  <c:v>3413.53</c:v>
                </c:pt>
                <c:pt idx="11">
                  <c:v>3051.89</c:v>
                </c:pt>
                <c:pt idx="12">
                  <c:v>10518.61</c:v>
                </c:pt>
                <c:pt idx="13">
                  <c:v>3598.39</c:v>
                </c:pt>
                <c:pt idx="14">
                  <c:v>3889.33</c:v>
                </c:pt>
                <c:pt idx="15">
                  <c:v>9425.68</c:v>
                </c:pt>
                <c:pt idx="16">
                  <c:v>4125.1400000000003</c:v>
                </c:pt>
                <c:pt idx="17">
                  <c:v>3343.69</c:v>
                </c:pt>
                <c:pt idx="18">
                  <c:v>2207.12</c:v>
                </c:pt>
                <c:pt idx="19">
                  <c:v>3481.06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32</xdr:row>
      <xdr:rowOff>78317</xdr:rowOff>
    </xdr:from>
    <xdr:to>
      <xdr:col>10</xdr:col>
      <xdr:colOff>751416</xdr:colOff>
      <xdr:row>42</xdr:row>
      <xdr:rowOff>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116416</xdr:colOff>
      <xdr:row>42</xdr:row>
      <xdr:rowOff>52918</xdr:rowOff>
    </xdr:from>
    <xdr:to>
      <xdr:col>10</xdr:col>
      <xdr:colOff>730250</xdr:colOff>
      <xdr:row>52</xdr:row>
      <xdr:rowOff>391583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52</xdr:row>
      <xdr:rowOff>197697</xdr:rowOff>
    </xdr:from>
    <xdr:to>
      <xdr:col>16</xdr:col>
      <xdr:colOff>84667</xdr:colOff>
      <xdr:row>52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46567</xdr:rowOff>
    </xdr:from>
    <xdr:to>
      <xdr:col>3</xdr:col>
      <xdr:colOff>222250</xdr:colOff>
      <xdr:row>62</xdr:row>
      <xdr:rowOff>95250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285749</xdr:colOff>
      <xdr:row>53</xdr:row>
      <xdr:rowOff>63500</xdr:rowOff>
    </xdr:from>
    <xdr:to>
      <xdr:col>10</xdr:col>
      <xdr:colOff>762000</xdr:colOff>
      <xdr:row>62</xdr:row>
      <xdr:rowOff>112183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123825</xdr:rowOff>
    </xdr:from>
    <xdr:to>
      <xdr:col>13</xdr:col>
      <xdr:colOff>0</xdr:colOff>
      <xdr:row>38</xdr:row>
      <xdr:rowOff>47625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51</xdr:row>
      <xdr:rowOff>66675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zoomScale="90" zoomScaleNormal="90" workbookViewId="0">
      <selection activeCell="C49" sqref="C49:D49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41" customWidth="1"/>
    <col min="13" max="16" width="9.140625" style="137" customWidth="1"/>
    <col min="17" max="17" width="9.140625" style="141" customWidth="1"/>
    <col min="18" max="21" width="9.140625" style="137" customWidth="1"/>
    <col min="22" max="24" width="9.140625" style="137"/>
    <col min="25" max="16384" width="9.140625" style="2"/>
  </cols>
  <sheetData>
    <row r="1" spans="1:24" ht="18" customHeight="1" x14ac:dyDescent="0.25">
      <c r="A1" s="180" t="s">
        <v>149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24" s="1" customFormat="1" ht="15.75" x14ac:dyDescent="0.2">
      <c r="A2" s="181" t="s">
        <v>8</v>
      </c>
      <c r="B2" s="175" t="s">
        <v>9</v>
      </c>
      <c r="C2" s="176" t="s">
        <v>95</v>
      </c>
      <c r="D2" s="175" t="s">
        <v>90</v>
      </c>
      <c r="E2" s="168" t="s">
        <v>91</v>
      </c>
      <c r="F2" s="178" t="s">
        <v>0</v>
      </c>
      <c r="G2" s="178"/>
      <c r="H2" s="178"/>
      <c r="I2" s="178"/>
      <c r="J2" s="178"/>
      <c r="K2" s="178"/>
      <c r="L2" s="109"/>
      <c r="M2" s="138"/>
      <c r="N2" s="138"/>
      <c r="O2" s="138"/>
      <c r="P2" s="138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2">
      <c r="A3" s="181"/>
      <c r="B3" s="175"/>
      <c r="C3" s="176"/>
      <c r="D3" s="175"/>
      <c r="E3" s="169"/>
      <c r="F3" s="81" t="s">
        <v>10</v>
      </c>
      <c r="G3" s="119" t="s">
        <v>96</v>
      </c>
      <c r="H3" s="81" t="s">
        <v>90</v>
      </c>
      <c r="I3" s="119" t="s">
        <v>91</v>
      </c>
      <c r="J3" s="120" t="s">
        <v>97</v>
      </c>
      <c r="K3" s="113" t="s">
        <v>92</v>
      </c>
      <c r="L3" s="109"/>
      <c r="M3" s="138"/>
      <c r="N3" s="138"/>
      <c r="O3" s="138"/>
      <c r="P3" s="138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75" x14ac:dyDescent="0.2">
      <c r="A4" s="177" t="s">
        <v>89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09"/>
      <c r="M4" s="138"/>
      <c r="N4" s="138"/>
      <c r="O4" s="138"/>
      <c r="P4" s="138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2">
      <c r="A5" s="28" t="s">
        <v>4</v>
      </c>
      <c r="B5" s="122">
        <v>496200</v>
      </c>
      <c r="C5" s="29">
        <v>2844.7</v>
      </c>
      <c r="D5" s="30" t="s">
        <v>150</v>
      </c>
      <c r="E5" s="30" t="s">
        <v>115</v>
      </c>
      <c r="F5" s="130">
        <v>404768</v>
      </c>
      <c r="G5" s="31">
        <v>3301.37</v>
      </c>
      <c r="H5" s="32" t="s">
        <v>169</v>
      </c>
      <c r="I5" s="33" t="s">
        <v>115</v>
      </c>
      <c r="J5" s="34">
        <f t="shared" ref="J5:J14" si="0">G5/$C$50*100</f>
        <v>46.854527391427759</v>
      </c>
      <c r="K5" s="34">
        <f>F5/$F$14*100</f>
        <v>42.065312391853567</v>
      </c>
      <c r="L5" s="109"/>
      <c r="M5" s="138"/>
      <c r="N5" s="138"/>
      <c r="O5" s="138"/>
      <c r="P5" s="138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2">
      <c r="A6" s="35" t="s">
        <v>11</v>
      </c>
      <c r="B6" s="123">
        <v>41196</v>
      </c>
      <c r="C6" s="36">
        <v>3772.61</v>
      </c>
      <c r="D6" s="37" t="s">
        <v>151</v>
      </c>
      <c r="E6" s="37" t="s">
        <v>164</v>
      </c>
      <c r="F6" s="131">
        <v>36160</v>
      </c>
      <c r="G6" s="38">
        <v>3970.53</v>
      </c>
      <c r="H6" s="39" t="s">
        <v>170</v>
      </c>
      <c r="I6" s="40" t="s">
        <v>116</v>
      </c>
      <c r="J6" s="41">
        <f t="shared" si="0"/>
        <v>56.35154697700824</v>
      </c>
      <c r="K6" s="41">
        <f>F6/$F$14*100</f>
        <v>3.7579099535769251</v>
      </c>
      <c r="L6" s="109"/>
      <c r="M6" s="138"/>
      <c r="N6" s="138"/>
      <c r="O6" s="138"/>
      <c r="P6" s="138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2">
      <c r="A7" s="35" t="s">
        <v>98</v>
      </c>
      <c r="B7" s="123">
        <v>81018</v>
      </c>
      <c r="C7" s="36">
        <v>2512.6</v>
      </c>
      <c r="D7" s="37" t="s">
        <v>152</v>
      </c>
      <c r="E7" s="37" t="s">
        <v>109</v>
      </c>
      <c r="F7" s="131">
        <v>69985</v>
      </c>
      <c r="G7" s="38">
        <v>2830.04</v>
      </c>
      <c r="H7" s="39" t="s">
        <v>171</v>
      </c>
      <c r="I7" s="40" t="s">
        <v>127</v>
      </c>
      <c r="J7" s="41">
        <f t="shared" si="0"/>
        <v>40.165200113539598</v>
      </c>
      <c r="K7" s="41">
        <f t="shared" ref="K7:K13" si="1">F7/$F$14*100</f>
        <v>7.2731561974856502</v>
      </c>
      <c r="L7" s="109"/>
      <c r="M7" s="138"/>
      <c r="N7" s="138"/>
      <c r="O7" s="138"/>
      <c r="P7" s="138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2">
      <c r="A8" s="42" t="s">
        <v>12</v>
      </c>
      <c r="B8" s="124">
        <v>618414</v>
      </c>
      <c r="C8" s="43">
        <v>2863</v>
      </c>
      <c r="D8" s="44" t="s">
        <v>153</v>
      </c>
      <c r="E8" s="44" t="s">
        <v>165</v>
      </c>
      <c r="F8" s="132">
        <v>510913</v>
      </c>
      <c r="G8" s="45">
        <v>3284.17</v>
      </c>
      <c r="H8" s="46" t="s">
        <v>172</v>
      </c>
      <c r="I8" s="47" t="s">
        <v>102</v>
      </c>
      <c r="J8" s="80">
        <f t="shared" si="0"/>
        <v>46.610417258018735</v>
      </c>
      <c r="K8" s="80">
        <f t="shared" si="1"/>
        <v>53.096378542916142</v>
      </c>
      <c r="L8" s="109"/>
      <c r="M8" s="138"/>
      <c r="N8" s="138"/>
      <c r="O8" s="138"/>
      <c r="P8" s="138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2">
      <c r="A9" s="48" t="s">
        <v>13</v>
      </c>
      <c r="B9" s="123">
        <v>205523</v>
      </c>
      <c r="C9" s="36">
        <v>2745.78</v>
      </c>
      <c r="D9" s="37" t="s">
        <v>154</v>
      </c>
      <c r="E9" s="37" t="s">
        <v>131</v>
      </c>
      <c r="F9" s="131">
        <v>169206</v>
      </c>
      <c r="G9" s="38">
        <v>3055.72</v>
      </c>
      <c r="H9" s="39" t="s">
        <v>173</v>
      </c>
      <c r="I9" s="40" t="s">
        <v>179</v>
      </c>
      <c r="J9" s="41">
        <f t="shared" si="0"/>
        <v>43.368152143059888</v>
      </c>
      <c r="K9" s="41">
        <f t="shared" si="1"/>
        <v>17.584649104118842</v>
      </c>
      <c r="L9" s="109"/>
      <c r="M9" s="138"/>
      <c r="N9" s="138"/>
      <c r="O9" s="138"/>
      <c r="P9" s="138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2">
      <c r="A10" s="49" t="s">
        <v>14</v>
      </c>
      <c r="B10" s="123">
        <v>346</v>
      </c>
      <c r="C10" s="36">
        <v>2999.96</v>
      </c>
      <c r="D10" s="37" t="s">
        <v>155</v>
      </c>
      <c r="E10" s="37" t="s">
        <v>166</v>
      </c>
      <c r="F10" s="131">
        <v>338</v>
      </c>
      <c r="G10" s="38">
        <v>3011.37</v>
      </c>
      <c r="H10" s="39" t="s">
        <v>174</v>
      </c>
      <c r="I10" s="40" t="s">
        <v>166</v>
      </c>
      <c r="J10" s="41">
        <f t="shared" si="0"/>
        <v>42.738717002554637</v>
      </c>
      <c r="K10" s="41">
        <f t="shared" si="1"/>
        <v>3.512648131385511E-2</v>
      </c>
      <c r="L10" s="109"/>
      <c r="M10" s="138"/>
      <c r="N10" s="138"/>
      <c r="O10" s="138"/>
      <c r="P10" s="138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2">
      <c r="A11" s="42" t="s">
        <v>15</v>
      </c>
      <c r="B11" s="124">
        <v>824283</v>
      </c>
      <c r="C11" s="43">
        <v>2833.83</v>
      </c>
      <c r="D11" s="44" t="s">
        <v>156</v>
      </c>
      <c r="E11" s="44" t="s">
        <v>167</v>
      </c>
      <c r="F11" s="132">
        <v>680457</v>
      </c>
      <c r="G11" s="45">
        <v>3227.23</v>
      </c>
      <c r="H11" s="46" t="s">
        <v>175</v>
      </c>
      <c r="I11" s="47" t="s">
        <v>117</v>
      </c>
      <c r="J11" s="80">
        <f t="shared" si="0"/>
        <v>45.802299176837927</v>
      </c>
      <c r="K11" s="80">
        <f t="shared" si="1"/>
        <v>70.716154128348848</v>
      </c>
      <c r="L11" s="109"/>
      <c r="M11" s="138"/>
      <c r="N11" s="138"/>
      <c r="O11" s="138"/>
      <c r="P11" s="138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2">
      <c r="A12" s="48" t="s">
        <v>99</v>
      </c>
      <c r="B12" s="123">
        <v>104035</v>
      </c>
      <c r="C12" s="36">
        <v>2141.46</v>
      </c>
      <c r="D12" s="37" t="s">
        <v>157</v>
      </c>
      <c r="E12" s="37" t="s">
        <v>168</v>
      </c>
      <c r="F12" s="131">
        <v>98242</v>
      </c>
      <c r="G12" s="38">
        <v>2238</v>
      </c>
      <c r="H12" s="39" t="s">
        <v>176</v>
      </c>
      <c r="I12" s="40" t="s">
        <v>126</v>
      </c>
      <c r="J12" s="41">
        <f t="shared" si="0"/>
        <v>31.762702242407038</v>
      </c>
      <c r="K12" s="41">
        <f t="shared" si="1"/>
        <v>10.209750820224125</v>
      </c>
      <c r="L12" s="109"/>
      <c r="M12" s="138"/>
      <c r="N12" s="138"/>
      <c r="O12" s="138"/>
      <c r="P12" s="138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2">
      <c r="A13" s="48" t="s">
        <v>6</v>
      </c>
      <c r="B13" s="123">
        <v>215027</v>
      </c>
      <c r="C13" s="36">
        <v>2144.15</v>
      </c>
      <c r="D13" s="37" t="s">
        <v>158</v>
      </c>
      <c r="E13" s="37" t="s">
        <v>113</v>
      </c>
      <c r="F13" s="131">
        <v>183538</v>
      </c>
      <c r="G13" s="38">
        <v>2402.38</v>
      </c>
      <c r="H13" s="39" t="s">
        <v>133</v>
      </c>
      <c r="I13" s="40" t="s">
        <v>117</v>
      </c>
      <c r="J13" s="41">
        <f t="shared" si="0"/>
        <v>34.095657110417257</v>
      </c>
      <c r="K13" s="41">
        <f t="shared" si="1"/>
        <v>19.07409505142704</v>
      </c>
      <c r="L13" s="109"/>
      <c r="M13" s="138"/>
      <c r="N13" s="138"/>
      <c r="O13" s="138"/>
      <c r="P13" s="138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2.75" x14ac:dyDescent="0.2">
      <c r="A14" s="50" t="s">
        <v>17</v>
      </c>
      <c r="B14" s="125">
        <v>1143345</v>
      </c>
      <c r="C14" s="51">
        <v>2641.12</v>
      </c>
      <c r="D14" s="52" t="s">
        <v>159</v>
      </c>
      <c r="E14" s="52" t="s">
        <v>132</v>
      </c>
      <c r="F14" s="125">
        <v>962237</v>
      </c>
      <c r="G14" s="51">
        <v>2968.9</v>
      </c>
      <c r="H14" s="52" t="s">
        <v>177</v>
      </c>
      <c r="I14" s="52" t="s">
        <v>180</v>
      </c>
      <c r="J14" s="53">
        <f t="shared" si="0"/>
        <v>42.135963667328987</v>
      </c>
      <c r="K14" s="53"/>
      <c r="L14" s="109">
        <v>31</v>
      </c>
      <c r="M14" s="138"/>
      <c r="N14" s="138"/>
      <c r="O14" s="138"/>
      <c r="P14" s="138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2">
      <c r="A15" s="114" t="s">
        <v>85</v>
      </c>
      <c r="B15" s="126">
        <v>106655</v>
      </c>
      <c r="C15" s="20">
        <v>4053.62</v>
      </c>
      <c r="D15" s="21" t="s">
        <v>160</v>
      </c>
      <c r="E15" s="22" t="s">
        <v>123</v>
      </c>
      <c r="F15" s="126">
        <v>84001</v>
      </c>
      <c r="G15" s="20">
        <v>4880.25</v>
      </c>
      <c r="H15" s="21" t="s">
        <v>178</v>
      </c>
      <c r="I15" s="22" t="s">
        <v>112</v>
      </c>
      <c r="J15" s="23">
        <f>G15/C50*100</f>
        <v>69.26270224240703</v>
      </c>
      <c r="K15" s="23"/>
      <c r="L15" s="109"/>
      <c r="M15" s="138"/>
      <c r="N15" s="138"/>
      <c r="O15" s="138"/>
      <c r="P15" s="138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2">
      <c r="A16" s="115" t="s">
        <v>86</v>
      </c>
      <c r="B16" s="127">
        <v>209220</v>
      </c>
      <c r="C16" s="24">
        <v>3692.18</v>
      </c>
      <c r="D16" s="25" t="s">
        <v>161</v>
      </c>
      <c r="E16" s="26" t="s">
        <v>117</v>
      </c>
      <c r="F16" s="127">
        <v>168588</v>
      </c>
      <c r="G16" s="24">
        <v>4302.88</v>
      </c>
      <c r="H16" s="25" t="s">
        <v>181</v>
      </c>
      <c r="I16" s="26" t="s">
        <v>124</v>
      </c>
      <c r="J16" s="27">
        <f>G16/C50*100</f>
        <v>61.068407607152999</v>
      </c>
      <c r="K16" s="27">
        <f>F16/F14*100</f>
        <v>17.520423762544986</v>
      </c>
      <c r="L16" s="109"/>
      <c r="M16" s="138"/>
      <c r="N16" s="138"/>
      <c r="O16" s="138"/>
      <c r="P16" s="138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2">
      <c r="A17" s="54" t="s">
        <v>18</v>
      </c>
      <c r="B17" s="128">
        <v>270822</v>
      </c>
      <c r="C17" s="4">
        <v>1781.54</v>
      </c>
      <c r="D17" s="5" t="s">
        <v>162</v>
      </c>
      <c r="E17" s="6" t="s">
        <v>100</v>
      </c>
      <c r="F17" s="128">
        <v>232306</v>
      </c>
      <c r="G17" s="4">
        <v>1948.57022242215</v>
      </c>
      <c r="H17" s="5" t="s">
        <v>182</v>
      </c>
      <c r="I17" s="6" t="s">
        <v>100</v>
      </c>
      <c r="J17" s="10">
        <f>G17/C50*100</f>
        <v>27.654984706530655</v>
      </c>
      <c r="K17" s="10">
        <f>F17/F14*100</f>
        <v>24.142285112711317</v>
      </c>
      <c r="L17" s="109"/>
      <c r="M17" s="138"/>
      <c r="N17" s="138"/>
      <c r="O17" s="138"/>
      <c r="P17" s="138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23.25" customHeight="1" x14ac:dyDescent="0.2">
      <c r="A18" s="55" t="s">
        <v>19</v>
      </c>
      <c r="B18" s="129">
        <v>1749</v>
      </c>
      <c r="C18" s="7">
        <v>7482.36</v>
      </c>
      <c r="D18" s="9" t="s">
        <v>163</v>
      </c>
      <c r="E18" s="8" t="s">
        <v>100</v>
      </c>
      <c r="F18" s="129">
        <v>1607</v>
      </c>
      <c r="G18" s="7">
        <v>7834.05</v>
      </c>
      <c r="H18" s="9" t="s">
        <v>134</v>
      </c>
      <c r="I18" s="8" t="s">
        <v>100</v>
      </c>
      <c r="J18" s="11">
        <f>G18/C50*100</f>
        <v>111.1843599205223</v>
      </c>
      <c r="K18" s="11">
        <f>F18/F14*100</f>
        <v>0.16700667299220462</v>
      </c>
      <c r="L18" s="109"/>
      <c r="M18" s="138"/>
      <c r="N18" s="138"/>
      <c r="O18" s="138"/>
      <c r="P18" s="138"/>
      <c r="Q18" s="109"/>
      <c r="R18" s="138"/>
      <c r="S18" s="138"/>
      <c r="T18" s="138"/>
      <c r="U18" s="138"/>
      <c r="V18" s="138"/>
      <c r="W18" s="138"/>
      <c r="X18" s="138"/>
    </row>
    <row r="19" spans="1:26" ht="39.75" customHeight="1" x14ac:dyDescent="0.25">
      <c r="A19" s="179" t="s">
        <v>101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57"/>
    </row>
    <row r="20" spans="1:26" s="1" customFormat="1" ht="15.75" customHeight="1" x14ac:dyDescent="0.2">
      <c r="A20" s="182" t="s">
        <v>8</v>
      </c>
      <c r="B20" s="168" t="str">
        <f>B2</f>
        <v>Broj 
korisnika</v>
      </c>
      <c r="C20" s="166" t="str">
        <f>C2</f>
        <v>Prosječna 
netomirovina</v>
      </c>
      <c r="D20" s="168" t="str">
        <f>D2</f>
        <v>Prosječan mirovinski staž
(gg mm dd)</v>
      </c>
      <c r="E20" s="168" t="str">
        <f>E2</f>
        <v>Prosječna dob
(gg mm)</v>
      </c>
      <c r="F20" s="178" t="s">
        <v>0</v>
      </c>
      <c r="G20" s="178"/>
      <c r="H20" s="178"/>
      <c r="I20" s="178"/>
      <c r="J20" s="178"/>
      <c r="K20" s="178"/>
      <c r="L20" s="109"/>
      <c r="M20" s="138"/>
      <c r="N20" s="138"/>
      <c r="O20" s="138"/>
      <c r="P20" s="138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2.25" customHeight="1" x14ac:dyDescent="0.2">
      <c r="A21" s="183"/>
      <c r="B21" s="169"/>
      <c r="C21" s="167"/>
      <c r="D21" s="169"/>
      <c r="E21" s="169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93</v>
      </c>
      <c r="L21" s="109"/>
      <c r="M21" s="138"/>
      <c r="N21" s="138"/>
      <c r="O21" s="138"/>
      <c r="P21" s="138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2">
      <c r="A22" s="172" t="s">
        <v>110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09"/>
      <c r="M22" s="138"/>
      <c r="N22" s="138"/>
      <c r="O22" s="138"/>
      <c r="P22" s="138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2">
      <c r="A23" s="28" t="s">
        <v>4</v>
      </c>
      <c r="B23" s="122">
        <v>14846</v>
      </c>
      <c r="C23" s="29">
        <v>2649.56</v>
      </c>
      <c r="D23" s="30" t="s">
        <v>183</v>
      </c>
      <c r="E23" s="30" t="s">
        <v>135</v>
      </c>
      <c r="F23" s="130">
        <v>11328</v>
      </c>
      <c r="G23" s="31">
        <v>3240.81</v>
      </c>
      <c r="H23" s="32" t="s">
        <v>194</v>
      </c>
      <c r="I23" s="33" t="s">
        <v>128</v>
      </c>
      <c r="J23" s="34">
        <f t="shared" ref="J23:J31" si="2">G23/$C$50*100</f>
        <v>45.995032642634122</v>
      </c>
      <c r="K23" s="34">
        <f>F23/$F$31*100</f>
        <v>41.89658998446631</v>
      </c>
      <c r="L23" s="109"/>
      <c r="M23" s="138"/>
      <c r="N23" s="138"/>
      <c r="O23" s="138"/>
      <c r="P23" s="138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2">
      <c r="A24" s="35" t="s">
        <v>11</v>
      </c>
      <c r="B24" s="123">
        <v>3976</v>
      </c>
      <c r="C24" s="36">
        <v>3531.85</v>
      </c>
      <c r="D24" s="37" t="s">
        <v>184</v>
      </c>
      <c r="E24" s="37" t="s">
        <v>120</v>
      </c>
      <c r="F24" s="131">
        <v>3583</v>
      </c>
      <c r="G24" s="38">
        <v>3683.75</v>
      </c>
      <c r="H24" s="39" t="s">
        <v>195</v>
      </c>
      <c r="I24" s="40" t="s">
        <v>120</v>
      </c>
      <c r="J24" s="41">
        <f t="shared" si="2"/>
        <v>52.281436275901214</v>
      </c>
      <c r="K24" s="41">
        <f>F24/$F$31*100</f>
        <v>13.251719801760487</v>
      </c>
      <c r="L24" s="109"/>
      <c r="M24" s="138"/>
      <c r="N24" s="138"/>
      <c r="O24" s="138"/>
      <c r="P24" s="138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2">
      <c r="A25" s="42" t="s">
        <v>12</v>
      </c>
      <c r="B25" s="124">
        <v>18822</v>
      </c>
      <c r="C25" s="43">
        <v>2835.94</v>
      </c>
      <c r="D25" s="44" t="s">
        <v>185</v>
      </c>
      <c r="E25" s="44" t="s">
        <v>136</v>
      </c>
      <c r="F25" s="132">
        <v>14911</v>
      </c>
      <c r="G25" s="45">
        <v>3347.25</v>
      </c>
      <c r="H25" s="46" t="s">
        <v>196</v>
      </c>
      <c r="I25" s="47" t="s">
        <v>139</v>
      </c>
      <c r="J25" s="80">
        <f t="shared" si="2"/>
        <v>47.505676979846726</v>
      </c>
      <c r="K25" s="80">
        <f t="shared" ref="K25:K30" si="3">F25/$F$31*100</f>
        <v>55.14830978622679</v>
      </c>
      <c r="L25" s="109"/>
      <c r="M25" s="138"/>
      <c r="N25" s="138"/>
      <c r="O25" s="138"/>
      <c r="P25" s="138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2">
      <c r="A26" s="48" t="s">
        <v>13</v>
      </c>
      <c r="B26" s="123">
        <v>4941</v>
      </c>
      <c r="C26" s="36">
        <v>2904.8</v>
      </c>
      <c r="D26" s="37" t="s">
        <v>186</v>
      </c>
      <c r="E26" s="37" t="s">
        <v>118</v>
      </c>
      <c r="F26" s="131">
        <v>4329</v>
      </c>
      <c r="G26" s="38">
        <v>3125.82</v>
      </c>
      <c r="H26" s="39" t="s">
        <v>197</v>
      </c>
      <c r="I26" s="40" t="s">
        <v>129</v>
      </c>
      <c r="J26" s="41">
        <f t="shared" si="2"/>
        <v>44.36304286119784</v>
      </c>
      <c r="K26" s="41">
        <f t="shared" si="3"/>
        <v>16.010799615356166</v>
      </c>
      <c r="L26" s="109"/>
      <c r="M26" s="138"/>
      <c r="N26" s="138"/>
      <c r="O26" s="138"/>
      <c r="P26" s="138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2">
      <c r="A27" s="49" t="s">
        <v>14</v>
      </c>
      <c r="B27" s="123">
        <v>6</v>
      </c>
      <c r="C27" s="36">
        <v>3341.88</v>
      </c>
      <c r="D27" s="37" t="s">
        <v>187</v>
      </c>
      <c r="E27" s="37" t="s">
        <v>192</v>
      </c>
      <c r="F27" s="131">
        <v>6</v>
      </c>
      <c r="G27" s="38">
        <v>3341.88</v>
      </c>
      <c r="H27" s="39" t="s">
        <v>187</v>
      </c>
      <c r="I27" s="40" t="s">
        <v>192</v>
      </c>
      <c r="J27" s="41">
        <f t="shared" si="2"/>
        <v>47.429463525404486</v>
      </c>
      <c r="K27" s="41">
        <f t="shared" si="3"/>
        <v>2.21909904578741E-2</v>
      </c>
      <c r="L27" s="109"/>
      <c r="M27" s="138"/>
      <c r="N27" s="138"/>
      <c r="O27" s="138"/>
      <c r="P27" s="138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2">
      <c r="A28" s="42" t="s">
        <v>15</v>
      </c>
      <c r="B28" s="124">
        <v>23769</v>
      </c>
      <c r="C28" s="43">
        <v>2850.38</v>
      </c>
      <c r="D28" s="44" t="s">
        <v>188</v>
      </c>
      <c r="E28" s="44" t="s">
        <v>114</v>
      </c>
      <c r="F28" s="132">
        <v>19246</v>
      </c>
      <c r="G28" s="45">
        <v>3297.44</v>
      </c>
      <c r="H28" s="46" t="s">
        <v>198</v>
      </c>
      <c r="I28" s="47" t="s">
        <v>121</v>
      </c>
      <c r="J28" s="80">
        <f t="shared" si="2"/>
        <v>46.798751064433723</v>
      </c>
      <c r="K28" s="80">
        <f t="shared" si="3"/>
        <v>71.181300392040839</v>
      </c>
      <c r="L28" s="109"/>
      <c r="M28" s="138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</row>
    <row r="29" spans="1:26" s="1" customFormat="1" ht="12" customHeight="1" x14ac:dyDescent="0.2">
      <c r="A29" s="48" t="s">
        <v>16</v>
      </c>
      <c r="B29" s="123">
        <v>1509</v>
      </c>
      <c r="C29" s="36">
        <v>2060.8200000000002</v>
      </c>
      <c r="D29" s="37" t="s">
        <v>189</v>
      </c>
      <c r="E29" s="37" t="s">
        <v>193</v>
      </c>
      <c r="F29" s="131">
        <v>1338</v>
      </c>
      <c r="G29" s="38">
        <v>2247.9</v>
      </c>
      <c r="H29" s="39" t="s">
        <v>199</v>
      </c>
      <c r="I29" s="40" t="s">
        <v>140</v>
      </c>
      <c r="J29" s="41">
        <f t="shared" si="2"/>
        <v>31.903207493613401</v>
      </c>
      <c r="K29" s="41">
        <f t="shared" si="3"/>
        <v>4.9485908721059246</v>
      </c>
      <c r="L29" s="109"/>
      <c r="M29" s="138"/>
      <c r="N29" s="138"/>
      <c r="O29" s="138"/>
      <c r="P29" s="138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2">
      <c r="A30" s="48" t="s">
        <v>6</v>
      </c>
      <c r="B30" s="123">
        <v>7873</v>
      </c>
      <c r="C30" s="36">
        <v>2263.4299999999998</v>
      </c>
      <c r="D30" s="37" t="s">
        <v>190</v>
      </c>
      <c r="E30" s="37" t="s">
        <v>137</v>
      </c>
      <c r="F30" s="131">
        <v>6454</v>
      </c>
      <c r="G30" s="38">
        <v>2612.15</v>
      </c>
      <c r="H30" s="39" t="s">
        <v>200</v>
      </c>
      <c r="I30" s="40" t="s">
        <v>119</v>
      </c>
      <c r="J30" s="41">
        <f t="shared" si="2"/>
        <v>37.072807266534205</v>
      </c>
      <c r="K30" s="41">
        <f t="shared" si="3"/>
        <v>23.870108735853243</v>
      </c>
      <c r="L30" s="109"/>
      <c r="M30" s="138"/>
      <c r="N30" s="138"/>
      <c r="O30" s="138"/>
      <c r="P30" s="138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4.25" customHeight="1" x14ac:dyDescent="0.2">
      <c r="A31" s="50" t="s">
        <v>17</v>
      </c>
      <c r="B31" s="125">
        <v>33151</v>
      </c>
      <c r="C31" s="51">
        <v>2675.0458203372445</v>
      </c>
      <c r="D31" s="52" t="s">
        <v>191</v>
      </c>
      <c r="E31" s="52" t="s">
        <v>138</v>
      </c>
      <c r="F31" s="125">
        <v>27038</v>
      </c>
      <c r="G31" s="51">
        <v>3081.9230912049711</v>
      </c>
      <c r="H31" s="52" t="s">
        <v>201</v>
      </c>
      <c r="I31" s="52" t="s">
        <v>202</v>
      </c>
      <c r="J31" s="53">
        <f t="shared" si="2"/>
        <v>43.740038194790962</v>
      </c>
      <c r="K31" s="53"/>
      <c r="L31" s="109">
        <v>34</v>
      </c>
      <c r="M31" s="138"/>
      <c r="N31" s="138"/>
      <c r="O31" s="138"/>
      <c r="P31" s="138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21.75" customHeight="1" x14ac:dyDescent="0.2">
      <c r="A32" s="170" t="s">
        <v>103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42"/>
      <c r="M32" s="139"/>
      <c r="N32" s="139"/>
      <c r="O32" s="139"/>
      <c r="P32" s="139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2.75" x14ac:dyDescent="0.2">
      <c r="L33" s="109"/>
      <c r="M33" s="138"/>
      <c r="N33" s="138"/>
      <c r="O33" s="138"/>
      <c r="P33" s="138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2">
      <c r="A34" s="173" t="s">
        <v>39</v>
      </c>
      <c r="B34" s="175" t="s">
        <v>9</v>
      </c>
      <c r="C34" s="176" t="s">
        <v>95</v>
      </c>
      <c r="D34" s="165" t="s">
        <v>80</v>
      </c>
      <c r="E34" s="17"/>
      <c r="F34" s="18"/>
      <c r="L34" s="109"/>
      <c r="M34" s="138"/>
      <c r="N34" s="138"/>
      <c r="O34" s="138"/>
      <c r="P34" s="138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2">
      <c r="A35" s="174"/>
      <c r="B35" s="175"/>
      <c r="C35" s="176"/>
      <c r="D35" s="165"/>
      <c r="E35" s="17"/>
      <c r="F35" s="18"/>
      <c r="L35" s="109"/>
      <c r="M35" s="138"/>
      <c r="N35" s="138"/>
      <c r="O35" s="138"/>
      <c r="P35" s="138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2">
      <c r="A36" s="193" t="s">
        <v>111</v>
      </c>
      <c r="B36" s="193"/>
      <c r="C36" s="193"/>
      <c r="D36" s="193"/>
      <c r="E36" s="12"/>
      <c r="F36" s="12"/>
      <c r="G36" s="12"/>
      <c r="H36" s="12"/>
      <c r="I36" s="12"/>
      <c r="J36" s="12"/>
      <c r="K36" s="12"/>
      <c r="L36" s="109"/>
      <c r="M36" s="138"/>
      <c r="N36" s="138"/>
      <c r="O36" s="138"/>
      <c r="P36" s="138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2">
      <c r="A37" s="56" t="s">
        <v>4</v>
      </c>
      <c r="B37" s="133">
        <v>23835</v>
      </c>
      <c r="C37" s="57">
        <v>2618.48</v>
      </c>
      <c r="D37" s="58" t="s">
        <v>125</v>
      </c>
      <c r="L37" s="109"/>
      <c r="M37" s="138"/>
      <c r="N37" s="138"/>
      <c r="O37" s="138"/>
      <c r="P37" s="138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2">
      <c r="A38" s="59" t="s">
        <v>5</v>
      </c>
      <c r="B38" s="134">
        <v>3216</v>
      </c>
      <c r="C38" s="60">
        <v>2348.15</v>
      </c>
      <c r="D38" s="61" t="s">
        <v>203</v>
      </c>
      <c r="L38" s="109"/>
      <c r="M38" s="138"/>
      <c r="N38" s="138"/>
      <c r="O38" s="138"/>
      <c r="P38" s="138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2">
      <c r="A39" s="59" t="s">
        <v>6</v>
      </c>
      <c r="B39" s="134">
        <v>8649</v>
      </c>
      <c r="C39" s="60">
        <v>2238.1</v>
      </c>
      <c r="D39" s="61" t="s">
        <v>204</v>
      </c>
      <c r="L39" s="109"/>
      <c r="M39" s="138"/>
      <c r="N39" s="138"/>
      <c r="O39" s="138"/>
      <c r="P39" s="138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2">
      <c r="A40" s="62" t="s">
        <v>38</v>
      </c>
      <c r="B40" s="135">
        <v>35700</v>
      </c>
      <c r="C40" s="63">
        <v>2501.9733361344538</v>
      </c>
      <c r="D40" s="64" t="s">
        <v>7</v>
      </c>
      <c r="L40" s="109"/>
      <c r="M40" s="138"/>
      <c r="N40" s="138"/>
      <c r="O40" s="138"/>
      <c r="P40" s="138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2.75" x14ac:dyDescent="0.2">
      <c r="A41" s="194" t="s">
        <v>78</v>
      </c>
      <c r="B41" s="194"/>
      <c r="C41" s="194"/>
      <c r="D41" s="194"/>
      <c r="L41" s="109"/>
      <c r="M41" s="138"/>
      <c r="N41" s="138"/>
      <c r="O41" s="138"/>
      <c r="P41" s="138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12.75" x14ac:dyDescent="0.2">
      <c r="A42" s="65"/>
      <c r="B42" s="65"/>
      <c r="C42" s="65"/>
      <c r="D42" s="65"/>
      <c r="L42" s="109"/>
      <c r="M42" s="138"/>
      <c r="N42" s="138"/>
      <c r="O42" s="138"/>
      <c r="P42" s="138"/>
      <c r="Q42" s="109"/>
      <c r="R42" s="138"/>
      <c r="S42" s="138"/>
      <c r="T42" s="138"/>
      <c r="U42" s="138"/>
      <c r="V42" s="138"/>
      <c r="W42" s="138"/>
      <c r="X42" s="138"/>
    </row>
    <row r="43" spans="1:24" s="65" customFormat="1" ht="20.25" customHeight="1" x14ac:dyDescent="0.25">
      <c r="A43" s="187" t="s">
        <v>205</v>
      </c>
      <c r="B43" s="188"/>
      <c r="C43" s="196">
        <v>1604453</v>
      </c>
      <c r="D43" s="196"/>
      <c r="L43" s="136"/>
      <c r="M43" s="140"/>
      <c r="N43" s="140"/>
      <c r="O43" s="140"/>
      <c r="P43" s="140"/>
      <c r="Q43" s="136"/>
      <c r="R43" s="140"/>
      <c r="S43" s="140"/>
      <c r="T43" s="140"/>
      <c r="U43" s="140"/>
      <c r="V43" s="140"/>
      <c r="W43" s="140"/>
      <c r="X43" s="140"/>
    </row>
    <row r="44" spans="1:24" s="65" customFormat="1" ht="20.25" customHeight="1" x14ac:dyDescent="0.25">
      <c r="A44" s="187" t="s">
        <v>206</v>
      </c>
      <c r="B44" s="188"/>
      <c r="C44" s="196">
        <v>1236848</v>
      </c>
      <c r="D44" s="196"/>
      <c r="L44" s="136"/>
      <c r="M44" s="140"/>
      <c r="N44" s="140"/>
      <c r="O44" s="140"/>
      <c r="P44" s="140"/>
      <c r="Q44" s="136"/>
      <c r="R44" s="140"/>
      <c r="S44" s="140"/>
      <c r="T44" s="140"/>
      <c r="U44" s="140"/>
      <c r="V44" s="140"/>
      <c r="W44" s="140"/>
      <c r="X44" s="140"/>
    </row>
    <row r="45" spans="1:24" s="65" customFormat="1" ht="20.25" customHeight="1" x14ac:dyDescent="0.25">
      <c r="A45" s="187" t="s">
        <v>122</v>
      </c>
      <c r="B45" s="188"/>
      <c r="C45" s="195" t="s">
        <v>148</v>
      </c>
      <c r="D45" s="195"/>
      <c r="L45" s="136"/>
      <c r="M45" s="140"/>
      <c r="N45" s="140"/>
      <c r="O45" s="140"/>
      <c r="P45" s="140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25">
      <c r="A46" s="163" t="s">
        <v>394</v>
      </c>
      <c r="B46" s="164"/>
      <c r="C46" s="191">
        <v>138647</v>
      </c>
      <c r="D46" s="192"/>
      <c r="L46" s="136"/>
      <c r="M46" s="140"/>
      <c r="N46" s="140"/>
      <c r="O46" s="140"/>
      <c r="P46" s="140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2.5" customHeight="1" x14ac:dyDescent="0.25">
      <c r="A47" s="197" t="s">
        <v>395</v>
      </c>
      <c r="B47" s="198"/>
      <c r="C47" s="191">
        <v>274100</v>
      </c>
      <c r="D47" s="192"/>
      <c r="L47" s="136"/>
      <c r="M47" s="140"/>
      <c r="N47" s="140"/>
      <c r="O47" s="140"/>
      <c r="P47" s="140"/>
      <c r="Q47" s="136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25">
      <c r="A48" s="163" t="s">
        <v>392</v>
      </c>
      <c r="B48" s="162"/>
      <c r="C48" s="191">
        <v>5370</v>
      </c>
      <c r="D48" s="192"/>
      <c r="L48" s="136"/>
      <c r="M48" s="140"/>
      <c r="N48" s="140"/>
      <c r="O48" s="140"/>
      <c r="P48" s="140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25">
      <c r="A49" s="159" t="s">
        <v>207</v>
      </c>
      <c r="B49" s="160"/>
      <c r="C49" s="191">
        <v>125501</v>
      </c>
      <c r="D49" s="192"/>
      <c r="L49" s="136"/>
      <c r="M49" s="140"/>
      <c r="N49" s="140"/>
      <c r="O49" s="140"/>
      <c r="P49" s="140"/>
      <c r="Q49" s="136"/>
      <c r="R49" s="140"/>
      <c r="S49" s="140"/>
      <c r="T49" s="140"/>
      <c r="U49" s="140"/>
      <c r="V49" s="140"/>
      <c r="W49" s="140"/>
      <c r="X49" s="140"/>
    </row>
    <row r="50" spans="1:24" s="65" customFormat="1" ht="20.25" customHeight="1" x14ac:dyDescent="0.25">
      <c r="A50" s="189" t="s">
        <v>208</v>
      </c>
      <c r="B50" s="190"/>
      <c r="C50" s="215">
        <v>7046</v>
      </c>
      <c r="D50" s="215"/>
      <c r="L50" s="136"/>
      <c r="M50" s="140"/>
      <c r="N50" s="140"/>
      <c r="O50" s="140"/>
      <c r="P50" s="140"/>
      <c r="Q50" s="136"/>
      <c r="R50" s="140"/>
      <c r="S50" s="140"/>
      <c r="T50" s="140"/>
      <c r="U50" s="140"/>
      <c r="V50" s="140"/>
      <c r="W50" s="140"/>
      <c r="X50" s="140"/>
    </row>
    <row r="51" spans="1:24" s="65" customFormat="1" ht="20.25" customHeight="1" x14ac:dyDescent="0.25">
      <c r="A51" s="187" t="s">
        <v>393</v>
      </c>
      <c r="B51" s="188"/>
      <c r="C51" s="184">
        <v>71.53</v>
      </c>
      <c r="D51" s="184"/>
      <c r="L51" s="136"/>
      <c r="M51" s="140"/>
      <c r="N51" s="140"/>
      <c r="O51" s="140"/>
      <c r="P51" s="140"/>
      <c r="Q51" s="136">
        <f>C43/C44</f>
        <v>1.2972111366958592</v>
      </c>
      <c r="R51" s="140"/>
      <c r="S51" s="140"/>
      <c r="T51" s="140"/>
      <c r="U51" s="140"/>
      <c r="V51" s="140"/>
      <c r="W51" s="140"/>
      <c r="X51" s="140"/>
    </row>
    <row r="52" spans="1:24" s="65" customFormat="1" ht="20.25" customHeight="1" x14ac:dyDescent="0.25">
      <c r="A52" s="187" t="s">
        <v>107</v>
      </c>
      <c r="B52" s="188"/>
      <c r="C52" s="184">
        <v>42.63</v>
      </c>
      <c r="D52" s="184"/>
      <c r="L52" s="136"/>
      <c r="M52" s="140"/>
      <c r="N52" s="140"/>
      <c r="O52" s="140"/>
      <c r="P52" s="140"/>
      <c r="Q52" s="136"/>
      <c r="R52" s="140"/>
      <c r="S52" s="140"/>
      <c r="T52" s="140"/>
      <c r="U52" s="140"/>
      <c r="V52" s="140"/>
      <c r="W52" s="140"/>
      <c r="X52" s="140"/>
    </row>
    <row r="53" spans="1:24" s="1" customFormat="1" ht="31.5" customHeight="1" x14ac:dyDescent="0.2">
      <c r="A53" s="185" t="s">
        <v>108</v>
      </c>
      <c r="B53" s="186"/>
      <c r="C53" s="184">
        <v>44.23</v>
      </c>
      <c r="D53" s="184"/>
      <c r="E53" s="65"/>
      <c r="L53" s="109"/>
      <c r="M53" s="138"/>
      <c r="N53" s="138"/>
      <c r="O53" s="138"/>
      <c r="P53" s="138"/>
      <c r="Q53" s="109"/>
      <c r="R53" s="138"/>
      <c r="S53" s="138"/>
      <c r="T53" s="138"/>
      <c r="U53" s="138"/>
      <c r="V53" s="138"/>
      <c r="W53" s="138"/>
      <c r="X53" s="138"/>
    </row>
  </sheetData>
  <mergeCells count="43">
    <mergeCell ref="C49:D49"/>
    <mergeCell ref="A36:D36"/>
    <mergeCell ref="A41:D41"/>
    <mergeCell ref="A45:B45"/>
    <mergeCell ref="A44:B44"/>
    <mergeCell ref="A43:B43"/>
    <mergeCell ref="C45:D45"/>
    <mergeCell ref="C44:D44"/>
    <mergeCell ref="C43:D43"/>
    <mergeCell ref="C48:D48"/>
    <mergeCell ref="C46:D46"/>
    <mergeCell ref="A47:B47"/>
    <mergeCell ref="C47:D47"/>
    <mergeCell ref="C53:D53"/>
    <mergeCell ref="C52:D52"/>
    <mergeCell ref="C51:D51"/>
    <mergeCell ref="C50:D50"/>
    <mergeCell ref="A53:B53"/>
    <mergeCell ref="A52:B52"/>
    <mergeCell ref="A51:B51"/>
    <mergeCell ref="A50:B50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3.937007874015748E-2" bottom="3.937007874015748E-2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O26" sqref="O26"/>
    </sheetView>
  </sheetViews>
  <sheetFormatPr defaultRowHeight="15" x14ac:dyDescent="0.25"/>
  <cols>
    <col min="1" max="1" width="18.140625" customWidth="1"/>
    <col min="14" max="20" width="9.140625" style="141" customWidth="1"/>
    <col min="21" max="23" width="9.140625" style="141"/>
  </cols>
  <sheetData>
    <row r="1" spans="1:16" ht="25.5" customHeight="1" x14ac:dyDescent="0.25">
      <c r="A1" s="200" t="s">
        <v>79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201" t="s">
        <v>209</v>
      </c>
      <c r="J2" s="201"/>
      <c r="K2" s="202"/>
      <c r="L2" s="202"/>
      <c r="M2" s="19"/>
    </row>
    <row r="3" spans="1:16" ht="30.75" customHeight="1" x14ac:dyDescent="0.25">
      <c r="A3" s="203" t="s">
        <v>20</v>
      </c>
      <c r="B3" s="205" t="s">
        <v>21</v>
      </c>
      <c r="C3" s="206"/>
      <c r="D3" s="207"/>
      <c r="E3" s="205" t="s">
        <v>81</v>
      </c>
      <c r="F3" s="206"/>
      <c r="G3" s="207"/>
      <c r="H3" s="205" t="s">
        <v>82</v>
      </c>
      <c r="I3" s="206"/>
      <c r="J3" s="207"/>
      <c r="K3" s="205" t="s">
        <v>22</v>
      </c>
      <c r="L3" s="206"/>
      <c r="M3" s="207"/>
    </row>
    <row r="4" spans="1:16" ht="21" customHeight="1" x14ac:dyDescent="0.25">
      <c r="A4" s="20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6" ht="12.75" customHeight="1" x14ac:dyDescent="0.25">
      <c r="A5" s="67" t="s">
        <v>24</v>
      </c>
      <c r="B5" s="68">
        <v>3066</v>
      </c>
      <c r="C5" s="69">
        <v>331.46</v>
      </c>
      <c r="D5" s="70" t="s">
        <v>210</v>
      </c>
      <c r="E5" s="68">
        <v>858</v>
      </c>
      <c r="F5" s="69">
        <v>302.22000000000003</v>
      </c>
      <c r="G5" s="70" t="s">
        <v>211</v>
      </c>
      <c r="H5" s="68">
        <v>1642</v>
      </c>
      <c r="I5" s="69">
        <v>345.83</v>
      </c>
      <c r="J5" s="70" t="s">
        <v>212</v>
      </c>
      <c r="K5" s="68">
        <v>566</v>
      </c>
      <c r="L5" s="71">
        <v>334.08</v>
      </c>
      <c r="M5" s="70" t="s">
        <v>213</v>
      </c>
    </row>
    <row r="6" spans="1:16" ht="12.75" customHeight="1" x14ac:dyDescent="0.25">
      <c r="A6" s="67" t="s">
        <v>25</v>
      </c>
      <c r="B6" s="68">
        <v>19778</v>
      </c>
      <c r="C6" s="69">
        <v>809.16</v>
      </c>
      <c r="D6" s="70" t="s">
        <v>214</v>
      </c>
      <c r="E6" s="68">
        <v>7956</v>
      </c>
      <c r="F6" s="69">
        <v>807.28</v>
      </c>
      <c r="G6" s="70" t="s">
        <v>215</v>
      </c>
      <c r="H6" s="68">
        <v>3441</v>
      </c>
      <c r="I6" s="69">
        <v>804.04</v>
      </c>
      <c r="J6" s="70" t="s">
        <v>216</v>
      </c>
      <c r="K6" s="68">
        <v>8381</v>
      </c>
      <c r="L6" s="71">
        <v>813.04</v>
      </c>
      <c r="M6" s="70" t="s">
        <v>217</v>
      </c>
    </row>
    <row r="7" spans="1:16" ht="12.75" customHeight="1" x14ac:dyDescent="0.25">
      <c r="A7" s="67" t="s">
        <v>26</v>
      </c>
      <c r="B7" s="68">
        <v>85285</v>
      </c>
      <c r="C7" s="69">
        <v>1248.21</v>
      </c>
      <c r="D7" s="70" t="s">
        <v>218</v>
      </c>
      <c r="E7" s="68">
        <v>43556</v>
      </c>
      <c r="F7" s="69">
        <v>1251.5999999999999</v>
      </c>
      <c r="G7" s="70" t="s">
        <v>219</v>
      </c>
      <c r="H7" s="68">
        <v>11568</v>
      </c>
      <c r="I7" s="69">
        <v>1285.97</v>
      </c>
      <c r="J7" s="70" t="s">
        <v>220</v>
      </c>
      <c r="K7" s="68">
        <v>30161</v>
      </c>
      <c r="L7" s="71">
        <v>1228.83</v>
      </c>
      <c r="M7" s="70" t="s">
        <v>221</v>
      </c>
    </row>
    <row r="8" spans="1:16" ht="12.75" customHeight="1" x14ac:dyDescent="0.25">
      <c r="A8" s="67" t="s">
        <v>27</v>
      </c>
      <c r="B8" s="68">
        <v>129441</v>
      </c>
      <c r="C8" s="69">
        <v>1762.9</v>
      </c>
      <c r="D8" s="70" t="s">
        <v>222</v>
      </c>
      <c r="E8" s="68">
        <v>76218</v>
      </c>
      <c r="F8" s="69">
        <v>1768.56</v>
      </c>
      <c r="G8" s="70" t="s">
        <v>223</v>
      </c>
      <c r="H8" s="68">
        <v>24362</v>
      </c>
      <c r="I8" s="69">
        <v>1766.88</v>
      </c>
      <c r="J8" s="70" t="s">
        <v>224</v>
      </c>
      <c r="K8" s="68">
        <v>28861</v>
      </c>
      <c r="L8" s="71">
        <v>1744.58</v>
      </c>
      <c r="M8" s="70" t="s">
        <v>225</v>
      </c>
    </row>
    <row r="9" spans="1:16" ht="12.75" customHeight="1" x14ac:dyDescent="0.25">
      <c r="A9" s="67" t="s">
        <v>28</v>
      </c>
      <c r="B9" s="68">
        <v>188632</v>
      </c>
      <c r="C9" s="69">
        <v>2247.65</v>
      </c>
      <c r="D9" s="70" t="s">
        <v>226</v>
      </c>
      <c r="E9" s="68">
        <v>116724</v>
      </c>
      <c r="F9" s="69">
        <v>2250.7399999999998</v>
      </c>
      <c r="G9" s="70" t="s">
        <v>227</v>
      </c>
      <c r="H9" s="68">
        <v>26355</v>
      </c>
      <c r="I9" s="69">
        <v>2236.17</v>
      </c>
      <c r="J9" s="70" t="s">
        <v>228</v>
      </c>
      <c r="K9" s="68">
        <v>45553</v>
      </c>
      <c r="L9" s="71">
        <v>2246.37</v>
      </c>
      <c r="M9" s="70" t="s">
        <v>229</v>
      </c>
    </row>
    <row r="10" spans="1:16" ht="12.75" customHeight="1" x14ac:dyDescent="0.25">
      <c r="A10" s="67" t="s">
        <v>29</v>
      </c>
      <c r="B10" s="68">
        <v>134848</v>
      </c>
      <c r="C10" s="69">
        <v>2732.61</v>
      </c>
      <c r="D10" s="70" t="s">
        <v>230</v>
      </c>
      <c r="E10" s="68">
        <v>94041</v>
      </c>
      <c r="F10" s="69">
        <v>2735.88</v>
      </c>
      <c r="G10" s="70" t="s">
        <v>231</v>
      </c>
      <c r="H10" s="68">
        <v>13286</v>
      </c>
      <c r="I10" s="69">
        <v>2718.48</v>
      </c>
      <c r="J10" s="70" t="s">
        <v>232</v>
      </c>
      <c r="K10" s="68">
        <v>27521</v>
      </c>
      <c r="L10" s="71">
        <v>2728.26</v>
      </c>
      <c r="M10" s="70" t="s">
        <v>141</v>
      </c>
    </row>
    <row r="11" spans="1:16" ht="12.75" customHeight="1" x14ac:dyDescent="0.25">
      <c r="A11" s="67" t="s">
        <v>30</v>
      </c>
      <c r="B11" s="68">
        <v>131203</v>
      </c>
      <c r="C11" s="69">
        <v>3208.35</v>
      </c>
      <c r="D11" s="70" t="s">
        <v>233</v>
      </c>
      <c r="E11" s="68">
        <v>103237</v>
      </c>
      <c r="F11" s="69">
        <v>3208.29</v>
      </c>
      <c r="G11" s="70" t="s">
        <v>234</v>
      </c>
      <c r="H11" s="68">
        <v>10636</v>
      </c>
      <c r="I11" s="69">
        <v>3178.57</v>
      </c>
      <c r="J11" s="70" t="s">
        <v>235</v>
      </c>
      <c r="K11" s="68">
        <v>17330</v>
      </c>
      <c r="L11" s="71">
        <v>3227.03</v>
      </c>
      <c r="M11" s="70" t="s">
        <v>236</v>
      </c>
    </row>
    <row r="12" spans="1:16" ht="12.75" customHeight="1" x14ac:dyDescent="0.25">
      <c r="A12" s="67" t="s">
        <v>31</v>
      </c>
      <c r="B12" s="68">
        <v>81288</v>
      </c>
      <c r="C12" s="69">
        <v>3737.86</v>
      </c>
      <c r="D12" s="70" t="s">
        <v>237</v>
      </c>
      <c r="E12" s="68">
        <v>68282</v>
      </c>
      <c r="F12" s="69">
        <v>3739.48</v>
      </c>
      <c r="G12" s="70" t="s">
        <v>238</v>
      </c>
      <c r="H12" s="68">
        <v>3552</v>
      </c>
      <c r="I12" s="69">
        <v>3722.02</v>
      </c>
      <c r="J12" s="70" t="s">
        <v>239</v>
      </c>
      <c r="K12" s="68">
        <v>9454</v>
      </c>
      <c r="L12" s="71">
        <v>3732.13</v>
      </c>
      <c r="M12" s="70" t="s">
        <v>240</v>
      </c>
    </row>
    <row r="13" spans="1:16" ht="12.75" customHeight="1" x14ac:dyDescent="0.25">
      <c r="A13" s="67" t="s">
        <v>32</v>
      </c>
      <c r="B13" s="68">
        <v>65416</v>
      </c>
      <c r="C13" s="69">
        <v>4232.67</v>
      </c>
      <c r="D13" s="70" t="s">
        <v>241</v>
      </c>
      <c r="E13" s="68">
        <v>57097</v>
      </c>
      <c r="F13" s="69">
        <v>4233.92</v>
      </c>
      <c r="G13" s="70" t="s">
        <v>242</v>
      </c>
      <c r="H13" s="68">
        <v>1686</v>
      </c>
      <c r="I13" s="69">
        <v>4218.88</v>
      </c>
      <c r="J13" s="70" t="s">
        <v>227</v>
      </c>
      <c r="K13" s="68">
        <v>6633</v>
      </c>
      <c r="L13" s="71">
        <v>4225.3900000000003</v>
      </c>
      <c r="M13" s="70" t="s">
        <v>243</v>
      </c>
    </row>
    <row r="14" spans="1:16" ht="12.75" customHeight="1" x14ac:dyDescent="0.25">
      <c r="A14" s="67" t="s">
        <v>33</v>
      </c>
      <c r="B14" s="68">
        <v>42327</v>
      </c>
      <c r="C14" s="69">
        <v>4731</v>
      </c>
      <c r="D14" s="70" t="s">
        <v>244</v>
      </c>
      <c r="E14" s="68">
        <v>38293</v>
      </c>
      <c r="F14" s="69">
        <v>4731.1400000000003</v>
      </c>
      <c r="G14" s="70" t="s">
        <v>245</v>
      </c>
      <c r="H14" s="68">
        <v>677</v>
      </c>
      <c r="I14" s="69">
        <v>4726.75</v>
      </c>
      <c r="J14" s="70" t="s">
        <v>246</v>
      </c>
      <c r="K14" s="68">
        <v>3357</v>
      </c>
      <c r="L14" s="71">
        <v>4730.1899999999996</v>
      </c>
      <c r="M14" s="70" t="s">
        <v>247</v>
      </c>
      <c r="P14" s="143" t="s">
        <v>88</v>
      </c>
    </row>
    <row r="15" spans="1:16" ht="12.75" customHeight="1" x14ac:dyDescent="0.25">
      <c r="A15" s="67" t="s">
        <v>34</v>
      </c>
      <c r="B15" s="68">
        <v>43721</v>
      </c>
      <c r="C15" s="69">
        <v>5425.08</v>
      </c>
      <c r="D15" s="70" t="s">
        <v>248</v>
      </c>
      <c r="E15" s="68">
        <v>39472</v>
      </c>
      <c r="F15" s="69">
        <v>5424.49</v>
      </c>
      <c r="G15" s="70" t="s">
        <v>249</v>
      </c>
      <c r="H15" s="68">
        <v>644</v>
      </c>
      <c r="I15" s="69">
        <v>5423.23</v>
      </c>
      <c r="J15" s="70" t="s">
        <v>250</v>
      </c>
      <c r="K15" s="68">
        <v>3605</v>
      </c>
      <c r="L15" s="71">
        <v>5431.85</v>
      </c>
      <c r="M15" s="70" t="s">
        <v>251</v>
      </c>
      <c r="P15" s="143">
        <f>B19-'stranica 4'!B19-'stranica 5'!B19</f>
        <v>0</v>
      </c>
    </row>
    <row r="16" spans="1:16" ht="12.75" customHeight="1" x14ac:dyDescent="0.25">
      <c r="A16" s="67" t="s">
        <v>35</v>
      </c>
      <c r="B16" s="68">
        <v>20432</v>
      </c>
      <c r="C16" s="69">
        <v>6406.09</v>
      </c>
      <c r="D16" s="70" t="s">
        <v>252</v>
      </c>
      <c r="E16" s="68">
        <v>18606</v>
      </c>
      <c r="F16" s="69">
        <v>6409.81</v>
      </c>
      <c r="G16" s="70" t="s">
        <v>253</v>
      </c>
      <c r="H16" s="68">
        <v>264</v>
      </c>
      <c r="I16" s="69">
        <v>6415.5</v>
      </c>
      <c r="J16" s="70" t="s">
        <v>254</v>
      </c>
      <c r="K16" s="68">
        <v>1562</v>
      </c>
      <c r="L16" s="71">
        <v>6360.18</v>
      </c>
      <c r="M16" s="70" t="s">
        <v>255</v>
      </c>
    </row>
    <row r="17" spans="1:13" ht="12.75" customHeight="1" x14ac:dyDescent="0.25">
      <c r="A17" s="67" t="s">
        <v>36</v>
      </c>
      <c r="B17" s="68">
        <v>7828</v>
      </c>
      <c r="C17" s="69">
        <v>7431.84</v>
      </c>
      <c r="D17" s="70" t="s">
        <v>256</v>
      </c>
      <c r="E17" s="68">
        <v>7385</v>
      </c>
      <c r="F17" s="69">
        <v>7433.12</v>
      </c>
      <c r="G17" s="70" t="s">
        <v>257</v>
      </c>
      <c r="H17" s="68">
        <v>84</v>
      </c>
      <c r="I17" s="69">
        <v>7406.49</v>
      </c>
      <c r="J17" s="70" t="s">
        <v>258</v>
      </c>
      <c r="K17" s="68">
        <v>359</v>
      </c>
      <c r="L17" s="71">
        <v>7411.52</v>
      </c>
      <c r="M17" s="70" t="s">
        <v>259</v>
      </c>
    </row>
    <row r="18" spans="1:13" ht="12.75" customHeight="1" x14ac:dyDescent="0.25">
      <c r="A18" s="67" t="s">
        <v>37</v>
      </c>
      <c r="B18" s="68">
        <v>8972</v>
      </c>
      <c r="C18" s="69">
        <v>9415.35</v>
      </c>
      <c r="D18" s="70" t="s">
        <v>260</v>
      </c>
      <c r="E18" s="68">
        <v>8732</v>
      </c>
      <c r="F18" s="69">
        <v>9420.39</v>
      </c>
      <c r="G18" s="70" t="s">
        <v>261</v>
      </c>
      <c r="H18" s="68">
        <v>45</v>
      </c>
      <c r="I18" s="69">
        <v>9089.4699999999993</v>
      </c>
      <c r="J18" s="70" t="s">
        <v>262</v>
      </c>
      <c r="K18" s="68">
        <v>195</v>
      </c>
      <c r="L18" s="71">
        <v>9264.7000000000007</v>
      </c>
      <c r="M18" s="70" t="s">
        <v>263</v>
      </c>
    </row>
    <row r="19" spans="1:13" ht="11.25" customHeight="1" x14ac:dyDescent="0.25">
      <c r="A19" s="72" t="s">
        <v>1</v>
      </c>
      <c r="B19" s="73">
        <v>962237</v>
      </c>
      <c r="C19" s="74">
        <v>2968.9</v>
      </c>
      <c r="D19" s="75" t="s">
        <v>177</v>
      </c>
      <c r="E19" s="73">
        <v>680457</v>
      </c>
      <c r="F19" s="74">
        <v>3227.23</v>
      </c>
      <c r="G19" s="75" t="s">
        <v>175</v>
      </c>
      <c r="H19" s="73">
        <v>98242</v>
      </c>
      <c r="I19" s="74">
        <v>2238</v>
      </c>
      <c r="J19" s="75" t="s">
        <v>176</v>
      </c>
      <c r="K19" s="73">
        <v>183538</v>
      </c>
      <c r="L19" s="76">
        <v>2402.38</v>
      </c>
      <c r="M19" s="75" t="s">
        <v>133</v>
      </c>
    </row>
    <row r="20" spans="1:13" x14ac:dyDescent="0.25">
      <c r="A20" s="199" t="s">
        <v>78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77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37"/>
  </cols>
  <sheetData>
    <row r="1" spans="1:13" ht="36.75" customHeight="1" x14ac:dyDescent="0.25">
      <c r="A1" s="200" t="s">
        <v>83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201" t="str">
        <f>'stranica 3'!$I$2:$L$2</f>
        <v>za kolovoz 2021. (isplata u rujnu 2021.)</v>
      </c>
      <c r="J2" s="201"/>
      <c r="K2" s="202"/>
      <c r="L2" s="202"/>
      <c r="M2" s="111"/>
    </row>
    <row r="3" spans="1:13" ht="24" customHeight="1" x14ac:dyDescent="0.25">
      <c r="A3" s="203" t="s">
        <v>20</v>
      </c>
      <c r="B3" s="205" t="s">
        <v>21</v>
      </c>
      <c r="C3" s="206"/>
      <c r="D3" s="207"/>
      <c r="E3" s="205" t="s">
        <v>81</v>
      </c>
      <c r="F3" s="206"/>
      <c r="G3" s="207"/>
      <c r="H3" s="205" t="s">
        <v>82</v>
      </c>
      <c r="I3" s="206"/>
      <c r="J3" s="207"/>
      <c r="K3" s="205" t="s">
        <v>22</v>
      </c>
      <c r="L3" s="206"/>
      <c r="M3" s="207"/>
    </row>
    <row r="4" spans="1:13" ht="26.25" customHeight="1" x14ac:dyDescent="0.25">
      <c r="A4" s="20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102</v>
      </c>
      <c r="C5" s="69">
        <v>391.51</v>
      </c>
      <c r="D5" s="70" t="s">
        <v>264</v>
      </c>
      <c r="E5" s="68">
        <v>29</v>
      </c>
      <c r="F5" s="69">
        <v>297.26</v>
      </c>
      <c r="G5" s="70" t="s">
        <v>265</v>
      </c>
      <c r="H5" s="68">
        <v>1</v>
      </c>
      <c r="I5" s="69">
        <v>395.5</v>
      </c>
      <c r="J5" s="70" t="s">
        <v>130</v>
      </c>
      <c r="K5" s="68">
        <v>72</v>
      </c>
      <c r="L5" s="71">
        <v>429.42</v>
      </c>
      <c r="M5" s="70" t="s">
        <v>266</v>
      </c>
    </row>
    <row r="6" spans="1:13" ht="12.75" customHeight="1" x14ac:dyDescent="0.25">
      <c r="A6" s="67" t="s">
        <v>25</v>
      </c>
      <c r="B6" s="68">
        <v>8209</v>
      </c>
      <c r="C6" s="69">
        <v>794.16</v>
      </c>
      <c r="D6" s="70" t="s">
        <v>267</v>
      </c>
      <c r="E6" s="68">
        <v>5852</v>
      </c>
      <c r="F6" s="69">
        <v>794.51</v>
      </c>
      <c r="G6" s="70" t="s">
        <v>268</v>
      </c>
      <c r="H6" s="68">
        <v>156</v>
      </c>
      <c r="I6" s="69">
        <v>810.31</v>
      </c>
      <c r="J6" s="70" t="s">
        <v>269</v>
      </c>
      <c r="K6" s="68">
        <v>2201</v>
      </c>
      <c r="L6" s="71">
        <v>792.08</v>
      </c>
      <c r="M6" s="70" t="s">
        <v>270</v>
      </c>
    </row>
    <row r="7" spans="1:13" ht="12.75" customHeight="1" x14ac:dyDescent="0.25">
      <c r="A7" s="67" t="s">
        <v>26</v>
      </c>
      <c r="B7" s="68">
        <v>7399</v>
      </c>
      <c r="C7" s="69">
        <v>1261.04</v>
      </c>
      <c r="D7" s="70" t="s">
        <v>271</v>
      </c>
      <c r="E7" s="68">
        <v>3509</v>
      </c>
      <c r="F7" s="69">
        <v>1254.03</v>
      </c>
      <c r="G7" s="70" t="s">
        <v>272</v>
      </c>
      <c r="H7" s="68">
        <v>288</v>
      </c>
      <c r="I7" s="69">
        <v>1292.1500000000001</v>
      </c>
      <c r="J7" s="70" t="s">
        <v>273</v>
      </c>
      <c r="K7" s="68">
        <v>3602</v>
      </c>
      <c r="L7" s="71">
        <v>1265.3699999999999</v>
      </c>
      <c r="M7" s="70" t="s">
        <v>274</v>
      </c>
    </row>
    <row r="8" spans="1:13" ht="12.75" customHeight="1" x14ac:dyDescent="0.25">
      <c r="A8" s="67" t="s">
        <v>27</v>
      </c>
      <c r="B8" s="68">
        <v>11837</v>
      </c>
      <c r="C8" s="69">
        <v>1770.1</v>
      </c>
      <c r="D8" s="70" t="s">
        <v>275</v>
      </c>
      <c r="E8" s="68">
        <v>6669</v>
      </c>
      <c r="F8" s="69">
        <v>1778.53</v>
      </c>
      <c r="G8" s="70" t="s">
        <v>276</v>
      </c>
      <c r="H8" s="68">
        <v>571</v>
      </c>
      <c r="I8" s="69">
        <v>1766.88</v>
      </c>
      <c r="J8" s="70" t="s">
        <v>277</v>
      </c>
      <c r="K8" s="68">
        <v>4597</v>
      </c>
      <c r="L8" s="71">
        <v>1758.29</v>
      </c>
      <c r="M8" s="70" t="s">
        <v>278</v>
      </c>
    </row>
    <row r="9" spans="1:13" ht="12.75" customHeight="1" x14ac:dyDescent="0.25">
      <c r="A9" s="67" t="s">
        <v>28</v>
      </c>
      <c r="B9" s="68">
        <v>53236</v>
      </c>
      <c r="C9" s="69">
        <v>2273.4899999999998</v>
      </c>
      <c r="D9" s="70" t="s">
        <v>279</v>
      </c>
      <c r="E9" s="68">
        <v>33546</v>
      </c>
      <c r="F9" s="69">
        <v>2278.7600000000002</v>
      </c>
      <c r="G9" s="70" t="s">
        <v>280</v>
      </c>
      <c r="H9" s="68">
        <v>3061</v>
      </c>
      <c r="I9" s="69">
        <v>2264.85</v>
      </c>
      <c r="J9" s="70" t="s">
        <v>281</v>
      </c>
      <c r="K9" s="68">
        <v>16629</v>
      </c>
      <c r="L9" s="71">
        <v>2264.4499999999998</v>
      </c>
      <c r="M9" s="70" t="s">
        <v>282</v>
      </c>
    </row>
    <row r="10" spans="1:13" ht="12.75" customHeight="1" x14ac:dyDescent="0.25">
      <c r="A10" s="67" t="s">
        <v>29</v>
      </c>
      <c r="B10" s="68">
        <v>29287</v>
      </c>
      <c r="C10" s="69">
        <v>2739.3</v>
      </c>
      <c r="D10" s="70" t="s">
        <v>283</v>
      </c>
      <c r="E10" s="68">
        <v>21231</v>
      </c>
      <c r="F10" s="69">
        <v>2742.3</v>
      </c>
      <c r="G10" s="70" t="s">
        <v>284</v>
      </c>
      <c r="H10" s="68">
        <v>1186</v>
      </c>
      <c r="I10" s="69">
        <v>2759.01</v>
      </c>
      <c r="J10" s="70" t="s">
        <v>285</v>
      </c>
      <c r="K10" s="68">
        <v>6870</v>
      </c>
      <c r="L10" s="71">
        <v>2726.65</v>
      </c>
      <c r="M10" s="70" t="s">
        <v>286</v>
      </c>
    </row>
    <row r="11" spans="1:13" ht="12.75" customHeight="1" x14ac:dyDescent="0.25">
      <c r="A11" s="67" t="s">
        <v>30</v>
      </c>
      <c r="B11" s="68">
        <v>40754</v>
      </c>
      <c r="C11" s="69">
        <v>3187.7</v>
      </c>
      <c r="D11" s="70" t="s">
        <v>287</v>
      </c>
      <c r="E11" s="68">
        <v>35320</v>
      </c>
      <c r="F11" s="69">
        <v>3183.98</v>
      </c>
      <c r="G11" s="70" t="s">
        <v>288</v>
      </c>
      <c r="H11" s="68">
        <v>1832</v>
      </c>
      <c r="I11" s="69">
        <v>3169.31</v>
      </c>
      <c r="J11" s="70" t="s">
        <v>289</v>
      </c>
      <c r="K11" s="68">
        <v>3602</v>
      </c>
      <c r="L11" s="71">
        <v>3233.46</v>
      </c>
      <c r="M11" s="70" t="s">
        <v>290</v>
      </c>
    </row>
    <row r="12" spans="1:13" ht="12.75" customHeight="1" x14ac:dyDescent="0.25">
      <c r="A12" s="67" t="s">
        <v>31</v>
      </c>
      <c r="B12" s="68">
        <v>24104</v>
      </c>
      <c r="C12" s="69">
        <v>3739.12</v>
      </c>
      <c r="D12" s="70" t="s">
        <v>291</v>
      </c>
      <c r="E12" s="68">
        <v>21409</v>
      </c>
      <c r="F12" s="69">
        <v>3739.4</v>
      </c>
      <c r="G12" s="70" t="s">
        <v>292</v>
      </c>
      <c r="H12" s="68">
        <v>860</v>
      </c>
      <c r="I12" s="69">
        <v>3731.57</v>
      </c>
      <c r="J12" s="70" t="s">
        <v>293</v>
      </c>
      <c r="K12" s="68">
        <v>1835</v>
      </c>
      <c r="L12" s="71">
        <v>3739.29</v>
      </c>
      <c r="M12" s="70" t="s">
        <v>294</v>
      </c>
    </row>
    <row r="13" spans="1:13" ht="12.75" customHeight="1" x14ac:dyDescent="0.25">
      <c r="A13" s="67" t="s">
        <v>32</v>
      </c>
      <c r="B13" s="68">
        <v>19140</v>
      </c>
      <c r="C13" s="69">
        <v>4230.84</v>
      </c>
      <c r="D13" s="70" t="s">
        <v>295</v>
      </c>
      <c r="E13" s="68">
        <v>17114</v>
      </c>
      <c r="F13" s="69">
        <v>4230.6099999999997</v>
      </c>
      <c r="G13" s="70" t="s">
        <v>296</v>
      </c>
      <c r="H13" s="68">
        <v>562</v>
      </c>
      <c r="I13" s="69">
        <v>4241.3599999999997</v>
      </c>
      <c r="J13" s="70" t="s">
        <v>297</v>
      </c>
      <c r="K13" s="68">
        <v>1464</v>
      </c>
      <c r="L13" s="71">
        <v>4229.47</v>
      </c>
      <c r="M13" s="70" t="s">
        <v>298</v>
      </c>
    </row>
    <row r="14" spans="1:13" ht="12.75" customHeight="1" x14ac:dyDescent="0.25">
      <c r="A14" s="67" t="s">
        <v>33</v>
      </c>
      <c r="B14" s="68">
        <v>10903</v>
      </c>
      <c r="C14" s="69">
        <v>4727.49</v>
      </c>
      <c r="D14" s="70" t="s">
        <v>299</v>
      </c>
      <c r="E14" s="68">
        <v>10026</v>
      </c>
      <c r="F14" s="69">
        <v>4727.8500000000004</v>
      </c>
      <c r="G14" s="70" t="s">
        <v>300</v>
      </c>
      <c r="H14" s="68">
        <v>258</v>
      </c>
      <c r="I14" s="69">
        <v>4717.1499999999996</v>
      </c>
      <c r="J14" s="70" t="s">
        <v>301</v>
      </c>
      <c r="K14" s="68">
        <v>619</v>
      </c>
      <c r="L14" s="71">
        <v>4725.97</v>
      </c>
      <c r="M14" s="70" t="s">
        <v>302</v>
      </c>
    </row>
    <row r="15" spans="1:13" ht="12.75" customHeight="1" x14ac:dyDescent="0.25">
      <c r="A15" s="67" t="s">
        <v>34</v>
      </c>
      <c r="B15" s="68">
        <v>11067</v>
      </c>
      <c r="C15" s="69">
        <v>5422.32</v>
      </c>
      <c r="D15" s="70" t="s">
        <v>142</v>
      </c>
      <c r="E15" s="68">
        <v>10239</v>
      </c>
      <c r="F15" s="69">
        <v>5423.29</v>
      </c>
      <c r="G15" s="70" t="s">
        <v>303</v>
      </c>
      <c r="H15" s="68">
        <v>213</v>
      </c>
      <c r="I15" s="69">
        <v>5397.7</v>
      </c>
      <c r="J15" s="70" t="s">
        <v>304</v>
      </c>
      <c r="K15" s="68">
        <v>615</v>
      </c>
      <c r="L15" s="71">
        <v>5414.71</v>
      </c>
      <c r="M15" s="70" t="s">
        <v>305</v>
      </c>
    </row>
    <row r="16" spans="1:13" ht="12.75" customHeight="1" x14ac:dyDescent="0.25">
      <c r="A16" s="67" t="s">
        <v>35</v>
      </c>
      <c r="B16" s="68">
        <v>5181</v>
      </c>
      <c r="C16" s="69">
        <v>6405.79</v>
      </c>
      <c r="D16" s="70" t="s">
        <v>306</v>
      </c>
      <c r="E16" s="68">
        <v>4886</v>
      </c>
      <c r="F16" s="69">
        <v>6410.05</v>
      </c>
      <c r="G16" s="70" t="s">
        <v>307</v>
      </c>
      <c r="H16" s="68">
        <v>97</v>
      </c>
      <c r="I16" s="69">
        <v>6422.26</v>
      </c>
      <c r="J16" s="70" t="s">
        <v>308</v>
      </c>
      <c r="K16" s="68">
        <v>198</v>
      </c>
      <c r="L16" s="71">
        <v>6292.71</v>
      </c>
      <c r="M16" s="70" t="s">
        <v>309</v>
      </c>
    </row>
    <row r="17" spans="1:13" ht="12.75" customHeight="1" x14ac:dyDescent="0.25">
      <c r="A17" s="67" t="s">
        <v>36</v>
      </c>
      <c r="B17" s="68">
        <v>1940</v>
      </c>
      <c r="C17" s="69">
        <v>7389.62</v>
      </c>
      <c r="D17" s="70" t="s">
        <v>310</v>
      </c>
      <c r="E17" s="68">
        <v>1890</v>
      </c>
      <c r="F17" s="69">
        <v>7388.36</v>
      </c>
      <c r="G17" s="70" t="s">
        <v>311</v>
      </c>
      <c r="H17" s="68">
        <v>35</v>
      </c>
      <c r="I17" s="69">
        <v>7472.48</v>
      </c>
      <c r="J17" s="70" t="s">
        <v>312</v>
      </c>
      <c r="K17" s="68">
        <v>15</v>
      </c>
      <c r="L17" s="71">
        <v>7354.48</v>
      </c>
      <c r="M17" s="70" t="s">
        <v>313</v>
      </c>
    </row>
    <row r="18" spans="1:13" ht="12.75" customHeight="1" x14ac:dyDescent="0.25">
      <c r="A18" s="67" t="s">
        <v>37</v>
      </c>
      <c r="B18" s="68">
        <v>1074</v>
      </c>
      <c r="C18" s="69">
        <v>8584.1299999999992</v>
      </c>
      <c r="D18" s="70" t="s">
        <v>314</v>
      </c>
      <c r="E18" s="68">
        <v>1050</v>
      </c>
      <c r="F18" s="69">
        <v>8579.01</v>
      </c>
      <c r="G18" s="70" t="s">
        <v>315</v>
      </c>
      <c r="H18" s="68">
        <v>21</v>
      </c>
      <c r="I18" s="69">
        <v>8807.39</v>
      </c>
      <c r="J18" s="70" t="s">
        <v>316</v>
      </c>
      <c r="K18" s="68">
        <v>3</v>
      </c>
      <c r="L18" s="71">
        <v>8813.2999999999993</v>
      </c>
      <c r="M18" s="70" t="s">
        <v>317</v>
      </c>
    </row>
    <row r="19" spans="1:13" ht="11.25" customHeight="1" x14ac:dyDescent="0.25">
      <c r="A19" s="72" t="s">
        <v>1</v>
      </c>
      <c r="B19" s="73">
        <v>224233</v>
      </c>
      <c r="C19" s="74">
        <v>3154.81</v>
      </c>
      <c r="D19" s="75" t="s">
        <v>318</v>
      </c>
      <c r="E19" s="73">
        <v>172770</v>
      </c>
      <c r="F19" s="74">
        <v>3343.89</v>
      </c>
      <c r="G19" s="75" t="s">
        <v>319</v>
      </c>
      <c r="H19" s="73">
        <v>9141</v>
      </c>
      <c r="I19" s="74">
        <v>2904.27</v>
      </c>
      <c r="J19" s="75" t="s">
        <v>320</v>
      </c>
      <c r="K19" s="73">
        <v>42322</v>
      </c>
      <c r="L19" s="76">
        <v>2437.06</v>
      </c>
      <c r="M19" s="75" t="s">
        <v>321</v>
      </c>
    </row>
    <row r="20" spans="1:13" x14ac:dyDescent="0.25">
      <c r="A20" s="199" t="s">
        <v>78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19" width="9.140625" style="137"/>
  </cols>
  <sheetData>
    <row r="1" spans="1:13" ht="36.75" customHeight="1" x14ac:dyDescent="0.25">
      <c r="A1" s="200" t="s">
        <v>84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201" t="str">
        <f>'stranica 3'!$I$2:$L$2</f>
        <v>za kolovoz 2021. (isplata u rujnu 2021.)</v>
      </c>
      <c r="J2" s="201"/>
      <c r="K2" s="202"/>
      <c r="L2" s="202"/>
      <c r="M2" s="111"/>
    </row>
    <row r="3" spans="1:13" ht="24" customHeight="1" x14ac:dyDescent="0.25">
      <c r="A3" s="203" t="s">
        <v>20</v>
      </c>
      <c r="B3" s="205" t="s">
        <v>21</v>
      </c>
      <c r="C3" s="206"/>
      <c r="D3" s="207"/>
      <c r="E3" s="205" t="s">
        <v>81</v>
      </c>
      <c r="F3" s="206"/>
      <c r="G3" s="207"/>
      <c r="H3" s="205" t="s">
        <v>82</v>
      </c>
      <c r="I3" s="206"/>
      <c r="J3" s="207"/>
      <c r="K3" s="205" t="s">
        <v>22</v>
      </c>
      <c r="L3" s="206"/>
      <c r="M3" s="207"/>
    </row>
    <row r="4" spans="1:13" ht="26.25" customHeight="1" x14ac:dyDescent="0.25">
      <c r="A4" s="20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2964</v>
      </c>
      <c r="C5" s="69">
        <v>329.39</v>
      </c>
      <c r="D5" s="70" t="s">
        <v>322</v>
      </c>
      <c r="E5" s="68">
        <v>829</v>
      </c>
      <c r="F5" s="69">
        <v>302.39999999999998</v>
      </c>
      <c r="G5" s="70" t="s">
        <v>323</v>
      </c>
      <c r="H5" s="68">
        <v>1641</v>
      </c>
      <c r="I5" s="69">
        <v>345.8</v>
      </c>
      <c r="J5" s="70" t="s">
        <v>324</v>
      </c>
      <c r="K5" s="68">
        <v>494</v>
      </c>
      <c r="L5" s="71">
        <v>320.19</v>
      </c>
      <c r="M5" s="70" t="s">
        <v>325</v>
      </c>
    </row>
    <row r="6" spans="1:13" ht="12.75" customHeight="1" x14ac:dyDescent="0.25">
      <c r="A6" s="67" t="s">
        <v>25</v>
      </c>
      <c r="B6" s="68">
        <v>11569</v>
      </c>
      <c r="C6" s="69">
        <v>819.8</v>
      </c>
      <c r="D6" s="70" t="s">
        <v>326</v>
      </c>
      <c r="E6" s="68">
        <v>2104</v>
      </c>
      <c r="F6" s="69">
        <v>842.77</v>
      </c>
      <c r="G6" s="70" t="s">
        <v>327</v>
      </c>
      <c r="H6" s="68">
        <v>3285</v>
      </c>
      <c r="I6" s="69">
        <v>803.74</v>
      </c>
      <c r="J6" s="70" t="s">
        <v>328</v>
      </c>
      <c r="K6" s="68">
        <v>6180</v>
      </c>
      <c r="L6" s="71">
        <v>820.51</v>
      </c>
      <c r="M6" s="70" t="s">
        <v>329</v>
      </c>
    </row>
    <row r="7" spans="1:13" ht="12.75" customHeight="1" x14ac:dyDescent="0.25">
      <c r="A7" s="67" t="s">
        <v>26</v>
      </c>
      <c r="B7" s="68">
        <v>77886</v>
      </c>
      <c r="C7" s="69">
        <v>1246.99</v>
      </c>
      <c r="D7" s="70" t="s">
        <v>330</v>
      </c>
      <c r="E7" s="68">
        <v>40047</v>
      </c>
      <c r="F7" s="69">
        <v>1251.3900000000001</v>
      </c>
      <c r="G7" s="70" t="s">
        <v>331</v>
      </c>
      <c r="H7" s="68">
        <v>11280</v>
      </c>
      <c r="I7" s="69">
        <v>1285.81</v>
      </c>
      <c r="J7" s="70" t="s">
        <v>332</v>
      </c>
      <c r="K7" s="68">
        <v>26559</v>
      </c>
      <c r="L7" s="71">
        <v>1223.8699999999999</v>
      </c>
      <c r="M7" s="70" t="s">
        <v>333</v>
      </c>
    </row>
    <row r="8" spans="1:13" ht="12.75" customHeight="1" x14ac:dyDescent="0.25">
      <c r="A8" s="67" t="s">
        <v>27</v>
      </c>
      <c r="B8" s="68">
        <v>117604</v>
      </c>
      <c r="C8" s="69">
        <v>1762.17</v>
      </c>
      <c r="D8" s="70" t="s">
        <v>334</v>
      </c>
      <c r="E8" s="68">
        <v>69549</v>
      </c>
      <c r="F8" s="69">
        <v>1767.61</v>
      </c>
      <c r="G8" s="70" t="s">
        <v>335</v>
      </c>
      <c r="H8" s="68">
        <v>23791</v>
      </c>
      <c r="I8" s="69">
        <v>1766.88</v>
      </c>
      <c r="J8" s="70" t="s">
        <v>336</v>
      </c>
      <c r="K8" s="68">
        <v>24264</v>
      </c>
      <c r="L8" s="71">
        <v>1741.98</v>
      </c>
      <c r="M8" s="70" t="s">
        <v>337</v>
      </c>
    </row>
    <row r="9" spans="1:13" ht="12.75" customHeight="1" x14ac:dyDescent="0.25">
      <c r="A9" s="67" t="s">
        <v>28</v>
      </c>
      <c r="B9" s="68">
        <v>135396</v>
      </c>
      <c r="C9" s="69">
        <v>2237.4899999999998</v>
      </c>
      <c r="D9" s="70" t="s">
        <v>338</v>
      </c>
      <c r="E9" s="68">
        <v>83178</v>
      </c>
      <c r="F9" s="69">
        <v>2239.44</v>
      </c>
      <c r="G9" s="70" t="s">
        <v>339</v>
      </c>
      <c r="H9" s="68">
        <v>23294</v>
      </c>
      <c r="I9" s="69">
        <v>2232.4</v>
      </c>
      <c r="J9" s="70" t="s">
        <v>340</v>
      </c>
      <c r="K9" s="68">
        <v>28924</v>
      </c>
      <c r="L9" s="71">
        <v>2235.9699999999998</v>
      </c>
      <c r="M9" s="70" t="s">
        <v>341</v>
      </c>
    </row>
    <row r="10" spans="1:13" ht="12.75" customHeight="1" x14ac:dyDescent="0.25">
      <c r="A10" s="67" t="s">
        <v>29</v>
      </c>
      <c r="B10" s="68">
        <v>105561</v>
      </c>
      <c r="C10" s="69">
        <v>2730.76</v>
      </c>
      <c r="D10" s="70" t="s">
        <v>342</v>
      </c>
      <c r="E10" s="68">
        <v>72810</v>
      </c>
      <c r="F10" s="69">
        <v>2734.01</v>
      </c>
      <c r="G10" s="70" t="s">
        <v>343</v>
      </c>
      <c r="H10" s="68">
        <v>12100</v>
      </c>
      <c r="I10" s="69">
        <v>2714.51</v>
      </c>
      <c r="J10" s="70" t="s">
        <v>344</v>
      </c>
      <c r="K10" s="68">
        <v>20651</v>
      </c>
      <c r="L10" s="71">
        <v>2728.8</v>
      </c>
      <c r="M10" s="70" t="s">
        <v>345</v>
      </c>
    </row>
    <row r="11" spans="1:13" ht="12.75" customHeight="1" x14ac:dyDescent="0.25">
      <c r="A11" s="67" t="s">
        <v>30</v>
      </c>
      <c r="B11" s="68">
        <v>90449</v>
      </c>
      <c r="C11" s="69">
        <v>3217.66</v>
      </c>
      <c r="D11" s="70" t="s">
        <v>346</v>
      </c>
      <c r="E11" s="68">
        <v>67917</v>
      </c>
      <c r="F11" s="69">
        <v>3220.92</v>
      </c>
      <c r="G11" s="70" t="s">
        <v>347</v>
      </c>
      <c r="H11" s="68">
        <v>8804</v>
      </c>
      <c r="I11" s="69">
        <v>3180.5</v>
      </c>
      <c r="J11" s="70" t="s">
        <v>348</v>
      </c>
      <c r="K11" s="68">
        <v>13728</v>
      </c>
      <c r="L11" s="71">
        <v>3225.35</v>
      </c>
      <c r="M11" s="70" t="s">
        <v>349</v>
      </c>
    </row>
    <row r="12" spans="1:13" ht="12.75" customHeight="1" x14ac:dyDescent="0.25">
      <c r="A12" s="67" t="s">
        <v>31</v>
      </c>
      <c r="B12" s="68">
        <v>57184</v>
      </c>
      <c r="C12" s="69">
        <v>3737.33</v>
      </c>
      <c r="D12" s="70" t="s">
        <v>350</v>
      </c>
      <c r="E12" s="68">
        <v>46873</v>
      </c>
      <c r="F12" s="69">
        <v>3739.51</v>
      </c>
      <c r="G12" s="70" t="s">
        <v>351</v>
      </c>
      <c r="H12" s="68">
        <v>2692</v>
      </c>
      <c r="I12" s="69">
        <v>3718.97</v>
      </c>
      <c r="J12" s="70" t="s">
        <v>352</v>
      </c>
      <c r="K12" s="68">
        <v>7619</v>
      </c>
      <c r="L12" s="71">
        <v>3730.4</v>
      </c>
      <c r="M12" s="70" t="s">
        <v>353</v>
      </c>
    </row>
    <row r="13" spans="1:13" ht="12.75" customHeight="1" x14ac:dyDescent="0.25">
      <c r="A13" s="67" t="s">
        <v>32</v>
      </c>
      <c r="B13" s="68">
        <v>46276</v>
      </c>
      <c r="C13" s="69">
        <v>4233.42</v>
      </c>
      <c r="D13" s="70" t="s">
        <v>354</v>
      </c>
      <c r="E13" s="68">
        <v>39983</v>
      </c>
      <c r="F13" s="69">
        <v>4235.33</v>
      </c>
      <c r="G13" s="70" t="s">
        <v>355</v>
      </c>
      <c r="H13" s="68">
        <v>1124</v>
      </c>
      <c r="I13" s="69">
        <v>4207.6400000000003</v>
      </c>
      <c r="J13" s="70" t="s">
        <v>356</v>
      </c>
      <c r="K13" s="68">
        <v>5169</v>
      </c>
      <c r="L13" s="71">
        <v>4224.2299999999996</v>
      </c>
      <c r="M13" s="70" t="s">
        <v>357</v>
      </c>
    </row>
    <row r="14" spans="1:13" ht="12.75" customHeight="1" x14ac:dyDescent="0.25">
      <c r="A14" s="67" t="s">
        <v>33</v>
      </c>
      <c r="B14" s="68">
        <v>31424</v>
      </c>
      <c r="C14" s="69">
        <v>4732.21</v>
      </c>
      <c r="D14" s="70" t="s">
        <v>358</v>
      </c>
      <c r="E14" s="68">
        <v>28267</v>
      </c>
      <c r="F14" s="69">
        <v>4732.3100000000004</v>
      </c>
      <c r="G14" s="70" t="s">
        <v>359</v>
      </c>
      <c r="H14" s="68">
        <v>419</v>
      </c>
      <c r="I14" s="69">
        <v>4732.66</v>
      </c>
      <c r="J14" s="70" t="s">
        <v>360</v>
      </c>
      <c r="K14" s="68">
        <v>2738</v>
      </c>
      <c r="L14" s="71">
        <v>4731.1400000000003</v>
      </c>
      <c r="M14" s="70" t="s">
        <v>361</v>
      </c>
    </row>
    <row r="15" spans="1:13" ht="12.75" customHeight="1" x14ac:dyDescent="0.25">
      <c r="A15" s="67" t="s">
        <v>34</v>
      </c>
      <c r="B15" s="68">
        <v>32654</v>
      </c>
      <c r="C15" s="69">
        <v>5426.01</v>
      </c>
      <c r="D15" s="70" t="s">
        <v>362</v>
      </c>
      <c r="E15" s="68">
        <v>29233</v>
      </c>
      <c r="F15" s="69">
        <v>5424.91</v>
      </c>
      <c r="G15" s="70" t="s">
        <v>363</v>
      </c>
      <c r="H15" s="68">
        <v>431</v>
      </c>
      <c r="I15" s="69">
        <v>5435.85</v>
      </c>
      <c r="J15" s="70" t="s">
        <v>356</v>
      </c>
      <c r="K15" s="68">
        <v>2990</v>
      </c>
      <c r="L15" s="71">
        <v>5435.38</v>
      </c>
      <c r="M15" s="70" t="s">
        <v>364</v>
      </c>
    </row>
    <row r="16" spans="1:13" ht="12.75" customHeight="1" x14ac:dyDescent="0.25">
      <c r="A16" s="67" t="s">
        <v>35</v>
      </c>
      <c r="B16" s="68">
        <v>15251</v>
      </c>
      <c r="C16" s="69">
        <v>6406.19</v>
      </c>
      <c r="D16" s="70" t="s">
        <v>365</v>
      </c>
      <c r="E16" s="68">
        <v>13720</v>
      </c>
      <c r="F16" s="69">
        <v>6409.73</v>
      </c>
      <c r="G16" s="70" t="s">
        <v>143</v>
      </c>
      <c r="H16" s="68">
        <v>167</v>
      </c>
      <c r="I16" s="69">
        <v>6411.58</v>
      </c>
      <c r="J16" s="70" t="s">
        <v>144</v>
      </c>
      <c r="K16" s="68">
        <v>1364</v>
      </c>
      <c r="L16" s="71">
        <v>6369.97</v>
      </c>
      <c r="M16" s="70" t="s">
        <v>366</v>
      </c>
    </row>
    <row r="17" spans="1:13" ht="12.75" customHeight="1" x14ac:dyDescent="0.25">
      <c r="A17" s="67" t="s">
        <v>36</v>
      </c>
      <c r="B17" s="68">
        <v>5888</v>
      </c>
      <c r="C17" s="69">
        <v>7445.75</v>
      </c>
      <c r="D17" s="70" t="s">
        <v>145</v>
      </c>
      <c r="E17" s="68">
        <v>5495</v>
      </c>
      <c r="F17" s="69">
        <v>7448.51</v>
      </c>
      <c r="G17" s="70" t="s">
        <v>367</v>
      </c>
      <c r="H17" s="68">
        <v>49</v>
      </c>
      <c r="I17" s="69">
        <v>7359.36</v>
      </c>
      <c r="J17" s="70" t="s">
        <v>368</v>
      </c>
      <c r="K17" s="68">
        <v>344</v>
      </c>
      <c r="L17" s="71">
        <v>7414.01</v>
      </c>
      <c r="M17" s="70" t="s">
        <v>369</v>
      </c>
    </row>
    <row r="18" spans="1:13" ht="12.75" customHeight="1" x14ac:dyDescent="0.25">
      <c r="A18" s="67" t="s">
        <v>37</v>
      </c>
      <c r="B18" s="68">
        <v>7898</v>
      </c>
      <c r="C18" s="69">
        <v>9528.3799999999992</v>
      </c>
      <c r="D18" s="70" t="s">
        <v>370</v>
      </c>
      <c r="E18" s="68">
        <v>7682</v>
      </c>
      <c r="F18" s="69">
        <v>9535.39</v>
      </c>
      <c r="G18" s="70" t="s">
        <v>371</v>
      </c>
      <c r="H18" s="68">
        <v>24</v>
      </c>
      <c r="I18" s="69">
        <v>9336.2900000000009</v>
      </c>
      <c r="J18" s="70" t="s">
        <v>372</v>
      </c>
      <c r="K18" s="68">
        <v>192</v>
      </c>
      <c r="L18" s="71">
        <v>9271.75</v>
      </c>
      <c r="M18" s="70" t="s">
        <v>373</v>
      </c>
    </row>
    <row r="19" spans="1:13" ht="11.25" customHeight="1" x14ac:dyDescent="0.25">
      <c r="A19" s="72" t="s">
        <v>1</v>
      </c>
      <c r="B19" s="73">
        <v>738004</v>
      </c>
      <c r="C19" s="74">
        <v>2912.41</v>
      </c>
      <c r="D19" s="75" t="s">
        <v>374</v>
      </c>
      <c r="E19" s="73">
        <v>507687</v>
      </c>
      <c r="F19" s="74">
        <v>3187.52</v>
      </c>
      <c r="G19" s="75" t="s">
        <v>375</v>
      </c>
      <c r="H19" s="73">
        <v>89101</v>
      </c>
      <c r="I19" s="74">
        <v>2169.65</v>
      </c>
      <c r="J19" s="75" t="s">
        <v>376</v>
      </c>
      <c r="K19" s="73">
        <v>141216</v>
      </c>
      <c r="L19" s="76">
        <v>2391.98</v>
      </c>
      <c r="M19" s="75" t="s">
        <v>250</v>
      </c>
    </row>
    <row r="20" spans="1:13" x14ac:dyDescent="0.25">
      <c r="A20" s="199" t="s">
        <v>78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4" workbookViewId="0">
      <selection activeCell="I8" sqref="I8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208" t="s">
        <v>40</v>
      </c>
      <c r="B1" s="208"/>
      <c r="C1" s="208"/>
      <c r="D1" s="208"/>
      <c r="E1" s="208"/>
    </row>
    <row r="2" spans="1:9" ht="6" customHeight="1" x14ac:dyDescent="0.2"/>
    <row r="3" spans="1:9" ht="12" customHeight="1" x14ac:dyDescent="0.2">
      <c r="B3" s="66"/>
      <c r="C3" s="212" t="s">
        <v>209</v>
      </c>
      <c r="D3" s="212"/>
      <c r="E3" s="212"/>
      <c r="F3" s="161"/>
      <c r="G3" s="110"/>
      <c r="H3" s="110"/>
      <c r="I3" s="110"/>
    </row>
    <row r="4" spans="1:9" s="92" customFormat="1" ht="24" x14ac:dyDescent="0.25">
      <c r="A4" s="84" t="s">
        <v>41</v>
      </c>
      <c r="B4" s="78" t="s">
        <v>42</v>
      </c>
      <c r="C4" s="79" t="s">
        <v>2</v>
      </c>
      <c r="D4" s="85" t="s">
        <v>3</v>
      </c>
      <c r="E4" s="86" t="s">
        <v>23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13" t="s">
        <v>43</v>
      </c>
      <c r="B6" s="101" t="s">
        <v>44</v>
      </c>
      <c r="C6" s="102">
        <v>17264</v>
      </c>
      <c r="D6" s="112">
        <v>4203.9380433271544</v>
      </c>
      <c r="E6" s="103"/>
    </row>
    <row r="7" spans="1:9" ht="49.5" customHeight="1" x14ac:dyDescent="0.2">
      <c r="A7" s="214"/>
      <c r="B7" s="98" t="s">
        <v>45</v>
      </c>
      <c r="C7" s="144">
        <v>7903</v>
      </c>
      <c r="D7" s="145">
        <v>4583.59</v>
      </c>
      <c r="E7" s="118" t="s">
        <v>377</v>
      </c>
      <c r="F7" s="94">
        <v>32</v>
      </c>
    </row>
    <row r="8" spans="1:9" ht="49.5" customHeight="1" x14ac:dyDescent="0.2">
      <c r="A8" s="214"/>
      <c r="B8" s="99" t="s">
        <v>46</v>
      </c>
      <c r="C8" s="144">
        <v>8947</v>
      </c>
      <c r="D8" s="145">
        <v>4489.1099999999997</v>
      </c>
      <c r="E8" s="118" t="s">
        <v>378</v>
      </c>
      <c r="F8" s="94">
        <v>34</v>
      </c>
    </row>
    <row r="9" spans="1:9" ht="16.5" customHeight="1" x14ac:dyDescent="0.2">
      <c r="A9" s="214"/>
      <c r="B9" s="100" t="s">
        <v>47</v>
      </c>
      <c r="C9" s="146">
        <v>614</v>
      </c>
      <c r="D9" s="147">
        <v>4353.46</v>
      </c>
      <c r="E9" s="117" t="s">
        <v>379</v>
      </c>
      <c r="F9" s="94">
        <v>31</v>
      </c>
    </row>
    <row r="10" spans="1:9" ht="21.75" customHeight="1" x14ac:dyDescent="0.2">
      <c r="A10" s="158" t="s">
        <v>48</v>
      </c>
      <c r="B10" s="100" t="s">
        <v>105</v>
      </c>
      <c r="C10" s="146">
        <v>165</v>
      </c>
      <c r="D10" s="147">
        <v>5238.91</v>
      </c>
      <c r="E10" s="117" t="s">
        <v>100</v>
      </c>
      <c r="F10" s="94"/>
    </row>
    <row r="11" spans="1:9" ht="14.25" customHeight="1" x14ac:dyDescent="0.2">
      <c r="A11" s="104" t="s">
        <v>49</v>
      </c>
      <c r="B11" s="105" t="s">
        <v>87</v>
      </c>
      <c r="C11" s="148">
        <v>15906</v>
      </c>
      <c r="D11" s="149">
        <v>4075.08</v>
      </c>
      <c r="E11" s="116" t="s">
        <v>146</v>
      </c>
      <c r="F11" s="94">
        <v>30</v>
      </c>
    </row>
    <row r="12" spans="1:9" ht="14.25" customHeight="1" x14ac:dyDescent="0.2">
      <c r="A12" s="158" t="s">
        <v>51</v>
      </c>
      <c r="B12" s="105" t="s">
        <v>50</v>
      </c>
      <c r="C12" s="150">
        <v>2876</v>
      </c>
      <c r="D12" s="151">
        <v>2636.58</v>
      </c>
      <c r="E12" s="116" t="s">
        <v>380</v>
      </c>
      <c r="F12" s="94">
        <v>33</v>
      </c>
    </row>
    <row r="13" spans="1:9" ht="14.25" customHeight="1" x14ac:dyDescent="0.2">
      <c r="A13" s="158" t="s">
        <v>53</v>
      </c>
      <c r="B13" s="105" t="s">
        <v>52</v>
      </c>
      <c r="C13" s="150">
        <v>2468</v>
      </c>
      <c r="D13" s="151">
        <v>4133.3100000000004</v>
      </c>
      <c r="E13" s="116" t="s">
        <v>381</v>
      </c>
      <c r="F13" s="94">
        <v>33</v>
      </c>
    </row>
    <row r="14" spans="1:9" ht="14.25" customHeight="1" x14ac:dyDescent="0.2">
      <c r="A14" s="158" t="s">
        <v>55</v>
      </c>
      <c r="B14" s="105" t="s">
        <v>54</v>
      </c>
      <c r="C14" s="152">
        <v>70826</v>
      </c>
      <c r="D14" s="149">
        <v>6170.11</v>
      </c>
      <c r="E14" s="116" t="s">
        <v>382</v>
      </c>
      <c r="F14" s="94">
        <v>19</v>
      </c>
    </row>
    <row r="15" spans="1:9" ht="26.25" customHeight="1" x14ac:dyDescent="0.2">
      <c r="A15" s="158" t="s">
        <v>57</v>
      </c>
      <c r="B15" s="105" t="s">
        <v>56</v>
      </c>
      <c r="C15" s="153">
        <v>49587</v>
      </c>
      <c r="D15" s="149">
        <v>2953.14</v>
      </c>
      <c r="E15" s="116" t="s">
        <v>383</v>
      </c>
      <c r="F15" s="94">
        <v>28</v>
      </c>
    </row>
    <row r="16" spans="1:9" ht="15.75" customHeight="1" x14ac:dyDescent="0.2">
      <c r="A16" s="158" t="s">
        <v>59</v>
      </c>
      <c r="B16" s="105" t="s">
        <v>58</v>
      </c>
      <c r="C16" s="150">
        <v>4557</v>
      </c>
      <c r="D16" s="151">
        <v>3421.44</v>
      </c>
      <c r="E16" s="117" t="s">
        <v>100</v>
      </c>
      <c r="F16" s="94">
        <v>28</v>
      </c>
    </row>
    <row r="17" spans="1:8" ht="15.75" customHeight="1" x14ac:dyDescent="0.2">
      <c r="A17" s="158" t="s">
        <v>61</v>
      </c>
      <c r="B17" s="105" t="s">
        <v>60</v>
      </c>
      <c r="C17" s="154">
        <v>160</v>
      </c>
      <c r="D17" s="155">
        <v>3413.53</v>
      </c>
      <c r="E17" s="116" t="s">
        <v>384</v>
      </c>
      <c r="F17" s="94">
        <v>38</v>
      </c>
      <c r="G17" s="95"/>
    </row>
    <row r="18" spans="1:8" ht="17.25" customHeight="1" x14ac:dyDescent="0.2">
      <c r="A18" s="158" t="s">
        <v>63</v>
      </c>
      <c r="B18" s="106" t="s">
        <v>62</v>
      </c>
      <c r="C18" s="156">
        <v>7161</v>
      </c>
      <c r="D18" s="155">
        <v>3051.89</v>
      </c>
      <c r="E18" s="121" t="s">
        <v>385</v>
      </c>
      <c r="F18" s="94">
        <v>29</v>
      </c>
    </row>
    <row r="19" spans="1:8" ht="26.25" customHeight="1" x14ac:dyDescent="0.2">
      <c r="A19" s="158" t="s">
        <v>65</v>
      </c>
      <c r="B19" s="105" t="s">
        <v>64</v>
      </c>
      <c r="C19" s="150">
        <v>687</v>
      </c>
      <c r="D19" s="151">
        <v>10518.61</v>
      </c>
      <c r="E19" s="116" t="s">
        <v>386</v>
      </c>
      <c r="F19" s="94">
        <v>33</v>
      </c>
    </row>
    <row r="20" spans="1:8" ht="26.25" customHeight="1" x14ac:dyDescent="0.2">
      <c r="A20" s="158" t="s">
        <v>67</v>
      </c>
      <c r="B20" s="105" t="s">
        <v>66</v>
      </c>
      <c r="C20" s="150">
        <v>76</v>
      </c>
      <c r="D20" s="151">
        <v>3598.39</v>
      </c>
      <c r="E20" s="116" t="s">
        <v>387</v>
      </c>
      <c r="F20" s="94">
        <v>29</v>
      </c>
    </row>
    <row r="21" spans="1:8" ht="15.75" customHeight="1" x14ac:dyDescent="0.2">
      <c r="A21" s="158" t="s">
        <v>69</v>
      </c>
      <c r="B21" s="105" t="s">
        <v>68</v>
      </c>
      <c r="C21" s="150">
        <v>28</v>
      </c>
      <c r="D21" s="151">
        <v>3889.33</v>
      </c>
      <c r="E21" s="117" t="s">
        <v>100</v>
      </c>
      <c r="F21" s="94" t="str">
        <f t="shared" ref="F21" si="0">LEFT(E21,3)</f>
        <v>−</v>
      </c>
    </row>
    <row r="22" spans="1:8" ht="15.75" customHeight="1" x14ac:dyDescent="0.2">
      <c r="A22" s="158" t="s">
        <v>71</v>
      </c>
      <c r="B22" s="105" t="s">
        <v>70</v>
      </c>
      <c r="C22" s="150">
        <v>133</v>
      </c>
      <c r="D22" s="151">
        <v>9425.68</v>
      </c>
      <c r="E22" s="116" t="s">
        <v>147</v>
      </c>
      <c r="F22" s="94">
        <v>42</v>
      </c>
    </row>
    <row r="23" spans="1:8" s="95" customFormat="1" ht="15.75" customHeight="1" x14ac:dyDescent="0.2">
      <c r="A23" s="158" t="s">
        <v>73</v>
      </c>
      <c r="B23" s="105" t="s">
        <v>72</v>
      </c>
      <c r="C23" s="150">
        <v>245</v>
      </c>
      <c r="D23" s="151">
        <v>4125.1400000000003</v>
      </c>
      <c r="E23" s="116" t="s">
        <v>388</v>
      </c>
      <c r="F23" s="94">
        <v>30</v>
      </c>
      <c r="H23" s="82"/>
    </row>
    <row r="24" spans="1:8" s="95" customFormat="1" ht="15.75" customHeight="1" x14ac:dyDescent="0.2">
      <c r="A24" s="158" t="s">
        <v>75</v>
      </c>
      <c r="B24" s="105" t="s">
        <v>74</v>
      </c>
      <c r="C24" s="150">
        <v>855</v>
      </c>
      <c r="D24" s="151">
        <v>3343.69</v>
      </c>
      <c r="E24" s="116" t="s">
        <v>389</v>
      </c>
      <c r="F24" s="94">
        <v>28</v>
      </c>
      <c r="H24" s="82"/>
    </row>
    <row r="25" spans="1:8" ht="26.25" customHeight="1" x14ac:dyDescent="0.2">
      <c r="A25" s="158" t="s">
        <v>76</v>
      </c>
      <c r="B25" s="105" t="s">
        <v>94</v>
      </c>
      <c r="C25" s="152">
        <v>195</v>
      </c>
      <c r="D25" s="149">
        <v>2207.12</v>
      </c>
      <c r="E25" s="116" t="s">
        <v>390</v>
      </c>
      <c r="F25" s="94">
        <v>30</v>
      </c>
    </row>
    <row r="26" spans="1:8" ht="15.75" customHeight="1" x14ac:dyDescent="0.2">
      <c r="A26" s="158" t="s">
        <v>104</v>
      </c>
      <c r="B26" s="105" t="s">
        <v>77</v>
      </c>
      <c r="C26" s="152">
        <v>6771</v>
      </c>
      <c r="D26" s="149">
        <v>3481.06</v>
      </c>
      <c r="E26" s="117" t="s">
        <v>391</v>
      </c>
      <c r="F26" s="94">
        <v>7</v>
      </c>
    </row>
    <row r="27" spans="1:8" ht="18.75" customHeight="1" x14ac:dyDescent="0.2">
      <c r="A27" s="209" t="s">
        <v>1</v>
      </c>
      <c r="B27" s="210"/>
      <c r="C27" s="107">
        <v>180160</v>
      </c>
      <c r="D27" s="108" t="s">
        <v>7</v>
      </c>
      <c r="E27" s="108" t="s">
        <v>7</v>
      </c>
    </row>
    <row r="28" spans="1:8" x14ac:dyDescent="0.2">
      <c r="A28" s="211" t="s">
        <v>106</v>
      </c>
      <c r="B28" s="211"/>
      <c r="C28" s="96"/>
      <c r="D28" s="97"/>
    </row>
  </sheetData>
  <mergeCells count="5">
    <mergeCell ref="A1:E1"/>
    <mergeCell ref="A27:B27"/>
    <mergeCell ref="A28:B28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2021-09-21T07:46:21Z</cp:lastPrinted>
  <dcterms:created xsi:type="dcterms:W3CDTF">2018-09-19T07:11:38Z</dcterms:created>
  <dcterms:modified xsi:type="dcterms:W3CDTF">2021-09-21T07:47:15Z</dcterms:modified>
</cp:coreProperties>
</file>