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1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</sheets>
  <definedNames>
    <definedName name="_xlnm.Print_Area" localSheetId="0">'stranica 1 i 2'!$A$1:$K$63</definedName>
    <definedName name="_xlnm.Print_Area" localSheetId="1">'stranica 3'!$A$1:$M$39</definedName>
    <definedName name="_xlnm.Print_Area" localSheetId="2">'stranica 4'!$A$1:$M$38</definedName>
    <definedName name="_xlnm.Print_Area" localSheetId="3">'stranica 5'!$A$1:$M$38</definedName>
    <definedName name="_xlnm.Print_Area" localSheetId="4">'stranica 6'!$A$1:$E$50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1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1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<sst xmlns="http://schemas.openxmlformats.org/spreadsheetml/2006/main" count="516" uniqueCount="399">
  <si>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</si>
  <si>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</si>
  <si>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</si>
  <si>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</si>
  <si>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</si>
  <si>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</si>
  <si>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</si>
  <si>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</si>
  <si>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</si>
  <si>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</si>
  <si>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</si>
  <si>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</si>
  <si>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</si>
  <si>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</si>
  <si>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</si>
  <si>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</si>
  <si>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</si>
  <si>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</si>
  <si>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</si>
  <si>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</si>
  <si>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</si>
  <si>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</si>
  <si>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</si>
  <si>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</si>
  <si>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</si>
  <si>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</si>
  <si>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</si>
  <si>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</si>
  <si>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</si>
  <si>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</si>
  <si>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</si>
  <si>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</si>
  <si>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</si>
  <si>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</si>
  <si>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</si>
  <si>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</si>
  <si>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</si>
  <si>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</si>
  <si>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</si>
  <si>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</si>
  <si>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</si>
  <si>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</si>
  <si>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</si>
  <si>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</si>
  <si>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</si>
  <si>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</si>
  <si>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</si>
  <si>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</si>
  <si>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</si>
  <si>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</si>
  <si>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</si>
  <si>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</si>
  <si>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</si>
  <si>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</si>
  <si>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</si>
  <si>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</si>
  <si>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</si>
  <si>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</si>
  <si>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</si>
  <si>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</si>
  <si>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</si>
  <si>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</si>
  <si>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</si>
  <si>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</si>
  <si>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</si>
  <si>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</si>
  <si>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</si>
  <si>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</si>
  <si>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</si>
  <si>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</si>
  <si>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</si>
  <si>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</si>
  <si>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</si>
  <si>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</si>
  <si>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</si>
  <si>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</si>
  <si>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</si>
  <si>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</si>
  <si>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t xml:space="preserve">U broj korisnika mirovina nisu uključeni korisnici mirovina DVO, ZOHBDR i HVO.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</si>
  <si>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</si>
  <si>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</si>
  <si>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</si>
  <si>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</si>
  <si>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</si>
  <si>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</si>
  <si>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</si>
  <si>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</si>
  <si>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</si>
  <si>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</si>
  <si>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</si>
  <si>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</si>
  <si>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</si>
  <si>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</si>
  <si>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</si>
  <si>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</si>
  <si>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</si>
  <si>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</si>
  <si>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</si>
  <si>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t>−</t>
  </si>
  <si>
    <t xml:space="preserve"> 74 02 </t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</si>
  <si>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</t>
    </r>
  </si>
  <si>
    <t>18.</t>
  </si>
  <si>
    <t>Korisnici koji pravo na mirovinu ostvaruju prema Zakonu o vatrogastvu (NN 125/19)*</t>
  </si>
  <si>
    <t>* Od lipnja 2020. u primjeni je Zakon o vatrogastvu (NN 125/19).</t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</si>
  <si>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2021. - u milijardama kuna (plan)</t>
    </r>
  </si>
  <si>
    <r>
      <t xml:space="preserve">Ukupni rashodi za 2021.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</si>
  <si>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t xml:space="preserve"> 74 01 </t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</si>
  <si>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2021.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</si>
  <si>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2021.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</si>
  <si>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t xml:space="preserve"> 74 00 </t>
  </si>
  <si>
    <t xml:space="preserve"> 63 00 </t>
  </si>
  <si>
    <t xml:space="preserve"> 74 11 </t>
  </si>
  <si>
    <t xml:space="preserve"> 72 06 </t>
  </si>
  <si>
    <t xml:space="preserve"> 61 08 </t>
  </si>
  <si>
    <t xml:space="preserve"> 62 09 </t>
  </si>
  <si>
    <t>Odnos broja korisnika mirovina i osiguranika</t>
  </si>
  <si>
    <t xml:space="preserve"> 74 06 </t>
  </si>
  <si>
    <t xml:space="preserve"> 72 02 </t>
  </si>
  <si>
    <t xml:space="preserve"> 73 11 </t>
  </si>
  <si>
    <t xml:space="preserve"> 64 01 </t>
  </si>
  <si>
    <t>02 09 12</t>
  </si>
  <si>
    <t xml:space="preserve"> 64 04 </t>
  </si>
  <si>
    <t xml:space="preserve"> 63 11 </t>
  </si>
  <si>
    <t xml:space="preserve"> 62 10 </t>
  </si>
  <si>
    <t xml:space="preserve"> 65 08 </t>
  </si>
  <si>
    <t xml:space="preserve"> 72 09 </t>
  </si>
  <si>
    <t xml:space="preserve"> 71 06 </t>
  </si>
  <si>
    <t>49 00 26</t>
  </si>
  <si>
    <t xml:space="preserve"> 29 00 17  </t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</si>
  <si>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01.07.2021.</t>
    </r>
  </si>
  <si>
    <t>21 10 25</t>
  </si>
  <si>
    <t xml:space="preserve"> 62 03 </t>
  </si>
  <si>
    <t>24 06 04</t>
  </si>
  <si>
    <t>21 11 24</t>
  </si>
  <si>
    <t xml:space="preserve"> 72 07 </t>
  </si>
  <si>
    <t>37 07 29</t>
  </si>
  <si>
    <t xml:space="preserve"> 60 01 </t>
  </si>
  <si>
    <t xml:space="preserve"> 54 05 </t>
  </si>
  <si>
    <t xml:space="preserve"> 54 00 </t>
  </si>
  <si>
    <t xml:space="preserve"> 62 11 </t>
  </si>
  <si>
    <t xml:space="preserve">   19 06   </t>
  </si>
  <si>
    <t>29 06 05</t>
  </si>
  <si>
    <t>38 09 02</t>
  </si>
  <si>
    <t>29 00 07</t>
  </si>
  <si>
    <t>16 09 04</t>
  </si>
  <si>
    <t>34 02 03</t>
  </si>
  <si>
    <t>34 09 25</t>
  </si>
  <si>
    <t>26 07 09</t>
  </si>
  <si>
    <t>27 05 14</t>
  </si>
  <si>
    <t>28 08 27</t>
  </si>
  <si>
    <t>37 09 27</t>
  </si>
  <si>
    <t>28 09 04</t>
  </si>
  <si>
    <t>30 08 17</t>
  </si>
  <si>
    <t>39 10 23</t>
  </si>
  <si>
    <t>29 03 07</t>
  </si>
  <si>
    <t xml:space="preserve"> 33 04 08  </t>
  </si>
  <si>
    <t>18 07 22</t>
  </si>
  <si>
    <t>29 05 03</t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</si>
  <si>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 xml:space="preserve">  </t>
    </r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</si>
  <si>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</t>
    </r>
    <r>
      <rPr>
        <vertAlign val="superscript"/>
        <sz val="7.5"/>
        <color theme="1"/>
        <rFont val="Calibri"/>
        <family val="2"/>
        <charset val="238"/>
        <scheme val="minor"/>
      </rPr>
      <t/>
    </r>
  </si>
  <si>
    <t>PREGLED OSNOVNIH PODATAKA O STANJU U SUSTAVU MIROVINSKOG OSIGURANJA za listopad 2021. (isplata u studenome 2021.)</t>
  </si>
  <si>
    <t>31 08 12</t>
  </si>
  <si>
    <t>42 06 12</t>
  </si>
  <si>
    <t>24 09 18</t>
  </si>
  <si>
    <t>31 06 12</t>
  </si>
  <si>
    <t>36 00 04</t>
  </si>
  <si>
    <t>35 07 05</t>
  </si>
  <si>
    <t>32 07 26</t>
  </si>
  <si>
    <t>28 06 10</t>
  </si>
  <si>
    <t>30 11 02</t>
  </si>
  <si>
    <t xml:space="preserve"> 42 08 22 </t>
  </si>
  <si>
    <t xml:space="preserve"> 42 03 14 </t>
  </si>
  <si>
    <t>27 04 04</t>
  </si>
  <si>
    <t>37 06 19</t>
  </si>
  <si>
    <t xml:space="preserve"> 74 03 </t>
  </si>
  <si>
    <t xml:space="preserve"> 68 04 </t>
  </si>
  <si>
    <t xml:space="preserve"> 63 03 </t>
  </si>
  <si>
    <t xml:space="preserve"> 72 11 </t>
  </si>
  <si>
    <t xml:space="preserve"> 71 10 </t>
  </si>
  <si>
    <t>31 07 25</t>
  </si>
  <si>
    <t>42 06 09</t>
  </si>
  <si>
    <t>31 05 16</t>
  </si>
  <si>
    <t>35 10 00</t>
  </si>
  <si>
    <t>35 07 06</t>
  </si>
  <si>
    <t>32 06 18</t>
  </si>
  <si>
    <t>28 05 03</t>
  </si>
  <si>
    <t>30 08 14</t>
  </si>
  <si>
    <t xml:space="preserve"> 42 09 02 </t>
  </si>
  <si>
    <t xml:space="preserve"> 65 07 </t>
  </si>
  <si>
    <t xml:space="preserve"> 67 10 </t>
  </si>
  <si>
    <t xml:space="preserve"> 62 02 </t>
  </si>
  <si>
    <t xml:space="preserve"> 42 03 23 </t>
  </si>
  <si>
    <t>27 00 21</t>
  </si>
  <si>
    <t>37 08 03</t>
  </si>
  <si>
    <t xml:space="preserve"> 31 05 15 </t>
  </si>
  <si>
    <t xml:space="preserve"> 42 02 09 </t>
  </si>
  <si>
    <t xml:space="preserve"> 33 07 04 </t>
  </si>
  <si>
    <t xml:space="preserve"> 37 03 09 </t>
  </si>
  <si>
    <t xml:space="preserve"> 37 03 19 </t>
  </si>
  <si>
    <t xml:space="preserve"> 34 04 02 </t>
  </si>
  <si>
    <t xml:space="preserve"> 24 09 19 </t>
  </si>
  <si>
    <t xml:space="preserve"> 30 04 01 </t>
  </si>
  <si>
    <t xml:space="preserve"> 32 11 22 </t>
  </si>
  <si>
    <t xml:space="preserve"> 63 10 </t>
  </si>
  <si>
    <t xml:space="preserve"> 59 02 </t>
  </si>
  <si>
    <t xml:space="preserve"> 32 03 16 </t>
  </si>
  <si>
    <t xml:space="preserve"> 42 02 02 </t>
  </si>
  <si>
    <t xml:space="preserve"> 34 06 07 </t>
  </si>
  <si>
    <t xml:space="preserve"> 37 02 01 </t>
  </si>
  <si>
    <t xml:space="preserve"> 35 01 04 </t>
  </si>
  <si>
    <t xml:space="preserve"> 25 00 06 </t>
  </si>
  <si>
    <t xml:space="preserve"> 30 05 24 </t>
  </si>
  <si>
    <t xml:space="preserve"> 33 06 09 </t>
  </si>
  <si>
    <t xml:space="preserve"> 61 07 </t>
  </si>
  <si>
    <t xml:space="preserve"> 63 07 </t>
  </si>
  <si>
    <t xml:space="preserve"> 59 11 </t>
  </si>
  <si>
    <t xml:space="preserve"> 62 05 </t>
  </si>
  <si>
    <t xml:space="preserve">   21 03   </t>
  </si>
  <si>
    <t xml:space="preserve">   18 03   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</si>
  <si>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 xml:space="preserve">osiguranika 31.10.2021. </t>
    </r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</si>
  <si>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korisnika mirovine za listopad 2021. (isplata u studenome 2021.)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</si>
  <si>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korisnika doplatka za djecu za listopad 2021. (isplata u studenome 2021.)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</si>
  <si>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djece</t>
    </r>
    <r>
      <rPr>
        <sz val="9.5"/>
        <color theme="1"/>
        <rFont val="Calibri"/>
        <family val="2"/>
        <charset val="238"/>
        <scheme val="minor"/>
      </rPr>
      <t xml:space="preserve"> </t>
    </r>
    <r>
      <rPr>
        <sz val="8.5"/>
        <color theme="1"/>
        <rFont val="Calibri"/>
        <family val="2"/>
        <charset val="238"/>
        <scheme val="minor"/>
      </rPr>
      <t>za koju je isplaćen doplatak za djecu</t>
    </r>
    <r>
      <rPr>
        <b/>
        <sz val="8.5"/>
        <color theme="1"/>
        <rFont val="Calibri"/>
        <family val="2"/>
        <charset val="238"/>
        <scheme val="minor"/>
      </rPr>
      <t xml:space="preserve"> za listopad 2021. (isplata u studenome 2021.)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</si>
  <si>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korisnika nacionalne naknade</t>
    </r>
    <r>
      <rPr>
        <sz val="9.5"/>
        <color theme="1"/>
        <rFont val="Calibri"/>
        <family val="2"/>
        <charset val="238"/>
        <scheme val="minor"/>
      </rPr>
      <t xml:space="preserve"> </t>
    </r>
    <r>
      <rPr>
        <b/>
        <sz val="9.5"/>
        <color theme="1"/>
        <rFont val="Calibri"/>
        <family val="2"/>
        <charset val="238"/>
        <scheme val="minor"/>
      </rPr>
      <t>za listopad 2021. (isplata u studenome 2021.)</t>
    </r>
  </si>
  <si>
    <r>
      <t xml:space="preserve">Registrirana </t>
    </r>
    <r>
      <rPr>
        <b/>
        <sz val="10"/>
        <color theme="1"/>
        <rFont val="Calibri"/>
        <family val="2"/>
        <charset val="238"/>
        <scheme val="minor"/>
      </rPr>
      <t>nezaposlenost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krajem listopada 2021. </t>
    </r>
    <r>
      <rPr>
        <sz val="10"/>
        <color theme="1"/>
        <rFont val="Calibri"/>
        <family val="2"/>
        <charset val="238"/>
        <scheme val="minor"/>
      </rPr>
      <t>(izvor: HZZ)</t>
    </r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</si>
  <si>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rujan 2021. (izvor: DZS)</t>
    </r>
  </si>
  <si>
    <t>za listopad 2021. (isplata u studenome 2021.)</t>
  </si>
  <si>
    <t>14 11 14</t>
  </si>
  <si>
    <t>16 03 17</t>
  </si>
  <si>
    <t>13 04 27</t>
  </si>
  <si>
    <t>17 03 06</t>
  </si>
  <si>
    <t>15 02 21</t>
  </si>
  <si>
    <t>16 03 07</t>
  </si>
  <si>
    <t>13 01 05</t>
  </si>
  <si>
    <t>15 01 23</t>
  </si>
  <si>
    <t>17 02 01</t>
  </si>
  <si>
    <t>17 06 27</t>
  </si>
  <si>
    <t>14 06 05</t>
  </si>
  <si>
    <t>17 07 11</t>
  </si>
  <si>
    <t>24 02 18</t>
  </si>
  <si>
    <t>24 05 15</t>
  </si>
  <si>
    <t>20 00 13</t>
  </si>
  <si>
    <t>27 01 17</t>
  </si>
  <si>
    <t>28 06 02</t>
  </si>
  <si>
    <t>23 05 21</t>
  </si>
  <si>
    <t>28 09 26</t>
  </si>
  <si>
    <t>33 01 11</t>
  </si>
  <si>
    <t>34 00 05</t>
  </si>
  <si>
    <t>25 11 27</t>
  </si>
  <si>
    <t>33 05 06</t>
  </si>
  <si>
    <t>34 06 06</t>
  </si>
  <si>
    <t>35 02 18</t>
  </si>
  <si>
    <t>25 08 13</t>
  </si>
  <si>
    <t>35 08 09</t>
  </si>
  <si>
    <t>36 04 01</t>
  </si>
  <si>
    <t>36 08 19</t>
  </si>
  <si>
    <t>28 04 08</t>
  </si>
  <si>
    <t>36 05 02</t>
  </si>
  <si>
    <t>37 11 25</t>
  </si>
  <si>
    <t>29 05 23</t>
  </si>
  <si>
    <t>36 08 27</t>
  </si>
  <si>
    <t>38 08 14</t>
  </si>
  <si>
    <t>38 11 27</t>
  </si>
  <si>
    <t>29 08 00</t>
  </si>
  <si>
    <t>37 02 09</t>
  </si>
  <si>
    <t>38 09 11</t>
  </si>
  <si>
    <t>39 00 07</t>
  </si>
  <si>
    <t>29 03 18</t>
  </si>
  <si>
    <t>37 07 22</t>
  </si>
  <si>
    <t>38 07 09</t>
  </si>
  <si>
    <t>28 08 14</t>
  </si>
  <si>
    <t>38 06 18</t>
  </si>
  <si>
    <t>38 10 13</t>
  </si>
  <si>
    <t>38 10 08</t>
  </si>
  <si>
    <t>29 07 01</t>
  </si>
  <si>
    <t>41 03 17</t>
  </si>
  <si>
    <t>40 06 27</t>
  </si>
  <si>
    <t>40 07 10</t>
  </si>
  <si>
    <t>41 10 21</t>
  </si>
  <si>
    <t>13 07 11</t>
  </si>
  <si>
    <t>20 06 26</t>
  </si>
  <si>
    <t>11 00 18</t>
  </si>
  <si>
    <t>15 00 08</t>
  </si>
  <si>
    <t>16 03 20</t>
  </si>
  <si>
    <t>10 00 29</t>
  </si>
  <si>
    <t>12 00 09</t>
  </si>
  <si>
    <t>18 03 05</t>
  </si>
  <si>
    <t>10 08 00</t>
  </si>
  <si>
    <t>15 09 11</t>
  </si>
  <si>
    <t>21 04 11</t>
  </si>
  <si>
    <t>21 05 04</t>
  </si>
  <si>
    <t>13 10 13</t>
  </si>
  <si>
    <t>22 02 11</t>
  </si>
  <si>
    <t>23 08 08</t>
  </si>
  <si>
    <t>24 02 25</t>
  </si>
  <si>
    <t>13 03 02</t>
  </si>
  <si>
    <t>24 05 16</t>
  </si>
  <si>
    <t>29 02 04</t>
  </si>
  <si>
    <t>29 03 24</t>
  </si>
  <si>
    <t>21 06 06</t>
  </si>
  <si>
    <t>30 00 14</t>
  </si>
  <si>
    <t>32 08 27</t>
  </si>
  <si>
    <t>33 03 16</t>
  </si>
  <si>
    <t>20 09 06</t>
  </si>
  <si>
    <t>32 08 12</t>
  </si>
  <si>
    <t>33 02 02</t>
  </si>
  <si>
    <t>33 05 07</t>
  </si>
  <si>
    <t>24 02 21</t>
  </si>
  <si>
    <t>33 04 29</t>
  </si>
  <si>
    <t>34 03 15</t>
  </si>
  <si>
    <t>34 05 29</t>
  </si>
  <si>
    <t>25 11 02</t>
  </si>
  <si>
    <t>34 02 05</t>
  </si>
  <si>
    <t>34 09 24</t>
  </si>
  <si>
    <t>34 11 28</t>
  </si>
  <si>
    <t>34 11 13</t>
  </si>
  <si>
    <t>34 08 13</t>
  </si>
  <si>
    <t>34 09 14</t>
  </si>
  <si>
    <t>25 11 01</t>
  </si>
  <si>
    <t>36 01 03</t>
  </si>
  <si>
    <t>34 08 28</t>
  </si>
  <si>
    <t>36 05 11</t>
  </si>
  <si>
    <t>35 02 23</t>
  </si>
  <si>
    <t>35 03 28</t>
  </si>
  <si>
    <t>35 11 28</t>
  </si>
  <si>
    <t>36 01 07</t>
  </si>
  <si>
    <t>28 09 07</t>
  </si>
  <si>
    <t>30 01 05</t>
  </si>
  <si>
    <t>18 00 25</t>
  </si>
  <si>
    <t>25 04 16</t>
  </si>
  <si>
    <t>15 00 01</t>
  </si>
  <si>
    <t>16 01 21</t>
  </si>
  <si>
    <t>13 04 29</t>
  </si>
  <si>
    <t>18 02 03</t>
  </si>
  <si>
    <t>15 04 13</t>
  </si>
  <si>
    <t>16 01 24</t>
  </si>
  <si>
    <t>13 02 26</t>
  </si>
  <si>
    <t>16 02 28</t>
  </si>
  <si>
    <t>17 02 15</t>
  </si>
  <si>
    <t>17 06 05</t>
  </si>
  <si>
    <t>14 07 10</t>
  </si>
  <si>
    <t>17 10 11</t>
  </si>
  <si>
    <t>24 06 02</t>
  </si>
  <si>
    <t>24 09 00</t>
  </si>
  <si>
    <t>20 02 06</t>
  </si>
  <si>
    <t>28 00 20</t>
  </si>
  <si>
    <t>30 04 11</t>
  </si>
  <si>
    <t>31 07 07</t>
  </si>
  <si>
    <t>24 09 14</t>
  </si>
  <si>
    <t>31 03 14</t>
  </si>
  <si>
    <t>35 04 10</t>
  </si>
  <si>
    <t>26 04 21</t>
  </si>
  <si>
    <t>34 06 01</t>
  </si>
  <si>
    <t>35 03 14</t>
  </si>
  <si>
    <t>36 02 05</t>
  </si>
  <si>
    <t>26 07 07</t>
  </si>
  <si>
    <t>36 05 08</t>
  </si>
  <si>
    <t>37 07 11</t>
  </si>
  <si>
    <t>38 01 24</t>
  </si>
  <si>
    <t>29 04 10</t>
  </si>
  <si>
    <t>37 01 12</t>
  </si>
  <si>
    <t>39 00 02</t>
  </si>
  <si>
    <t>39 05 01</t>
  </si>
  <si>
    <t>37 05 08</t>
  </si>
  <si>
    <t>40 00 04</t>
  </si>
  <si>
    <t>40 04 07</t>
  </si>
  <si>
    <t>31 02 19</t>
  </si>
  <si>
    <t>37 08 13</t>
  </si>
  <si>
    <t>40 01 08</t>
  </si>
  <si>
    <t>40 05 16</t>
  </si>
  <si>
    <t>30 10 01</t>
  </si>
  <si>
    <t>37 11 17</t>
  </si>
  <si>
    <t>40 01 11</t>
  </si>
  <si>
    <t>38 10 09</t>
  </si>
  <si>
    <t>40 00 18</t>
  </si>
  <si>
    <t>40 00 20</t>
  </si>
  <si>
    <t>30 01 13</t>
  </si>
  <si>
    <t>41 05 06</t>
  </si>
  <si>
    <t>41 02 06</t>
  </si>
  <si>
    <t>41 02 15</t>
  </si>
  <si>
    <t>41 09 10</t>
  </si>
  <si>
    <t>31 03 09</t>
  </si>
  <si>
    <t>33 04 10</t>
  </si>
  <si>
    <t>22 04 02</t>
  </si>
  <si>
    <t xml:space="preserve"> 32 00 00  </t>
  </si>
  <si>
    <t xml:space="preserve"> 35 05 03  </t>
  </si>
  <si>
    <t xml:space="preserve"> 31 00 01  </t>
  </si>
  <si>
    <t>30 11 07</t>
  </si>
  <si>
    <t xml:space="preserve"> 33 02 26  </t>
  </si>
  <si>
    <t>29 05 18</t>
  </si>
  <si>
    <t xml:space="preserve"> 38 03 28  </t>
  </si>
  <si>
    <t xml:space="preserve"> 29 06 11  </t>
  </si>
  <si>
    <t xml:space="preserve"> 32 11 11  </t>
  </si>
  <si>
    <t xml:space="preserve"> 41 09 23  </t>
  </si>
  <si>
    <t xml:space="preserve"> 29 08 11  </t>
  </si>
  <si>
    <t xml:space="preserve"> 27 09 09  </t>
  </si>
  <si>
    <t xml:space="preserve"> 28 11 07  </t>
  </si>
  <si>
    <t>06 09 18</t>
  </si>
  <si>
    <t>1:1,28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</si>
</sst>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41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vertAlign val="superscript"/>
      <sz val="7.5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0" borderId="0" xfId="0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3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4" fillId="0" borderId="0" xfId="0" applyFont="1"/>
    <xf numFmtId="0" fontId="20" fillId="2" borderId="0" xfId="0" applyFont="1" applyFill="1"/>
    <xf numFmtId="0" fontId="35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5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0" borderId="0" xfId="0" applyFont="1" applyBorder="1" applyAlignment="1"/>
    <xf numFmtId="0" fontId="2" fillId="2" borderId="3" xfId="0" applyFont="1" applyFill="1" applyBorder="1" applyAlignment="1">
      <alignment horizontal="left" vertical="center"/>
    </xf>
    <xf numFmtId="0" fontId="36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2" fontId="29" fillId="0" borderId="0" xfId="0" applyNumberFormat="1" applyFont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left" vertical="center"/>
    </xf>
    <xf numFmtId="0" fontId="36" fillId="2" borderId="3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1" fillId="0" borderId="11" xfId="0" applyFont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0046178310434495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2021. godini prema Zakonu o mirovinskom osiguranju - NOVI KORISNICI</c:v>
                </c:pt>
                <c:pt idx="1">
                  <c:v>Korisnici mirovina kojima je u 2021.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42832</c:v>
                </c:pt>
                <c:pt idx="1">
                  <c:v>45040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46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</a:t>
            </a:r>
          </a:p>
          <a:p>
            <a:pPr>
              <a:defRPr sz="1200"/>
            </a:pPr>
            <a:r>
              <a:rPr lang="hr-HR" sz="1200"/>
              <a:t> i osiguranika </a:t>
            </a:r>
            <a:r>
              <a:rPr lang="hr-HR" sz="1200">
                <a:solidFill>
                  <a:srgbClr val="FF0000"/>
                </a:solidFill>
              </a:rPr>
              <a:t>1:1,28</a:t>
            </a:r>
          </a:p>
        </c:rich>
      </c:tx>
      <c:layout>
        <c:manualLayout>
          <c:xMode val="edge"/>
          <c:yMode val="edge"/>
          <c:x val="0.15082970766180673"/>
          <c:y val="2.38166959139144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8818409679455519E-2"/>
          <c:y val="0.17904002255622328"/>
          <c:w val="0.95089514857600765"/>
          <c:h val="0.48415980902800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E2-49AA-8364-D1CCE1E0CA53}"/>
              </c:ext>
            </c:extLst>
          </c:dPt>
          <c:dLbls>
            <c:dLbl>
              <c:idx val="2"/>
              <c:layout>
                <c:manualLayout>
                  <c:x val="-6.1381064279991578E-3"/>
                  <c:y val="-8.71483574360144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E2-49AA-8364-D1CCE1E0C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31.10.2021. </c:v>
                </c:pt>
                <c:pt idx="1">
                  <c:v>Broj korisnika mirovine za listopad 2021. (isplata u studenome 2021.)</c:v>
                </c:pt>
                <c:pt idx="2">
                  <c:v>Registrirana nezaposlenost krajem listopada 2021.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2'!$C$43:$C$49</c15:sqref>
                  </c15:fullRef>
                </c:ext>
              </c:extLst>
              <c:f>('stranica 1 i 2'!$C$43:$C$44,'stranica 1 i 2'!$C$49)</c:f>
              <c:numCache>
                <c:formatCode>0</c:formatCode>
                <c:ptCount val="3"/>
                <c:pt idx="0">
                  <c:v>1585829</c:v>
                </c:pt>
                <c:pt idx="1">
                  <c:v>1237237</c:v>
                </c:pt>
                <c:pt idx="2">
                  <c:v>123445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CE2-49AA-8364-D1CCE1E0CA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31.10.2021. </c:v>
                </c:pt>
                <c:pt idx="1">
                  <c:v>Broj korisnika mirovine za listopad 2021. (isplata u studenome 2021.)</c:v>
                </c:pt>
                <c:pt idx="2">
                  <c:v>Registrirana nezaposlenost krajem listopada 2021.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2'!$D$43:$D$49</c15:sqref>
                  </c15:fullRef>
                </c:ext>
              </c:extLst>
              <c:f>('stranica 1 i 2'!$D$43:$D$44,'stranica 1 i 2'!$D$49)</c:f>
              <c:numCache>
                <c:formatCode>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"/>
        <c:overlap val="5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2975.6</c:v>
                </c:pt>
                <c:pt idx="1">
                  <c:v>3083.7502404258971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31</c:v>
                </c:pt>
                <c:pt idx="1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2975.6</c:v>
                </c:pt>
                <c:pt idx="1">
                  <c:v>3083.7502404258971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41.862689926842997</c:v>
                </c:pt>
                <c:pt idx="1">
                  <c:v>43.384218351517966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1.6497937757780277E-2"/>
          <c:y val="0.20988636363636365"/>
          <c:w val="0.9670041244844394"/>
          <c:h val="0.672284955857790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2969</c:v>
                </c:pt>
                <c:pt idx="1">
                  <c:v>19383</c:v>
                </c:pt>
                <c:pt idx="2">
                  <c:v>84949</c:v>
                </c:pt>
                <c:pt idx="3">
                  <c:v>128905</c:v>
                </c:pt>
                <c:pt idx="4">
                  <c:v>188159</c:v>
                </c:pt>
                <c:pt idx="5">
                  <c:v>135026</c:v>
                </c:pt>
                <c:pt idx="6">
                  <c:v>131967</c:v>
                </c:pt>
                <c:pt idx="7">
                  <c:v>81403</c:v>
                </c:pt>
                <c:pt idx="8">
                  <c:v>64539</c:v>
                </c:pt>
                <c:pt idx="9">
                  <c:v>42736</c:v>
                </c:pt>
                <c:pt idx="10">
                  <c:v>44098</c:v>
                </c:pt>
                <c:pt idx="11">
                  <c:v>20678</c:v>
                </c:pt>
                <c:pt idx="12">
                  <c:v>7957</c:v>
                </c:pt>
                <c:pt idx="13">
                  <c:v>9146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101</c:v>
                </c:pt>
                <c:pt idx="1">
                  <c:v>7996</c:v>
                </c:pt>
                <c:pt idx="2">
                  <c:v>7280</c:v>
                </c:pt>
                <c:pt idx="3">
                  <c:v>11635</c:v>
                </c:pt>
                <c:pt idx="4">
                  <c:v>52228</c:v>
                </c:pt>
                <c:pt idx="5">
                  <c:v>28830</c:v>
                </c:pt>
                <c:pt idx="6">
                  <c:v>40180</c:v>
                </c:pt>
                <c:pt idx="7">
                  <c:v>23712</c:v>
                </c:pt>
                <c:pt idx="8">
                  <c:v>18590</c:v>
                </c:pt>
                <c:pt idx="9">
                  <c:v>10823</c:v>
                </c:pt>
                <c:pt idx="10">
                  <c:v>10930</c:v>
                </c:pt>
                <c:pt idx="11">
                  <c:v>5140</c:v>
                </c:pt>
                <c:pt idx="12">
                  <c:v>1963</c:v>
                </c:pt>
                <c:pt idx="13">
                  <c:v>1072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2868</c:v>
                </c:pt>
                <c:pt idx="1">
                  <c:v>11387</c:v>
                </c:pt>
                <c:pt idx="2">
                  <c:v>77669</c:v>
                </c:pt>
                <c:pt idx="3">
                  <c:v>117270</c:v>
                </c:pt>
                <c:pt idx="4">
                  <c:v>135931</c:v>
                </c:pt>
                <c:pt idx="5">
                  <c:v>106196</c:v>
                </c:pt>
                <c:pt idx="6">
                  <c:v>91787</c:v>
                </c:pt>
                <c:pt idx="7">
                  <c:v>57691</c:v>
                </c:pt>
                <c:pt idx="8">
                  <c:v>45949</c:v>
                </c:pt>
                <c:pt idx="9">
                  <c:v>31913</c:v>
                </c:pt>
                <c:pt idx="10">
                  <c:v>33168</c:v>
                </c:pt>
                <c:pt idx="11">
                  <c:v>15538</c:v>
                </c:pt>
                <c:pt idx="12">
                  <c:v>5994</c:v>
                </c:pt>
                <c:pt idx="13">
                  <c:v>8074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55118110236220474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6'!$C$7:$C$26</c:f>
              <c:numCache>
                <c:formatCode>General</c:formatCode>
                <c:ptCount val="20"/>
                <c:pt idx="0">
                  <c:v>7825</c:v>
                </c:pt>
                <c:pt idx="1">
                  <c:v>8974</c:v>
                </c:pt>
                <c:pt idx="2">
                  <c:v>620</c:v>
                </c:pt>
                <c:pt idx="3">
                  <c:v>178</c:v>
                </c:pt>
                <c:pt idx="4" formatCode="0">
                  <c:v>15889</c:v>
                </c:pt>
                <c:pt idx="5">
                  <c:v>2814</c:v>
                </c:pt>
                <c:pt idx="6">
                  <c:v>2438</c:v>
                </c:pt>
                <c:pt idx="7">
                  <c:v>70802</c:v>
                </c:pt>
                <c:pt idx="8">
                  <c:v>50589</c:v>
                </c:pt>
                <c:pt idx="9">
                  <c:v>4488</c:v>
                </c:pt>
                <c:pt idx="10">
                  <c:v>159</c:v>
                </c:pt>
                <c:pt idx="11">
                  <c:v>6974</c:v>
                </c:pt>
                <c:pt idx="12">
                  <c:v>684</c:v>
                </c:pt>
                <c:pt idx="13">
                  <c:v>77</c:v>
                </c:pt>
                <c:pt idx="14">
                  <c:v>27</c:v>
                </c:pt>
                <c:pt idx="15">
                  <c:v>130</c:v>
                </c:pt>
                <c:pt idx="16">
                  <c:v>246</c:v>
                </c:pt>
                <c:pt idx="17">
                  <c:v>852</c:v>
                </c:pt>
                <c:pt idx="18">
                  <c:v>200</c:v>
                </c:pt>
                <c:pt idx="19">
                  <c:v>6780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6'!$D$7:$D$26</c:f>
              <c:numCache>
                <c:formatCode>#,##0.00</c:formatCode>
                <c:ptCount val="20"/>
                <c:pt idx="0">
                  <c:v>4595.3599999999997</c:v>
                </c:pt>
                <c:pt idx="1">
                  <c:v>4499.71</c:v>
                </c:pt>
                <c:pt idx="2">
                  <c:v>4323.3100000000004</c:v>
                </c:pt>
                <c:pt idx="3">
                  <c:v>5313.55</c:v>
                </c:pt>
                <c:pt idx="4">
                  <c:v>4083.94</c:v>
                </c:pt>
                <c:pt idx="5">
                  <c:v>2632.36</c:v>
                </c:pt>
                <c:pt idx="6">
                  <c:v>4128.2</c:v>
                </c:pt>
                <c:pt idx="7">
                  <c:v>6167.41</c:v>
                </c:pt>
                <c:pt idx="8">
                  <c:v>2959.07</c:v>
                </c:pt>
                <c:pt idx="9">
                  <c:v>3418.1</c:v>
                </c:pt>
                <c:pt idx="10">
                  <c:v>3434.6</c:v>
                </c:pt>
                <c:pt idx="11">
                  <c:v>3050.71</c:v>
                </c:pt>
                <c:pt idx="12">
                  <c:v>10554.47</c:v>
                </c:pt>
                <c:pt idx="13">
                  <c:v>3582.02</c:v>
                </c:pt>
                <c:pt idx="14">
                  <c:v>3910.78</c:v>
                </c:pt>
                <c:pt idx="15">
                  <c:v>9479.2000000000007</c:v>
                </c:pt>
                <c:pt idx="16">
                  <c:v>4115.87</c:v>
                </c:pt>
                <c:pt idx="17">
                  <c:v>3342.01</c:v>
                </c:pt>
                <c:pt idx="18">
                  <c:v>2200.41</c:v>
                </c:pt>
                <c:pt idx="19">
                  <c:v>3482.47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33</xdr:row>
      <xdr:rowOff>63499</xdr:rowOff>
    </xdr:from>
    <xdr:to>
      <xdr:col>10</xdr:col>
      <xdr:colOff>751416</xdr:colOff>
      <xdr:row>41</xdr:row>
      <xdr:rowOff>95249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116416</xdr:colOff>
      <xdr:row>42</xdr:row>
      <xdr:rowOff>52918</xdr:rowOff>
    </xdr:from>
    <xdr:to>
      <xdr:col>10</xdr:col>
      <xdr:colOff>730250</xdr:colOff>
      <xdr:row>52</xdr:row>
      <xdr:rowOff>391583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52</xdr:row>
      <xdr:rowOff>197697</xdr:rowOff>
    </xdr:from>
    <xdr:to>
      <xdr:col>16</xdr:col>
      <xdr:colOff>84667</xdr:colOff>
      <xdr:row>52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46567</xdr:rowOff>
    </xdr:from>
    <xdr:to>
      <xdr:col>3</xdr:col>
      <xdr:colOff>222250</xdr:colOff>
      <xdr:row>62</xdr:row>
      <xdr:rowOff>95250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285749</xdr:colOff>
      <xdr:row>53</xdr:row>
      <xdr:rowOff>63500</xdr:rowOff>
    </xdr:from>
    <xdr:to>
      <xdr:col>10</xdr:col>
      <xdr:colOff>762000</xdr:colOff>
      <xdr:row>62</xdr:row>
      <xdr:rowOff>112183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20</xdr:row>
      <xdr:rowOff>3175</xdr:rowOff>
    </xdr:from>
    <xdr:to>
      <xdr:col>12</xdr:col>
      <xdr:colOff>603250</xdr:colOff>
      <xdr:row>37</xdr:row>
      <xdr:rowOff>111125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133350</xdr:rowOff>
    </xdr:from>
    <xdr:to>
      <xdr:col>12</xdr:col>
      <xdr:colOff>581025</xdr:colOff>
      <xdr:row>37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161925</xdr:rowOff>
    </xdr:from>
    <xdr:to>
      <xdr:col>12</xdr:col>
      <xdr:colOff>571500</xdr:colOff>
      <xdr:row>37</xdr:row>
      <xdr:rowOff>180975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</xdr:rowOff>
    </xdr:from>
    <xdr:to>
      <xdr:col>4</xdr:col>
      <xdr:colOff>676275</xdr:colOff>
      <xdr:row>49</xdr:row>
      <xdr:rowOff>88900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zoomScale="90" zoomScaleNormal="90" workbookViewId="0">
      <selection sqref="A1:K1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41" customWidth="1"/>
    <col min="13" max="16" width="9.140625" style="137" customWidth="1"/>
    <col min="17" max="17" width="9.140625" style="141" customWidth="1"/>
    <col min="18" max="21" width="9.140625" style="137" customWidth="1"/>
    <col min="22" max="24" width="9.140625" style="137"/>
    <col min="25" max="16384" width="9.140625" style="2"/>
  </cols>
  <sheetData>
    <row r="1" spans="1:24" ht="21" customHeight="1" x14ac:dyDescent="0.25">
      <c r="A1" s="181" t="s">
        <v>160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24" s="1" customFormat="1" ht="14.45" customHeight="1" x14ac:dyDescent="0.2">
      <c r="A2" s="182" t="s">
        <v>8</v>
      </c>
      <c r="B2" s="176" t="s">
        <v>9</v>
      </c>
      <c r="C2" s="177" t="s">
        <v>95</v>
      </c>
      <c r="D2" s="176" t="s">
        <v>90</v>
      </c>
      <c r="E2" s="169" t="s">
        <v>91</v>
      </c>
      <c r="F2" s="179" t="s">
        <v>0</v>
      </c>
      <c r="G2" s="179"/>
      <c r="H2" s="179"/>
      <c r="I2" s="179"/>
      <c r="J2" s="179"/>
      <c r="K2" s="179"/>
      <c r="L2" s="109"/>
      <c r="M2" s="138"/>
      <c r="N2" s="138"/>
      <c r="O2" s="138"/>
      <c r="P2" s="138"/>
      <c r="Q2" s="109"/>
      <c r="R2" s="138"/>
      <c r="S2" s="138"/>
      <c r="T2" s="138"/>
      <c r="U2" s="138"/>
      <c r="V2" s="138"/>
      <c r="W2" s="138"/>
      <c r="X2" s="138"/>
    </row>
    <row r="3" spans="1:24" s="1" customFormat="1" ht="58.5" customHeight="1" x14ac:dyDescent="0.2">
      <c r="A3" s="182"/>
      <c r="B3" s="176"/>
      <c r="C3" s="177"/>
      <c r="D3" s="176"/>
      <c r="E3" s="170"/>
      <c r="F3" s="81" t="s">
        <v>10</v>
      </c>
      <c r="G3" s="119" t="s">
        <v>96</v>
      </c>
      <c r="H3" s="81" t="s">
        <v>90</v>
      </c>
      <c r="I3" s="119" t="s">
        <v>91</v>
      </c>
      <c r="J3" s="120" t="s">
        <v>97</v>
      </c>
      <c r="K3" s="113" t="s">
        <v>92</v>
      </c>
      <c r="L3" s="109"/>
      <c r="M3" s="138"/>
      <c r="N3" s="138"/>
      <c r="O3" s="138"/>
      <c r="P3" s="138"/>
      <c r="Q3" s="109"/>
      <c r="R3" s="138"/>
      <c r="S3" s="138"/>
      <c r="T3" s="138"/>
      <c r="U3" s="138"/>
      <c r="V3" s="138"/>
      <c r="W3" s="138"/>
      <c r="X3" s="138"/>
    </row>
    <row r="4" spans="1:24" s="1" customFormat="1" ht="15.75" x14ac:dyDescent="0.2">
      <c r="A4" s="178" t="s">
        <v>89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09"/>
      <c r="M4" s="138"/>
      <c r="N4" s="138"/>
      <c r="O4" s="138"/>
      <c r="P4" s="138"/>
      <c r="Q4" s="109"/>
      <c r="R4" s="138"/>
      <c r="S4" s="138"/>
      <c r="T4" s="138"/>
      <c r="U4" s="138"/>
      <c r="V4" s="138"/>
      <c r="W4" s="138"/>
      <c r="X4" s="138"/>
    </row>
    <row r="5" spans="1:24" s="1" customFormat="1" ht="13.5" customHeight="1" x14ac:dyDescent="0.2">
      <c r="A5" s="28" t="s">
        <v>4</v>
      </c>
      <c r="B5" s="122">
        <v>497039</v>
      </c>
      <c r="C5" s="29">
        <v>2848.57</v>
      </c>
      <c r="D5" s="30" t="s">
        <v>161</v>
      </c>
      <c r="E5" s="30" t="s">
        <v>111</v>
      </c>
      <c r="F5" s="130">
        <v>405117</v>
      </c>
      <c r="G5" s="31">
        <v>3308.38</v>
      </c>
      <c r="H5" s="32" t="s">
        <v>179</v>
      </c>
      <c r="I5" s="33" t="s">
        <v>111</v>
      </c>
      <c r="J5" s="34">
        <f t="shared" ref="J5:J14" si="0">G5/$C$50*100</f>
        <v>46.544456949915592</v>
      </c>
      <c r="K5" s="34">
        <f>F5/$F$14*100</f>
        <v>42.115675501473618</v>
      </c>
      <c r="L5" s="109"/>
      <c r="M5" s="138"/>
      <c r="N5" s="138"/>
      <c r="O5" s="138"/>
      <c r="P5" s="138"/>
      <c r="Q5" s="109"/>
      <c r="R5" s="138"/>
      <c r="S5" s="138"/>
      <c r="T5" s="138"/>
      <c r="U5" s="138"/>
      <c r="V5" s="138"/>
      <c r="W5" s="138"/>
      <c r="X5" s="138"/>
    </row>
    <row r="6" spans="1:24" s="1" customFormat="1" ht="13.5" customHeight="1" x14ac:dyDescent="0.2">
      <c r="A6" s="35" t="s">
        <v>11</v>
      </c>
      <c r="B6" s="123">
        <v>42163</v>
      </c>
      <c r="C6" s="36">
        <v>3774</v>
      </c>
      <c r="D6" s="37" t="s">
        <v>162</v>
      </c>
      <c r="E6" s="37" t="s">
        <v>124</v>
      </c>
      <c r="F6" s="131">
        <v>37020</v>
      </c>
      <c r="G6" s="38">
        <v>3972.55</v>
      </c>
      <c r="H6" s="39" t="s">
        <v>180</v>
      </c>
      <c r="I6" s="40" t="s">
        <v>188</v>
      </c>
      <c r="J6" s="41">
        <f t="shared" si="0"/>
        <v>55.888435565559938</v>
      </c>
      <c r="K6" s="41">
        <f>F6/$F$14*100</f>
        <v>3.848572898852809</v>
      </c>
      <c r="L6" s="109"/>
      <c r="M6" s="138"/>
      <c r="N6" s="138"/>
      <c r="O6" s="138"/>
      <c r="P6" s="138"/>
      <c r="Q6" s="109"/>
      <c r="R6" s="138"/>
      <c r="S6" s="138"/>
      <c r="T6" s="138"/>
      <c r="U6" s="138"/>
      <c r="V6" s="138"/>
      <c r="W6" s="138"/>
      <c r="X6" s="138"/>
    </row>
    <row r="7" spans="1:24" s="1" customFormat="1" ht="13.5" customHeight="1" x14ac:dyDescent="0.2">
      <c r="A7" s="35" t="s">
        <v>158</v>
      </c>
      <c r="B7" s="123">
        <v>80628</v>
      </c>
      <c r="C7" s="36">
        <v>2512.34</v>
      </c>
      <c r="D7" s="37" t="s">
        <v>163</v>
      </c>
      <c r="E7" s="37" t="s">
        <v>99</v>
      </c>
      <c r="F7" s="131">
        <v>69651</v>
      </c>
      <c r="G7" s="38">
        <v>2829.78</v>
      </c>
      <c r="H7" s="39" t="s">
        <v>132</v>
      </c>
      <c r="I7" s="40" t="s">
        <v>118</v>
      </c>
      <c r="J7" s="41">
        <f t="shared" si="0"/>
        <v>39.811198649409121</v>
      </c>
      <c r="K7" s="41">
        <f t="shared" ref="K7:K13" si="1">F7/$F$14*100</f>
        <v>7.2408684759048354</v>
      </c>
      <c r="L7" s="109"/>
      <c r="M7" s="138"/>
      <c r="N7" s="138"/>
      <c r="O7" s="138"/>
      <c r="P7" s="138"/>
      <c r="Q7" s="109"/>
      <c r="R7" s="138"/>
      <c r="S7" s="138"/>
      <c r="T7" s="138"/>
      <c r="U7" s="138"/>
      <c r="V7" s="138"/>
      <c r="W7" s="138"/>
      <c r="X7" s="138"/>
    </row>
    <row r="8" spans="1:24" s="1" customFormat="1" ht="14.25" customHeight="1" x14ac:dyDescent="0.2">
      <c r="A8" s="42" t="s">
        <v>12</v>
      </c>
      <c r="B8" s="124">
        <v>619830</v>
      </c>
      <c r="C8" s="43">
        <v>2867.78</v>
      </c>
      <c r="D8" s="44" t="s">
        <v>164</v>
      </c>
      <c r="E8" s="44" t="s">
        <v>174</v>
      </c>
      <c r="F8" s="132">
        <v>511788</v>
      </c>
      <c r="G8" s="45">
        <v>3291.29</v>
      </c>
      <c r="H8" s="46" t="s">
        <v>181</v>
      </c>
      <c r="I8" s="47" t="s">
        <v>106</v>
      </c>
      <c r="J8" s="80">
        <f t="shared" si="0"/>
        <v>46.304023635340464</v>
      </c>
      <c r="K8" s="80">
        <f t="shared" si="1"/>
        <v>53.205116876231273</v>
      </c>
      <c r="L8" s="109"/>
      <c r="M8" s="138"/>
      <c r="N8" s="138"/>
      <c r="O8" s="138"/>
      <c r="P8" s="138"/>
      <c r="Q8" s="109"/>
      <c r="R8" s="138"/>
      <c r="S8" s="138"/>
      <c r="T8" s="138"/>
      <c r="U8" s="138"/>
      <c r="V8" s="138"/>
      <c r="W8" s="138"/>
      <c r="X8" s="138"/>
    </row>
    <row r="9" spans="1:24" s="1" customFormat="1" ht="13.5" customHeight="1" x14ac:dyDescent="0.2">
      <c r="A9" s="48" t="s">
        <v>13</v>
      </c>
      <c r="B9" s="123">
        <v>206083</v>
      </c>
      <c r="C9" s="36">
        <v>2749.23</v>
      </c>
      <c r="D9" s="37" t="s">
        <v>165</v>
      </c>
      <c r="E9" s="37" t="s">
        <v>175</v>
      </c>
      <c r="F9" s="131">
        <v>169751</v>
      </c>
      <c r="G9" s="38">
        <v>3058.96</v>
      </c>
      <c r="H9" s="39" t="s">
        <v>182</v>
      </c>
      <c r="I9" s="40" t="s">
        <v>189</v>
      </c>
      <c r="J9" s="41">
        <f t="shared" si="0"/>
        <v>43.035453010692173</v>
      </c>
      <c r="K9" s="41">
        <f t="shared" si="1"/>
        <v>17.647193359080585</v>
      </c>
      <c r="L9" s="109"/>
      <c r="M9" s="138"/>
      <c r="N9" s="138"/>
      <c r="O9" s="138"/>
      <c r="P9" s="138"/>
      <c r="Q9" s="109"/>
      <c r="R9" s="138"/>
      <c r="S9" s="138"/>
      <c r="T9" s="138"/>
      <c r="U9" s="138"/>
      <c r="V9" s="138"/>
      <c r="W9" s="138"/>
      <c r="X9" s="138"/>
    </row>
    <row r="10" spans="1:24" s="1" customFormat="1" ht="13.5" customHeight="1" x14ac:dyDescent="0.2">
      <c r="A10" s="49" t="s">
        <v>14</v>
      </c>
      <c r="B10" s="123">
        <v>354</v>
      </c>
      <c r="C10" s="36">
        <v>3008.88</v>
      </c>
      <c r="D10" s="37" t="s">
        <v>166</v>
      </c>
      <c r="E10" s="37" t="s">
        <v>176</v>
      </c>
      <c r="F10" s="131">
        <v>346</v>
      </c>
      <c r="G10" s="38">
        <v>3020.19</v>
      </c>
      <c r="H10" s="39" t="s">
        <v>183</v>
      </c>
      <c r="I10" s="40" t="s">
        <v>176</v>
      </c>
      <c r="J10" s="41">
        <f t="shared" si="0"/>
        <v>42.490011254924035</v>
      </c>
      <c r="K10" s="41">
        <f t="shared" si="1"/>
        <v>3.5969914181606479E-2</v>
      </c>
      <c r="L10" s="109"/>
      <c r="M10" s="138"/>
      <c r="N10" s="138"/>
      <c r="O10" s="138"/>
      <c r="P10" s="138"/>
      <c r="Q10" s="109"/>
      <c r="R10" s="138"/>
      <c r="S10" s="138"/>
      <c r="T10" s="138"/>
      <c r="U10" s="138"/>
      <c r="V10" s="138"/>
      <c r="W10" s="138"/>
      <c r="X10" s="138"/>
    </row>
    <row r="11" spans="1:24" s="1" customFormat="1" ht="14.25" customHeight="1" x14ac:dyDescent="0.2">
      <c r="A11" s="42" t="s">
        <v>15</v>
      </c>
      <c r="B11" s="124">
        <v>826267</v>
      </c>
      <c r="C11" s="43">
        <v>2838.27</v>
      </c>
      <c r="D11" s="44" t="s">
        <v>167</v>
      </c>
      <c r="E11" s="44" t="s">
        <v>125</v>
      </c>
      <c r="F11" s="132">
        <v>681885</v>
      </c>
      <c r="G11" s="45">
        <v>3233.31</v>
      </c>
      <c r="H11" s="46" t="s">
        <v>184</v>
      </c>
      <c r="I11" s="47" t="s">
        <v>134</v>
      </c>
      <c r="J11" s="80">
        <f t="shared" si="0"/>
        <v>45.48832301631964</v>
      </c>
      <c r="K11" s="80">
        <f t="shared" si="1"/>
        <v>70.888280149493454</v>
      </c>
      <c r="L11" s="109"/>
      <c r="M11" s="138"/>
      <c r="N11" s="138"/>
      <c r="O11" s="138"/>
      <c r="P11" s="138"/>
      <c r="Q11" s="109"/>
      <c r="R11" s="138"/>
      <c r="S11" s="138"/>
      <c r="T11" s="138"/>
      <c r="U11" s="138"/>
      <c r="V11" s="138"/>
      <c r="W11" s="138"/>
      <c r="X11" s="138"/>
    </row>
    <row r="12" spans="1:24" s="1" customFormat="1" ht="12" customHeight="1" x14ac:dyDescent="0.2">
      <c r="A12" s="48" t="s">
        <v>16</v>
      </c>
      <c r="B12" s="123">
        <v>103144</v>
      </c>
      <c r="C12" s="36">
        <v>2145.11</v>
      </c>
      <c r="D12" s="37" t="s">
        <v>130</v>
      </c>
      <c r="E12" s="37" t="s">
        <v>131</v>
      </c>
      <c r="F12" s="131">
        <v>97407</v>
      </c>
      <c r="G12" s="38">
        <v>2241.79</v>
      </c>
      <c r="H12" s="39" t="s">
        <v>133</v>
      </c>
      <c r="I12" s="40" t="s">
        <v>190</v>
      </c>
      <c r="J12" s="41">
        <f t="shared" si="0"/>
        <v>31.538970174451318</v>
      </c>
      <c r="K12" s="41">
        <f t="shared" si="1"/>
        <v>10.126362516438563</v>
      </c>
      <c r="L12" s="109"/>
      <c r="M12" s="138"/>
      <c r="N12" s="138"/>
      <c r="O12" s="138"/>
      <c r="P12" s="138"/>
      <c r="Q12" s="109"/>
      <c r="R12" s="138"/>
      <c r="S12" s="138"/>
      <c r="T12" s="138"/>
      <c r="U12" s="138"/>
      <c r="V12" s="138"/>
      <c r="W12" s="138"/>
      <c r="X12" s="138"/>
    </row>
    <row r="13" spans="1:24" s="1" customFormat="1" ht="12" customHeight="1" x14ac:dyDescent="0.2">
      <c r="A13" s="48" t="s">
        <v>6</v>
      </c>
      <c r="B13" s="123">
        <v>214355</v>
      </c>
      <c r="C13" s="36">
        <v>2143.46</v>
      </c>
      <c r="D13" s="37" t="s">
        <v>168</v>
      </c>
      <c r="E13" s="37" t="s">
        <v>177</v>
      </c>
      <c r="F13" s="131">
        <v>182623</v>
      </c>
      <c r="G13" s="38">
        <v>2404.75</v>
      </c>
      <c r="H13" s="39" t="s">
        <v>185</v>
      </c>
      <c r="I13" s="40" t="s">
        <v>125</v>
      </c>
      <c r="J13" s="41">
        <f t="shared" si="0"/>
        <v>33.831598199212152</v>
      </c>
      <c r="K13" s="41">
        <f t="shared" si="1"/>
        <v>18.985357334067977</v>
      </c>
      <c r="L13" s="109"/>
      <c r="M13" s="138"/>
      <c r="N13" s="138"/>
      <c r="O13" s="138"/>
      <c r="P13" s="138"/>
      <c r="Q13" s="109"/>
      <c r="R13" s="138"/>
      <c r="S13" s="138"/>
      <c r="T13" s="138"/>
      <c r="U13" s="138"/>
      <c r="V13" s="138"/>
      <c r="W13" s="138"/>
      <c r="X13" s="138"/>
    </row>
    <row r="14" spans="1:24" s="1" customFormat="1" ht="12.75" x14ac:dyDescent="0.2">
      <c r="A14" s="50" t="s">
        <v>17</v>
      </c>
      <c r="B14" s="125">
        <v>1143766</v>
      </c>
      <c r="C14" s="51">
        <v>2645.55</v>
      </c>
      <c r="D14" s="52" t="s">
        <v>169</v>
      </c>
      <c r="E14" s="52" t="s">
        <v>178</v>
      </c>
      <c r="F14" s="125">
        <v>961915</v>
      </c>
      <c r="G14" s="51">
        <v>2975.6</v>
      </c>
      <c r="H14" s="52" t="s">
        <v>186</v>
      </c>
      <c r="I14" s="52" t="s">
        <v>126</v>
      </c>
      <c r="J14" s="53">
        <f t="shared" si="0"/>
        <v>41.862689926842997</v>
      </c>
      <c r="K14" s="53"/>
      <c r="L14" s="109">
        <v>31</v>
      </c>
      <c r="M14" s="138"/>
      <c r="N14" s="138"/>
      <c r="O14" s="138"/>
      <c r="P14" s="138"/>
      <c r="Q14" s="109"/>
      <c r="R14" s="138"/>
      <c r="S14" s="138"/>
      <c r="T14" s="138"/>
      <c r="U14" s="138"/>
      <c r="V14" s="138"/>
      <c r="W14" s="138"/>
      <c r="X14" s="138"/>
    </row>
    <row r="15" spans="1:24" s="1" customFormat="1" ht="17.25" customHeight="1" x14ac:dyDescent="0.2">
      <c r="A15" s="114" t="s">
        <v>85</v>
      </c>
      <c r="B15" s="126">
        <v>107346</v>
      </c>
      <c r="C15" s="20">
        <v>4067.77</v>
      </c>
      <c r="D15" s="21" t="s">
        <v>170</v>
      </c>
      <c r="E15" s="22" t="s">
        <v>116</v>
      </c>
      <c r="F15" s="126">
        <v>84682</v>
      </c>
      <c r="G15" s="20">
        <v>4891.78</v>
      </c>
      <c r="H15" s="21" t="s">
        <v>187</v>
      </c>
      <c r="I15" s="22" t="s">
        <v>109</v>
      </c>
      <c r="J15" s="23">
        <f>G15/C50*100</f>
        <v>68.820765334833993</v>
      </c>
      <c r="K15" s="23"/>
      <c r="L15" s="109"/>
      <c r="M15" s="138"/>
      <c r="N15" s="138"/>
      <c r="O15" s="138"/>
      <c r="P15" s="138"/>
      <c r="Q15" s="109"/>
      <c r="R15" s="138"/>
      <c r="S15" s="138"/>
      <c r="T15" s="138"/>
      <c r="U15" s="138"/>
      <c r="V15" s="138"/>
      <c r="W15" s="138"/>
      <c r="X15" s="138"/>
    </row>
    <row r="16" spans="1:24" s="1" customFormat="1" ht="17.25" customHeight="1" x14ac:dyDescent="0.2">
      <c r="A16" s="115" t="s">
        <v>86</v>
      </c>
      <c r="B16" s="127">
        <v>211144</v>
      </c>
      <c r="C16" s="24">
        <v>3700.59</v>
      </c>
      <c r="D16" s="25" t="s">
        <v>171</v>
      </c>
      <c r="E16" s="26" t="s">
        <v>112</v>
      </c>
      <c r="F16" s="127">
        <v>170263</v>
      </c>
      <c r="G16" s="24">
        <v>4310.33</v>
      </c>
      <c r="H16" s="25" t="s">
        <v>191</v>
      </c>
      <c r="I16" s="26" t="s">
        <v>117</v>
      </c>
      <c r="J16" s="27">
        <f>G16/C50*100</f>
        <v>60.640545863815419</v>
      </c>
      <c r="K16" s="27">
        <f>F16/F14*100</f>
        <v>17.700420515326197</v>
      </c>
      <c r="L16" s="109"/>
      <c r="M16" s="138"/>
      <c r="N16" s="138"/>
      <c r="O16" s="138"/>
      <c r="P16" s="138"/>
      <c r="Q16" s="109"/>
      <c r="R16" s="138"/>
      <c r="S16" s="138"/>
      <c r="T16" s="138"/>
      <c r="U16" s="138"/>
      <c r="V16" s="138"/>
      <c r="W16" s="138"/>
      <c r="X16" s="138"/>
    </row>
    <row r="17" spans="1:26" s="1" customFormat="1" ht="17.25" customHeight="1" x14ac:dyDescent="0.2">
      <c r="A17" s="54" t="s">
        <v>18</v>
      </c>
      <c r="B17" s="128">
        <v>274732</v>
      </c>
      <c r="C17" s="4">
        <v>1788.92</v>
      </c>
      <c r="D17" s="5" t="s">
        <v>172</v>
      </c>
      <c r="E17" s="6" t="s">
        <v>98</v>
      </c>
      <c r="F17" s="128">
        <v>235689</v>
      </c>
      <c r="G17" s="4">
        <v>1956.3909565571578</v>
      </c>
      <c r="H17" s="5" t="s">
        <v>192</v>
      </c>
      <c r="I17" s="6" t="s">
        <v>98</v>
      </c>
      <c r="J17" s="10">
        <f>G17/C50*100</f>
        <v>27.523789484484496</v>
      </c>
      <c r="K17" s="10">
        <f>F17/F14*100</f>
        <v>24.502060992915176</v>
      </c>
      <c r="L17" s="109"/>
      <c r="M17" s="138"/>
      <c r="N17" s="138"/>
      <c r="O17" s="138"/>
      <c r="P17" s="138"/>
      <c r="Q17" s="109"/>
      <c r="R17" s="138"/>
      <c r="S17" s="138"/>
      <c r="T17" s="138"/>
      <c r="U17" s="138"/>
      <c r="V17" s="138"/>
      <c r="W17" s="138"/>
      <c r="X17" s="138"/>
    </row>
    <row r="18" spans="1:26" s="1" customFormat="1" ht="15.95" customHeight="1" x14ac:dyDescent="0.2">
      <c r="A18" s="55" t="s">
        <v>19</v>
      </c>
      <c r="B18" s="129">
        <v>1755</v>
      </c>
      <c r="C18" s="7">
        <v>7494.71</v>
      </c>
      <c r="D18" s="9" t="s">
        <v>173</v>
      </c>
      <c r="E18" s="8" t="s">
        <v>98</v>
      </c>
      <c r="F18" s="129">
        <v>1611</v>
      </c>
      <c r="G18" s="7">
        <v>7856.05</v>
      </c>
      <c r="H18" s="9" t="s">
        <v>193</v>
      </c>
      <c r="I18" s="8" t="s">
        <v>98</v>
      </c>
      <c r="J18" s="11">
        <f>G18/C50*100</f>
        <v>110.52405740011255</v>
      </c>
      <c r="K18" s="11">
        <f>F18/F14*100</f>
        <v>0.1674784154525088</v>
      </c>
      <c r="L18" s="109"/>
      <c r="M18" s="138"/>
      <c r="N18" s="138"/>
      <c r="O18" s="138"/>
      <c r="P18" s="138"/>
      <c r="Q18" s="109"/>
      <c r="R18" s="138"/>
      <c r="S18" s="138"/>
      <c r="T18" s="138"/>
      <c r="U18" s="138"/>
      <c r="V18" s="138"/>
      <c r="W18" s="138"/>
      <c r="X18" s="138"/>
    </row>
    <row r="19" spans="1:26" ht="27" customHeight="1" x14ac:dyDescent="0.25">
      <c r="A19" s="180" t="s">
        <v>159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57"/>
    </row>
    <row r="20" spans="1:26" s="1" customFormat="1" ht="15.75" customHeight="1" x14ac:dyDescent="0.2">
      <c r="A20" s="183" t="s">
        <v>8</v>
      </c>
      <c r="B20" s="169" t="str">
        <f>B2</f>
        <v>Broj 
korisnika</v>
      </c>
      <c r="C20" s="167" t="str">
        <f>C2</f>
        <v>Prosječna 
netomirovina</v>
      </c>
      <c r="D20" s="169" t="str">
        <f>D2</f>
        <v>Prosječan mirovinski staž
(gg mm dd)</v>
      </c>
      <c r="E20" s="169" t="str">
        <f>E2</f>
        <v>Prosječna dob
(gg mm)</v>
      </c>
      <c r="F20" s="179" t="s">
        <v>0</v>
      </c>
      <c r="G20" s="179"/>
      <c r="H20" s="179"/>
      <c r="I20" s="179"/>
      <c r="J20" s="179"/>
      <c r="K20" s="179"/>
      <c r="L20" s="109"/>
      <c r="M20" s="138"/>
      <c r="N20" s="138"/>
      <c r="O20" s="138"/>
      <c r="P20" s="138"/>
      <c r="Q20" s="109"/>
      <c r="R20" s="138"/>
      <c r="S20" s="138"/>
      <c r="T20" s="138"/>
      <c r="U20" s="138"/>
      <c r="V20" s="138"/>
      <c r="W20" s="138"/>
      <c r="X20" s="138"/>
    </row>
    <row r="21" spans="1:26" s="1" customFormat="1" ht="65.099999999999994" customHeight="1" x14ac:dyDescent="0.2">
      <c r="A21" s="184"/>
      <c r="B21" s="170"/>
      <c r="C21" s="168"/>
      <c r="D21" s="170"/>
      <c r="E21" s="170"/>
      <c r="F21" s="81" t="str">
        <f>F3</f>
        <v>Broj 
 korisnika</v>
      </c>
      <c r="G21" s="119" t="str">
        <f>G3</f>
        <v xml:space="preserve">Prosječna netomirovina </v>
      </c>
      <c r="H21" s="81" t="str">
        <f>H3</f>
        <v>Prosječan mirovinski staž
(gg mm dd)</v>
      </c>
      <c r="I21" s="119" t="str">
        <f>I3</f>
        <v>Prosječna dob
(gg mm)</v>
      </c>
      <c r="J21" s="120" t="str">
        <f>J3</f>
        <v>Udio netomirovine u netoplaći RH</v>
      </c>
      <c r="K21" s="113" t="s">
        <v>93</v>
      </c>
      <c r="L21" s="109"/>
      <c r="M21" s="138"/>
      <c r="N21" s="138"/>
      <c r="O21" s="138"/>
      <c r="P21" s="138"/>
      <c r="Q21" s="109"/>
      <c r="R21" s="138"/>
      <c r="S21" s="138"/>
      <c r="T21" s="138"/>
      <c r="U21" s="138"/>
      <c r="V21" s="138"/>
      <c r="W21" s="138"/>
      <c r="X21" s="138"/>
    </row>
    <row r="22" spans="1:26" s="1" customFormat="1" ht="18" customHeight="1" x14ac:dyDescent="0.2">
      <c r="A22" s="173" t="s">
        <v>107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09"/>
      <c r="M22" s="138"/>
      <c r="N22" s="138"/>
      <c r="O22" s="138"/>
      <c r="P22" s="138"/>
      <c r="Q22" s="109"/>
      <c r="R22" s="138"/>
      <c r="S22" s="138"/>
      <c r="T22" s="138"/>
      <c r="U22" s="138"/>
      <c r="V22" s="138"/>
      <c r="W22" s="138"/>
      <c r="X22" s="138"/>
    </row>
    <row r="23" spans="1:26" s="1" customFormat="1" ht="12" customHeight="1" x14ac:dyDescent="0.2">
      <c r="A23" s="28" t="s">
        <v>4</v>
      </c>
      <c r="B23" s="122">
        <v>19614</v>
      </c>
      <c r="C23" s="29">
        <v>2673.74</v>
      </c>
      <c r="D23" s="30" t="s">
        <v>194</v>
      </c>
      <c r="E23" s="30" t="s">
        <v>121</v>
      </c>
      <c r="F23" s="130">
        <v>15093</v>
      </c>
      <c r="G23" s="31">
        <v>3250.53</v>
      </c>
      <c r="H23" s="32" t="s">
        <v>205</v>
      </c>
      <c r="I23" s="33" t="s">
        <v>119</v>
      </c>
      <c r="J23" s="34">
        <f t="shared" ref="J23:J31" si="2">G23/$C$50*100</f>
        <v>45.730585256049523</v>
      </c>
      <c r="K23" s="34">
        <f>F23/$F$31*100</f>
        <v>43.199381761978358</v>
      </c>
      <c r="L23" s="109"/>
      <c r="M23" s="138"/>
      <c r="N23" s="138"/>
      <c r="O23" s="138"/>
      <c r="P23" s="138"/>
      <c r="Q23" s="109"/>
      <c r="R23" s="138"/>
      <c r="S23" s="138"/>
      <c r="T23" s="138"/>
      <c r="U23" s="138"/>
      <c r="V23" s="138"/>
      <c r="W23" s="138"/>
      <c r="X23" s="138"/>
    </row>
    <row r="24" spans="1:26" s="1" customFormat="1" ht="12" customHeight="1" x14ac:dyDescent="0.2">
      <c r="A24" s="35" t="s">
        <v>11</v>
      </c>
      <c r="B24" s="123">
        <v>4978</v>
      </c>
      <c r="C24" s="36">
        <v>3531.65</v>
      </c>
      <c r="D24" s="37" t="s">
        <v>195</v>
      </c>
      <c r="E24" s="37" t="s">
        <v>113</v>
      </c>
      <c r="F24" s="131">
        <v>4479</v>
      </c>
      <c r="G24" s="38">
        <v>3688.49</v>
      </c>
      <c r="H24" s="39" t="s">
        <v>206</v>
      </c>
      <c r="I24" s="40" t="s">
        <v>213</v>
      </c>
      <c r="J24" s="41">
        <f t="shared" si="2"/>
        <v>51.892093415869446</v>
      </c>
      <c r="K24" s="41">
        <f>F24/$F$31*100</f>
        <v>12.819852309805944</v>
      </c>
      <c r="L24" s="109"/>
      <c r="M24" s="138"/>
      <c r="N24" s="138"/>
      <c r="O24" s="138"/>
      <c r="P24" s="138"/>
      <c r="Q24" s="109"/>
      <c r="R24" s="138"/>
      <c r="S24" s="138"/>
      <c r="T24" s="138"/>
      <c r="U24" s="138"/>
      <c r="V24" s="138"/>
      <c r="W24" s="138"/>
      <c r="X24" s="138"/>
    </row>
    <row r="25" spans="1:26" s="1" customFormat="1" ht="12" customHeight="1" x14ac:dyDescent="0.2">
      <c r="A25" s="42" t="s">
        <v>12</v>
      </c>
      <c r="B25" s="124">
        <v>24592</v>
      </c>
      <c r="C25" s="43">
        <v>2847.4</v>
      </c>
      <c r="D25" s="44" t="s">
        <v>196</v>
      </c>
      <c r="E25" s="44" t="s">
        <v>203</v>
      </c>
      <c r="F25" s="132">
        <v>19572</v>
      </c>
      <c r="G25" s="45">
        <v>3350.75</v>
      </c>
      <c r="H25" s="46" t="s">
        <v>207</v>
      </c>
      <c r="I25" s="47" t="s">
        <v>214</v>
      </c>
      <c r="J25" s="80">
        <f t="shared" si="2"/>
        <v>47.140545863815419</v>
      </c>
      <c r="K25" s="80">
        <f t="shared" ref="K25:K30" si="3">F25/$F$31*100</f>
        <v>56.019234071784311</v>
      </c>
      <c r="L25" s="109"/>
      <c r="M25" s="138"/>
      <c r="N25" s="138"/>
      <c r="O25" s="138"/>
      <c r="P25" s="138"/>
      <c r="Q25" s="109"/>
      <c r="R25" s="138"/>
      <c r="S25" s="138"/>
      <c r="T25" s="138"/>
      <c r="U25" s="138"/>
      <c r="V25" s="138"/>
      <c r="W25" s="138"/>
      <c r="X25" s="138"/>
    </row>
    <row r="26" spans="1:26" s="1" customFormat="1" ht="12" customHeight="1" x14ac:dyDescent="0.2">
      <c r="A26" s="48" t="s">
        <v>13</v>
      </c>
      <c r="B26" s="123">
        <v>6225</v>
      </c>
      <c r="C26" s="36">
        <v>2878.52</v>
      </c>
      <c r="D26" s="37" t="s">
        <v>197</v>
      </c>
      <c r="E26" s="37" t="s">
        <v>136</v>
      </c>
      <c r="F26" s="131">
        <v>5449</v>
      </c>
      <c r="G26" s="38">
        <v>3101.17</v>
      </c>
      <c r="H26" s="39" t="s">
        <v>208</v>
      </c>
      <c r="I26" s="40" t="s">
        <v>215</v>
      </c>
      <c r="J26" s="41">
        <f t="shared" si="2"/>
        <v>43.629290939786159</v>
      </c>
      <c r="K26" s="41">
        <f t="shared" si="3"/>
        <v>15.596198981052151</v>
      </c>
      <c r="L26" s="109"/>
      <c r="M26" s="138"/>
      <c r="N26" s="138"/>
      <c r="O26" s="138"/>
      <c r="P26" s="138" t="s">
        <v>7</v>
      </c>
      <c r="Q26" s="109"/>
      <c r="R26" s="138"/>
      <c r="S26" s="138"/>
      <c r="T26" s="138"/>
      <c r="U26" s="138"/>
      <c r="V26" s="138"/>
      <c r="W26" s="138"/>
      <c r="X26" s="138"/>
    </row>
    <row r="27" spans="1:26" s="1" customFormat="1" ht="12" customHeight="1" x14ac:dyDescent="0.2">
      <c r="A27" s="49" t="s">
        <v>14</v>
      </c>
      <c r="B27" s="123">
        <v>14</v>
      </c>
      <c r="C27" s="36">
        <v>3208.04</v>
      </c>
      <c r="D27" s="37" t="s">
        <v>198</v>
      </c>
      <c r="E27" s="37" t="s">
        <v>204</v>
      </c>
      <c r="F27" s="131">
        <v>14</v>
      </c>
      <c r="G27" s="38">
        <v>3208.04</v>
      </c>
      <c r="H27" s="39" t="s">
        <v>198</v>
      </c>
      <c r="I27" s="40" t="s">
        <v>204</v>
      </c>
      <c r="J27" s="41">
        <f t="shared" si="2"/>
        <v>45.132808103545301</v>
      </c>
      <c r="K27" s="41">
        <f t="shared" si="3"/>
        <v>4.0070982883965885E-2</v>
      </c>
      <c r="L27" s="109"/>
      <c r="M27" s="138"/>
      <c r="N27" s="138"/>
      <c r="O27" s="138"/>
      <c r="P27" s="138"/>
      <c r="Q27" s="109"/>
      <c r="R27" s="138"/>
      <c r="S27" s="138"/>
      <c r="T27" s="138"/>
      <c r="U27" s="138"/>
      <c r="V27" s="138"/>
      <c r="W27" s="138"/>
      <c r="X27" s="138"/>
    </row>
    <row r="28" spans="1:26" s="1" customFormat="1" ht="12" customHeight="1" x14ac:dyDescent="0.2">
      <c r="A28" s="42" t="s">
        <v>15</v>
      </c>
      <c r="B28" s="124">
        <v>30831</v>
      </c>
      <c r="C28" s="43">
        <v>2853.85</v>
      </c>
      <c r="D28" s="44" t="s">
        <v>199</v>
      </c>
      <c r="E28" s="44" t="s">
        <v>110</v>
      </c>
      <c r="F28" s="132">
        <v>25035</v>
      </c>
      <c r="G28" s="45">
        <v>3296.35</v>
      </c>
      <c r="H28" s="46" t="s">
        <v>209</v>
      </c>
      <c r="I28" s="47" t="s">
        <v>114</v>
      </c>
      <c r="J28" s="80">
        <f t="shared" si="2"/>
        <v>46.37521102982555</v>
      </c>
      <c r="K28" s="80">
        <f t="shared" si="3"/>
        <v>71.655504035720412</v>
      </c>
      <c r="L28" s="109"/>
      <c r="M28" s="138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</row>
    <row r="29" spans="1:26" s="1" customFormat="1" ht="12" customHeight="1" x14ac:dyDescent="0.2">
      <c r="A29" s="48" t="s">
        <v>16</v>
      </c>
      <c r="B29" s="123">
        <v>1906</v>
      </c>
      <c r="C29" s="36">
        <v>2080.6799999999998</v>
      </c>
      <c r="D29" s="37" t="s">
        <v>200</v>
      </c>
      <c r="E29" s="37" t="s">
        <v>137</v>
      </c>
      <c r="F29" s="131">
        <v>1692</v>
      </c>
      <c r="G29" s="38">
        <v>2270.96</v>
      </c>
      <c r="H29" s="39" t="s">
        <v>210</v>
      </c>
      <c r="I29" s="40" t="s">
        <v>138</v>
      </c>
      <c r="J29" s="41">
        <f t="shared" si="2"/>
        <v>31.949352841868318</v>
      </c>
      <c r="K29" s="41">
        <f t="shared" si="3"/>
        <v>4.8428645028335913</v>
      </c>
      <c r="L29" s="109"/>
      <c r="M29" s="138"/>
      <c r="N29" s="138"/>
      <c r="O29" s="138"/>
      <c r="P29" s="138"/>
      <c r="Q29" s="109"/>
      <c r="R29" s="138"/>
      <c r="S29" s="138"/>
      <c r="T29" s="138"/>
      <c r="U29" s="138"/>
      <c r="V29" s="138"/>
      <c r="W29" s="138"/>
      <c r="X29" s="138"/>
    </row>
    <row r="30" spans="1:26" s="1" customFormat="1" ht="12" customHeight="1" x14ac:dyDescent="0.2">
      <c r="A30" s="48" t="s">
        <v>6</v>
      </c>
      <c r="B30" s="123">
        <v>10095</v>
      </c>
      <c r="C30" s="36">
        <v>2244.42</v>
      </c>
      <c r="D30" s="37" t="s">
        <v>201</v>
      </c>
      <c r="E30" s="37" t="s">
        <v>122</v>
      </c>
      <c r="F30" s="131">
        <v>8211</v>
      </c>
      <c r="G30" s="38">
        <v>2603.0300000000002</v>
      </c>
      <c r="H30" s="39" t="s">
        <v>211</v>
      </c>
      <c r="I30" s="40" t="s">
        <v>139</v>
      </c>
      <c r="J30" s="41">
        <f t="shared" si="2"/>
        <v>36.621131119864941</v>
      </c>
      <c r="K30" s="41">
        <f t="shared" si="3"/>
        <v>23.501631461445989</v>
      </c>
      <c r="L30" s="109"/>
      <c r="M30" s="138"/>
      <c r="N30" s="138"/>
      <c r="O30" s="138"/>
      <c r="P30" s="138"/>
      <c r="Q30" s="109"/>
      <c r="R30" s="138"/>
      <c r="S30" s="138"/>
      <c r="T30" s="138"/>
      <c r="U30" s="138"/>
      <c r="V30" s="138"/>
      <c r="W30" s="138"/>
      <c r="X30" s="138"/>
    </row>
    <row r="31" spans="1:26" s="1" customFormat="1" ht="14.25" customHeight="1" x14ac:dyDescent="0.2">
      <c r="A31" s="50" t="s">
        <v>17</v>
      </c>
      <c r="B31" s="125">
        <v>42832</v>
      </c>
      <c r="C31" s="51">
        <v>2675.8088655677998</v>
      </c>
      <c r="D31" s="52" t="s">
        <v>202</v>
      </c>
      <c r="E31" s="52" t="s">
        <v>123</v>
      </c>
      <c r="F31" s="125">
        <v>34938</v>
      </c>
      <c r="G31" s="51">
        <v>3083.7502404258971</v>
      </c>
      <c r="H31" s="52" t="s">
        <v>212</v>
      </c>
      <c r="I31" s="52" t="s">
        <v>216</v>
      </c>
      <c r="J31" s="53">
        <f t="shared" si="2"/>
        <v>43.384218351517966</v>
      </c>
      <c r="K31" s="53"/>
      <c r="L31" s="109">
        <v>34</v>
      </c>
      <c r="M31" s="138"/>
      <c r="N31" s="138"/>
      <c r="O31" s="138"/>
      <c r="P31" s="138"/>
      <c r="Q31" s="109"/>
      <c r="R31" s="138"/>
      <c r="S31" s="138"/>
      <c r="T31" s="138"/>
      <c r="U31" s="138"/>
      <c r="V31" s="138"/>
      <c r="W31" s="138"/>
      <c r="X31" s="138"/>
    </row>
    <row r="32" spans="1:26" s="3" customFormat="1" ht="21.75" customHeight="1" x14ac:dyDescent="0.2">
      <c r="A32" s="171" t="s">
        <v>100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42"/>
      <c r="M32" s="139"/>
      <c r="N32" s="139"/>
      <c r="O32" s="139"/>
      <c r="P32" s="139"/>
      <c r="Q32" s="142"/>
      <c r="R32" s="139"/>
      <c r="S32" s="139"/>
      <c r="T32" s="139"/>
      <c r="U32" s="139"/>
      <c r="V32" s="139"/>
      <c r="W32" s="139"/>
      <c r="X32" s="139"/>
    </row>
    <row r="33" spans="1:24" s="1" customFormat="1" ht="12.75" x14ac:dyDescent="0.2">
      <c r="L33" s="109"/>
      <c r="M33" s="138"/>
      <c r="N33" s="138"/>
      <c r="O33" s="138"/>
      <c r="P33" s="138"/>
      <c r="Q33" s="109"/>
      <c r="R33" s="138"/>
      <c r="S33" s="138"/>
      <c r="T33" s="138"/>
      <c r="U33" s="138"/>
      <c r="V33" s="138"/>
      <c r="W33" s="138"/>
      <c r="X33" s="138"/>
    </row>
    <row r="34" spans="1:24" s="1" customFormat="1" ht="12.75" customHeight="1" x14ac:dyDescent="0.2">
      <c r="A34" s="174" t="s">
        <v>39</v>
      </c>
      <c r="B34" s="176" t="s">
        <v>9</v>
      </c>
      <c r="C34" s="177" t="s">
        <v>95</v>
      </c>
      <c r="D34" s="166" t="s">
        <v>80</v>
      </c>
      <c r="E34" s="17"/>
      <c r="F34" s="18"/>
      <c r="L34" s="109"/>
      <c r="M34" s="138"/>
      <c r="N34" s="138"/>
      <c r="O34" s="138"/>
      <c r="P34" s="138"/>
      <c r="Q34" s="109"/>
      <c r="R34" s="138"/>
      <c r="S34" s="138"/>
      <c r="T34" s="138"/>
      <c r="U34" s="138"/>
      <c r="V34" s="138"/>
      <c r="W34" s="138"/>
      <c r="X34" s="138"/>
    </row>
    <row r="35" spans="1:24" s="1" customFormat="1" ht="51.75" customHeight="1" x14ac:dyDescent="0.2">
      <c r="A35" s="175"/>
      <c r="B35" s="176"/>
      <c r="C35" s="177"/>
      <c r="D35" s="166"/>
      <c r="E35" s="17"/>
      <c r="F35" s="18"/>
      <c r="L35" s="109"/>
      <c r="M35" s="138"/>
      <c r="N35" s="138"/>
      <c r="O35" s="138"/>
      <c r="P35" s="138"/>
      <c r="Q35" s="109"/>
      <c r="R35" s="138"/>
      <c r="S35" s="138"/>
      <c r="T35" s="138"/>
      <c r="U35" s="138"/>
      <c r="V35" s="138"/>
      <c r="W35" s="138"/>
      <c r="X35" s="138"/>
    </row>
    <row r="36" spans="1:24" s="1" customFormat="1" ht="33.75" customHeight="1" x14ac:dyDescent="0.2">
      <c r="A36" s="194" t="s">
        <v>108</v>
      </c>
      <c r="B36" s="194"/>
      <c r="C36" s="194"/>
      <c r="D36" s="194"/>
      <c r="E36" s="12"/>
      <c r="F36" s="12"/>
      <c r="G36" s="12"/>
      <c r="H36" s="12"/>
      <c r="I36" s="12"/>
      <c r="J36" s="12"/>
      <c r="K36" s="12"/>
      <c r="L36" s="109"/>
      <c r="M36" s="138"/>
      <c r="N36" s="138"/>
      <c r="O36" s="138"/>
      <c r="P36" s="138"/>
      <c r="Q36" s="109"/>
      <c r="R36" s="138"/>
      <c r="S36" s="138"/>
      <c r="T36" s="138"/>
      <c r="U36" s="138"/>
      <c r="V36" s="138"/>
      <c r="W36" s="138"/>
      <c r="X36" s="138"/>
    </row>
    <row r="37" spans="1:24" s="1" customFormat="1" ht="14.25" customHeight="1" x14ac:dyDescent="0.2">
      <c r="A37" s="56" t="s">
        <v>4</v>
      </c>
      <c r="B37" s="133">
        <v>29964</v>
      </c>
      <c r="C37" s="57">
        <v>2592.5</v>
      </c>
      <c r="D37" s="58" t="s">
        <v>217</v>
      </c>
      <c r="L37" s="109"/>
      <c r="M37" s="138"/>
      <c r="N37" s="138"/>
      <c r="O37" s="138"/>
      <c r="P37" s="138"/>
      <c r="Q37" s="109"/>
      <c r="R37" s="138"/>
      <c r="S37" s="138"/>
      <c r="T37" s="138"/>
      <c r="U37" s="138"/>
      <c r="V37" s="138"/>
      <c r="W37" s="138"/>
      <c r="X37" s="138"/>
    </row>
    <row r="38" spans="1:24" s="1" customFormat="1" ht="14.25" customHeight="1" x14ac:dyDescent="0.2">
      <c r="A38" s="59" t="s">
        <v>5</v>
      </c>
      <c r="B38" s="134">
        <v>4171</v>
      </c>
      <c r="C38" s="60">
        <v>2316.62</v>
      </c>
      <c r="D38" s="61" t="s">
        <v>140</v>
      </c>
      <c r="L38" s="109"/>
      <c r="M38" s="138"/>
      <c r="N38" s="138"/>
      <c r="O38" s="138"/>
      <c r="P38" s="138"/>
      <c r="Q38" s="109"/>
      <c r="R38" s="138"/>
      <c r="S38" s="138"/>
      <c r="T38" s="138"/>
      <c r="U38" s="138"/>
      <c r="V38" s="138"/>
      <c r="W38" s="138"/>
      <c r="X38" s="138"/>
    </row>
    <row r="39" spans="1:24" s="1" customFormat="1" ht="14.25" customHeight="1" x14ac:dyDescent="0.2">
      <c r="A39" s="59" t="s">
        <v>6</v>
      </c>
      <c r="B39" s="134">
        <v>10905</v>
      </c>
      <c r="C39" s="60">
        <v>2220.1</v>
      </c>
      <c r="D39" s="61" t="s">
        <v>218</v>
      </c>
      <c r="L39" s="109"/>
      <c r="M39" s="138"/>
      <c r="N39" s="138"/>
      <c r="O39" s="138"/>
      <c r="P39" s="138"/>
      <c r="Q39" s="109"/>
      <c r="R39" s="138"/>
      <c r="S39" s="138"/>
      <c r="T39" s="138"/>
      <c r="U39" s="138"/>
      <c r="V39" s="138"/>
      <c r="W39" s="138"/>
      <c r="X39" s="138"/>
    </row>
    <row r="40" spans="1:24" s="1" customFormat="1" ht="20.25" customHeight="1" x14ac:dyDescent="0.2">
      <c r="A40" s="62" t="s">
        <v>38</v>
      </c>
      <c r="B40" s="135">
        <v>45040</v>
      </c>
      <c r="C40" s="63">
        <v>2476.7869120781525</v>
      </c>
      <c r="D40" s="64" t="s">
        <v>7</v>
      </c>
      <c r="L40" s="109"/>
      <c r="M40" s="138"/>
      <c r="N40" s="138"/>
      <c r="O40" s="138"/>
      <c r="P40" s="138"/>
      <c r="Q40" s="109"/>
      <c r="R40" s="138"/>
      <c r="S40" s="138"/>
      <c r="T40" s="138"/>
      <c r="U40" s="138"/>
      <c r="V40" s="138"/>
      <c r="W40" s="138"/>
      <c r="X40" s="138"/>
    </row>
    <row r="41" spans="1:24" s="1" customFormat="1" ht="12.75" x14ac:dyDescent="0.2">
      <c r="A41" s="195" t="s">
        <v>78</v>
      </c>
      <c r="B41" s="195"/>
      <c r="C41" s="195"/>
      <c r="D41" s="195"/>
      <c r="L41" s="109"/>
      <c r="M41" s="138"/>
      <c r="N41" s="138"/>
      <c r="O41" s="138"/>
      <c r="P41" s="138"/>
      <c r="Q41" s="109"/>
      <c r="R41" s="138"/>
      <c r="S41" s="138"/>
      <c r="T41" s="138"/>
      <c r="U41" s="138"/>
      <c r="V41" s="138"/>
      <c r="W41" s="138"/>
      <c r="X41" s="138"/>
    </row>
    <row r="42" spans="1:24" s="1" customFormat="1" ht="8.1" customHeight="1" x14ac:dyDescent="0.2">
      <c r="A42" s="65"/>
      <c r="B42" s="65"/>
      <c r="C42" s="65"/>
      <c r="D42" s="65"/>
      <c r="L42" s="109"/>
      <c r="M42" s="138"/>
      <c r="N42" s="138"/>
      <c r="O42" s="138"/>
      <c r="P42" s="138"/>
      <c r="Q42" s="109"/>
      <c r="R42" s="138"/>
      <c r="S42" s="138"/>
      <c r="T42" s="138"/>
      <c r="U42" s="138"/>
      <c r="V42" s="138"/>
      <c r="W42" s="138"/>
      <c r="X42" s="138"/>
    </row>
    <row r="43" spans="1:24" s="65" customFormat="1" ht="20.25" customHeight="1" x14ac:dyDescent="0.25">
      <c r="A43" s="188" t="s">
        <v>219</v>
      </c>
      <c r="B43" s="189"/>
      <c r="C43" s="197">
        <v>1585829</v>
      </c>
      <c r="D43" s="197"/>
      <c r="L43" s="136"/>
      <c r="M43" s="140"/>
      <c r="N43" s="140"/>
      <c r="O43" s="140"/>
      <c r="P43" s="140"/>
      <c r="Q43" s="136"/>
      <c r="R43" s="140"/>
      <c r="S43" s="140"/>
      <c r="T43" s="140"/>
      <c r="U43" s="140"/>
      <c r="V43" s="140"/>
      <c r="W43" s="140"/>
      <c r="X43" s="140"/>
    </row>
    <row r="44" spans="1:24" s="65" customFormat="1" ht="20.25" customHeight="1" x14ac:dyDescent="0.25">
      <c r="A44" s="188" t="s">
        <v>220</v>
      </c>
      <c r="B44" s="189"/>
      <c r="C44" s="197">
        <v>1237237</v>
      </c>
      <c r="D44" s="197"/>
      <c r="L44" s="136"/>
      <c r="M44" s="140"/>
      <c r="N44" s="140"/>
      <c r="O44" s="140"/>
      <c r="P44" s="140"/>
      <c r="Q44" s="136"/>
      <c r="R44" s="140"/>
      <c r="S44" s="140"/>
      <c r="T44" s="140"/>
      <c r="U44" s="140"/>
      <c r="V44" s="140"/>
      <c r="W44" s="140"/>
      <c r="X44" s="140"/>
    </row>
    <row r="45" spans="1:24" s="65" customFormat="1" ht="15.95" customHeight="1" x14ac:dyDescent="0.25">
      <c r="A45" s="188" t="s">
        <v>115</v>
      </c>
      <c r="B45" s="189"/>
      <c r="C45" s="196" t="s">
        <v>398</v>
      </c>
      <c r="D45" s="196"/>
      <c r="L45" s="136"/>
      <c r="M45" s="140"/>
      <c r="N45" s="140"/>
      <c r="O45" s="140"/>
      <c r="P45" s="140"/>
      <c r="Q45" s="136"/>
      <c r="R45" s="140"/>
      <c r="S45" s="140"/>
      <c r="T45" s="140"/>
      <c r="U45" s="140"/>
      <c r="V45" s="140"/>
      <c r="W45" s="140"/>
      <c r="X45" s="140"/>
    </row>
    <row r="46" spans="1:24" s="65" customFormat="1" ht="20.25" customHeight="1" x14ac:dyDescent="0.25">
      <c r="A46" s="163" t="s">
        <v>221</v>
      </c>
      <c r="B46" s="164"/>
      <c r="C46" s="192">
        <v>137840</v>
      </c>
      <c r="D46" s="193"/>
      <c r="L46" s="136"/>
      <c r="M46" s="140"/>
      <c r="N46" s="140"/>
      <c r="O46" s="140"/>
      <c r="P46" s="140"/>
      <c r="Q46" s="136"/>
      <c r="R46" s="140"/>
      <c r="S46" s="140"/>
      <c r="T46" s="140"/>
      <c r="U46" s="140"/>
      <c r="V46" s="140"/>
      <c r="W46" s="140"/>
      <c r="X46" s="140"/>
    </row>
    <row r="47" spans="1:24" s="65" customFormat="1" ht="22.5" customHeight="1" x14ac:dyDescent="0.25">
      <c r="A47" s="198" t="s">
        <v>222</v>
      </c>
      <c r="B47" s="199"/>
      <c r="C47" s="192">
        <v>267055</v>
      </c>
      <c r="D47" s="193"/>
      <c r="L47" s="136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</row>
    <row r="48" spans="1:24" s="65" customFormat="1" ht="20.25" customHeight="1" x14ac:dyDescent="0.25">
      <c r="A48" s="163" t="s">
        <v>223</v>
      </c>
      <c r="B48" s="162"/>
      <c r="C48" s="192">
        <v>5587</v>
      </c>
      <c r="D48" s="193"/>
      <c r="L48" s="136"/>
      <c r="M48" s="140"/>
      <c r="N48" s="165"/>
      <c r="O48" s="140"/>
      <c r="P48" s="140"/>
      <c r="Q48" s="136"/>
      <c r="R48" s="140"/>
      <c r="S48" s="140"/>
      <c r="T48" s="140"/>
      <c r="U48" s="140"/>
      <c r="V48" s="140"/>
      <c r="W48" s="140"/>
      <c r="X48" s="140"/>
    </row>
    <row r="49" spans="1:24" s="65" customFormat="1" ht="20.25" customHeight="1" x14ac:dyDescent="0.25">
      <c r="A49" s="159" t="s">
        <v>224</v>
      </c>
      <c r="B49" s="160"/>
      <c r="C49" s="192">
        <v>123445</v>
      </c>
      <c r="D49" s="193"/>
      <c r="L49" s="136"/>
      <c r="M49" s="140"/>
      <c r="N49" s="140"/>
      <c r="O49" s="140"/>
      <c r="P49" s="140"/>
      <c r="Q49" s="136"/>
      <c r="R49" s="140"/>
      <c r="S49" s="140"/>
      <c r="T49" s="140"/>
      <c r="U49" s="140"/>
      <c r="V49" s="140"/>
      <c r="W49" s="140"/>
      <c r="X49" s="140"/>
    </row>
    <row r="50" spans="1:24" s="65" customFormat="1" ht="15.95" customHeight="1" x14ac:dyDescent="0.25">
      <c r="A50" s="190" t="s">
        <v>225</v>
      </c>
      <c r="B50" s="191"/>
      <c r="C50" s="215">
        <v>7108</v>
      </c>
      <c r="D50" s="215"/>
      <c r="L50" s="136"/>
      <c r="M50" s="140"/>
      <c r="N50" s="140"/>
      <c r="O50" s="140"/>
      <c r="P50" s="140"/>
      <c r="Q50" s="136"/>
      <c r="R50" s="140"/>
      <c r="S50" s="140"/>
      <c r="T50" s="140"/>
      <c r="U50" s="140"/>
      <c r="V50" s="140"/>
      <c r="W50" s="140"/>
      <c r="X50" s="140"/>
    </row>
    <row r="51" spans="1:24" s="65" customFormat="1" ht="18" customHeight="1" x14ac:dyDescent="0.25">
      <c r="A51" s="188" t="s">
        <v>129</v>
      </c>
      <c r="B51" s="189"/>
      <c r="C51" s="185">
        <v>71.53</v>
      </c>
      <c r="D51" s="185"/>
      <c r="L51" s="136"/>
      <c r="M51" s="140"/>
      <c r="N51" s="140"/>
      <c r="O51" s="140"/>
      <c r="P51" s="140"/>
      <c r="Q51" s="136">
        <f>C43/C44</f>
        <v>1.2817503841220397</v>
      </c>
      <c r="R51" s="140"/>
      <c r="S51" s="140"/>
      <c r="T51" s="140"/>
      <c r="U51" s="140"/>
      <c r="V51" s="140"/>
      <c r="W51" s="140"/>
      <c r="X51" s="140"/>
    </row>
    <row r="52" spans="1:24" s="65" customFormat="1" ht="18" customHeight="1" x14ac:dyDescent="0.25">
      <c r="A52" s="188" t="s">
        <v>104</v>
      </c>
      <c r="B52" s="189"/>
      <c r="C52" s="185">
        <v>42.63</v>
      </c>
      <c r="D52" s="185"/>
      <c r="L52" s="136"/>
      <c r="M52" s="140"/>
      <c r="N52" s="140"/>
      <c r="O52" s="140"/>
      <c r="P52" s="140"/>
      <c r="Q52" s="136"/>
      <c r="R52" s="140"/>
      <c r="S52" s="140"/>
      <c r="T52" s="140"/>
      <c r="U52" s="140"/>
      <c r="V52" s="140"/>
      <c r="W52" s="140"/>
      <c r="X52" s="140"/>
    </row>
    <row r="53" spans="1:24" s="1" customFormat="1" ht="31.5" customHeight="1" x14ac:dyDescent="0.2">
      <c r="A53" s="186" t="s">
        <v>105</v>
      </c>
      <c r="B53" s="187"/>
      <c r="C53" s="185">
        <v>44.23</v>
      </c>
      <c r="D53" s="185"/>
      <c r="E53" s="65"/>
      <c r="L53" s="109"/>
      <c r="M53" s="138"/>
      <c r="N53" s="138"/>
      <c r="O53" s="138"/>
      <c r="P53" s="138"/>
      <c r="Q53" s="109"/>
      <c r="R53" s="138"/>
      <c r="S53" s="138"/>
      <c r="T53" s="138"/>
      <c r="U53" s="138"/>
      <c r="V53" s="138"/>
      <c r="W53" s="138"/>
      <c r="X53" s="138"/>
    </row>
  </sheetData>
  <mergeCells count="43">
    <mergeCell ref="C49:D49"/>
    <mergeCell ref="A36:D36"/>
    <mergeCell ref="A41:D41"/>
    <mergeCell ref="A45:B45"/>
    <mergeCell ref="A44:B44"/>
    <mergeCell ref="A43:B43"/>
    <mergeCell ref="C45:D45"/>
    <mergeCell ref="C44:D44"/>
    <mergeCell ref="C43:D43"/>
    <mergeCell ref="C48:D48"/>
    <mergeCell ref="C46:D46"/>
    <mergeCell ref="A47:B47"/>
    <mergeCell ref="C47:D47"/>
    <mergeCell ref="C53:D53"/>
    <mergeCell ref="C52:D52"/>
    <mergeCell ref="C51:D51"/>
    <mergeCell ref="C50:D50"/>
    <mergeCell ref="A53:B53"/>
    <mergeCell ref="A52:B52"/>
    <mergeCell ref="A51:B51"/>
    <mergeCell ref="A50:B50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D34:D35"/>
    <mergeCell ref="C20:C21"/>
    <mergeCell ref="D20:D21"/>
    <mergeCell ref="A32:K32"/>
    <mergeCell ref="N28:Z28"/>
    <mergeCell ref="A22:K22"/>
    <mergeCell ref="A34:A35"/>
    <mergeCell ref="B34:B35"/>
    <mergeCell ref="C34:C35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20" width="9.140625" style="141" customWidth="1"/>
    <col min="21" max="23" width="9.140625" style="141"/>
  </cols>
  <sheetData>
    <row r="1" spans="1:16" ht="25.5" customHeight="1" x14ac:dyDescent="0.25">
      <c r="A1" s="201" t="s">
        <v>79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207" t="s">
        <v>226</v>
      </c>
      <c r="J2" s="207"/>
      <c r="K2" s="207"/>
      <c r="L2" s="207"/>
      <c r="M2" s="207"/>
    </row>
    <row r="3" spans="1:16" ht="30.75" customHeight="1" x14ac:dyDescent="0.25">
      <c r="A3" s="202" t="s">
        <v>20</v>
      </c>
      <c r="B3" s="204" t="s">
        <v>21</v>
      </c>
      <c r="C3" s="205"/>
      <c r="D3" s="206"/>
      <c r="E3" s="204" t="s">
        <v>81</v>
      </c>
      <c r="F3" s="205"/>
      <c r="G3" s="206"/>
      <c r="H3" s="204" t="s">
        <v>82</v>
      </c>
      <c r="I3" s="205"/>
      <c r="J3" s="206"/>
      <c r="K3" s="204" t="s">
        <v>22</v>
      </c>
      <c r="L3" s="205"/>
      <c r="M3" s="206"/>
    </row>
    <row r="4" spans="1:16" ht="21" customHeight="1" x14ac:dyDescent="0.25">
      <c r="A4" s="203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6" ht="12.75" customHeight="1" x14ac:dyDescent="0.25">
      <c r="A5" s="67" t="s">
        <v>24</v>
      </c>
      <c r="B5" s="68">
        <v>2969</v>
      </c>
      <c r="C5" s="69">
        <v>330.49</v>
      </c>
      <c r="D5" s="70" t="s">
        <v>227</v>
      </c>
      <c r="E5" s="68">
        <v>846</v>
      </c>
      <c r="F5" s="69">
        <v>302.41000000000003</v>
      </c>
      <c r="G5" s="70" t="s">
        <v>228</v>
      </c>
      <c r="H5" s="68">
        <v>1555</v>
      </c>
      <c r="I5" s="69">
        <v>345.33</v>
      </c>
      <c r="J5" s="70" t="s">
        <v>229</v>
      </c>
      <c r="K5" s="68">
        <v>568</v>
      </c>
      <c r="L5" s="71">
        <v>331.71</v>
      </c>
      <c r="M5" s="70" t="s">
        <v>230</v>
      </c>
    </row>
    <row r="6" spans="1:16" ht="12.75" customHeight="1" x14ac:dyDescent="0.25">
      <c r="A6" s="67" t="s">
        <v>25</v>
      </c>
      <c r="B6" s="68">
        <v>19383</v>
      </c>
      <c r="C6" s="69">
        <v>810.14</v>
      </c>
      <c r="D6" s="70" t="s">
        <v>231</v>
      </c>
      <c r="E6" s="68">
        <v>7626</v>
      </c>
      <c r="F6" s="69">
        <v>808.08</v>
      </c>
      <c r="G6" s="70" t="s">
        <v>232</v>
      </c>
      <c r="H6" s="68">
        <v>3341</v>
      </c>
      <c r="I6" s="69">
        <v>806.37</v>
      </c>
      <c r="J6" s="70" t="s">
        <v>233</v>
      </c>
      <c r="K6" s="68">
        <v>8416</v>
      </c>
      <c r="L6" s="71">
        <v>813.51</v>
      </c>
      <c r="M6" s="70" t="s">
        <v>234</v>
      </c>
    </row>
    <row r="7" spans="1:16" ht="12.75" customHeight="1" x14ac:dyDescent="0.25">
      <c r="A7" s="67" t="s">
        <v>26</v>
      </c>
      <c r="B7" s="68">
        <v>84949</v>
      </c>
      <c r="C7" s="69">
        <v>1248.08</v>
      </c>
      <c r="D7" s="70" t="s">
        <v>235</v>
      </c>
      <c r="E7" s="68">
        <v>43529</v>
      </c>
      <c r="F7" s="69">
        <v>1251.51</v>
      </c>
      <c r="G7" s="70" t="s">
        <v>236</v>
      </c>
      <c r="H7" s="68">
        <v>11443</v>
      </c>
      <c r="I7" s="69">
        <v>1286.79</v>
      </c>
      <c r="J7" s="70" t="s">
        <v>237</v>
      </c>
      <c r="K7" s="68">
        <v>29977</v>
      </c>
      <c r="L7" s="71">
        <v>1228.3399999999999</v>
      </c>
      <c r="M7" s="70" t="s">
        <v>238</v>
      </c>
    </row>
    <row r="8" spans="1:16" ht="12.75" customHeight="1" x14ac:dyDescent="0.25">
      <c r="A8" s="67" t="s">
        <v>27</v>
      </c>
      <c r="B8" s="68">
        <v>128905</v>
      </c>
      <c r="C8" s="69">
        <v>1763.15</v>
      </c>
      <c r="D8" s="70" t="s">
        <v>239</v>
      </c>
      <c r="E8" s="68">
        <v>75975</v>
      </c>
      <c r="F8" s="69">
        <v>1768.75</v>
      </c>
      <c r="G8" s="70" t="s">
        <v>240</v>
      </c>
      <c r="H8" s="68">
        <v>24238</v>
      </c>
      <c r="I8" s="69">
        <v>1767</v>
      </c>
      <c r="J8" s="70" t="s">
        <v>241</v>
      </c>
      <c r="K8" s="68">
        <v>28692</v>
      </c>
      <c r="L8" s="71">
        <v>1745.06</v>
      </c>
      <c r="M8" s="70" t="s">
        <v>242</v>
      </c>
    </row>
    <row r="9" spans="1:16" ht="12.75" customHeight="1" x14ac:dyDescent="0.25">
      <c r="A9" s="67" t="s">
        <v>28</v>
      </c>
      <c r="B9" s="68">
        <v>188159</v>
      </c>
      <c r="C9" s="69">
        <v>2247.73</v>
      </c>
      <c r="D9" s="70" t="s">
        <v>243</v>
      </c>
      <c r="E9" s="68">
        <v>116806</v>
      </c>
      <c r="F9" s="69">
        <v>2250.89</v>
      </c>
      <c r="G9" s="70" t="s">
        <v>141</v>
      </c>
      <c r="H9" s="68">
        <v>26144</v>
      </c>
      <c r="I9" s="69">
        <v>2236.4</v>
      </c>
      <c r="J9" s="70" t="s">
        <v>244</v>
      </c>
      <c r="K9" s="68">
        <v>45209</v>
      </c>
      <c r="L9" s="71">
        <v>2246.13</v>
      </c>
      <c r="M9" s="70" t="s">
        <v>245</v>
      </c>
    </row>
    <row r="10" spans="1:16" ht="12.75" customHeight="1" x14ac:dyDescent="0.25">
      <c r="A10" s="67" t="s">
        <v>29</v>
      </c>
      <c r="B10" s="68">
        <v>135026</v>
      </c>
      <c r="C10" s="69">
        <v>2732.97</v>
      </c>
      <c r="D10" s="70" t="s">
        <v>246</v>
      </c>
      <c r="E10" s="68">
        <v>94522</v>
      </c>
      <c r="F10" s="69">
        <v>2736.3</v>
      </c>
      <c r="G10" s="70" t="s">
        <v>247</v>
      </c>
      <c r="H10" s="68">
        <v>13146</v>
      </c>
      <c r="I10" s="69">
        <v>2718.5</v>
      </c>
      <c r="J10" s="70" t="s">
        <v>248</v>
      </c>
      <c r="K10" s="68">
        <v>27358</v>
      </c>
      <c r="L10" s="71">
        <v>2728.4</v>
      </c>
      <c r="M10" s="70" t="s">
        <v>249</v>
      </c>
    </row>
    <row r="11" spans="1:16" ht="12.75" customHeight="1" x14ac:dyDescent="0.25">
      <c r="A11" s="67" t="s">
        <v>30</v>
      </c>
      <c r="B11" s="68">
        <v>131967</v>
      </c>
      <c r="C11" s="69">
        <v>3207.92</v>
      </c>
      <c r="D11" s="70" t="s">
        <v>250</v>
      </c>
      <c r="E11" s="68">
        <v>104057</v>
      </c>
      <c r="F11" s="69">
        <v>3207.73</v>
      </c>
      <c r="G11" s="70" t="s">
        <v>251</v>
      </c>
      <c r="H11" s="68">
        <v>10646</v>
      </c>
      <c r="I11" s="69">
        <v>3178.14</v>
      </c>
      <c r="J11" s="70" t="s">
        <v>252</v>
      </c>
      <c r="K11" s="68">
        <v>17264</v>
      </c>
      <c r="L11" s="71">
        <v>3227.41</v>
      </c>
      <c r="M11" s="70" t="s">
        <v>253</v>
      </c>
    </row>
    <row r="12" spans="1:16" ht="12.75" customHeight="1" x14ac:dyDescent="0.25">
      <c r="A12" s="67" t="s">
        <v>31</v>
      </c>
      <c r="B12" s="68">
        <v>81403</v>
      </c>
      <c r="C12" s="69">
        <v>3737.86</v>
      </c>
      <c r="D12" s="70" t="s">
        <v>254</v>
      </c>
      <c r="E12" s="68">
        <v>68468</v>
      </c>
      <c r="F12" s="69">
        <v>3739.5</v>
      </c>
      <c r="G12" s="70" t="s">
        <v>255</v>
      </c>
      <c r="H12" s="68">
        <v>3516</v>
      </c>
      <c r="I12" s="69">
        <v>3721.74</v>
      </c>
      <c r="J12" s="70" t="s">
        <v>256</v>
      </c>
      <c r="K12" s="68">
        <v>9419</v>
      </c>
      <c r="L12" s="71">
        <v>3732</v>
      </c>
      <c r="M12" s="70" t="s">
        <v>257</v>
      </c>
    </row>
    <row r="13" spans="1:16" ht="12.75" customHeight="1" x14ac:dyDescent="0.25">
      <c r="A13" s="67" t="s">
        <v>32</v>
      </c>
      <c r="B13" s="68">
        <v>64539</v>
      </c>
      <c r="C13" s="69">
        <v>4237</v>
      </c>
      <c r="D13" s="70" t="s">
        <v>135</v>
      </c>
      <c r="E13" s="68">
        <v>56353</v>
      </c>
      <c r="F13" s="69">
        <v>4238.2700000000004</v>
      </c>
      <c r="G13" s="70" t="s">
        <v>258</v>
      </c>
      <c r="H13" s="68">
        <v>1654</v>
      </c>
      <c r="I13" s="69">
        <v>4219.6400000000003</v>
      </c>
      <c r="J13" s="70" t="s">
        <v>259</v>
      </c>
      <c r="K13" s="68">
        <v>6532</v>
      </c>
      <c r="L13" s="71">
        <v>4230.47</v>
      </c>
      <c r="M13" s="70" t="s">
        <v>260</v>
      </c>
    </row>
    <row r="14" spans="1:16" ht="12.75" customHeight="1" x14ac:dyDescent="0.25">
      <c r="A14" s="67" t="s">
        <v>33</v>
      </c>
      <c r="B14" s="68">
        <v>42736</v>
      </c>
      <c r="C14" s="69">
        <v>4731.16</v>
      </c>
      <c r="D14" s="70" t="s">
        <v>261</v>
      </c>
      <c r="E14" s="68">
        <v>38661</v>
      </c>
      <c r="F14" s="69">
        <v>4731.32</v>
      </c>
      <c r="G14" s="70" t="s">
        <v>262</v>
      </c>
      <c r="H14" s="68">
        <v>687</v>
      </c>
      <c r="I14" s="69">
        <v>4722.4399999999996</v>
      </c>
      <c r="J14" s="70" t="s">
        <v>263</v>
      </c>
      <c r="K14" s="68">
        <v>3388</v>
      </c>
      <c r="L14" s="71">
        <v>4731.09</v>
      </c>
      <c r="M14" s="70" t="s">
        <v>264</v>
      </c>
      <c r="P14" s="143" t="s">
        <v>88</v>
      </c>
    </row>
    <row r="15" spans="1:16" ht="12.75" customHeight="1" x14ac:dyDescent="0.25">
      <c r="A15" s="67" t="s">
        <v>34</v>
      </c>
      <c r="B15" s="68">
        <v>44098</v>
      </c>
      <c r="C15" s="69">
        <v>5425.48</v>
      </c>
      <c r="D15" s="70" t="s">
        <v>265</v>
      </c>
      <c r="E15" s="68">
        <v>39841</v>
      </c>
      <c r="F15" s="69">
        <v>5424.79</v>
      </c>
      <c r="G15" s="70" t="s">
        <v>266</v>
      </c>
      <c r="H15" s="68">
        <v>637</v>
      </c>
      <c r="I15" s="69">
        <v>5427.5</v>
      </c>
      <c r="J15" s="70" t="s">
        <v>267</v>
      </c>
      <c r="K15" s="68">
        <v>3620</v>
      </c>
      <c r="L15" s="71">
        <v>5432.67</v>
      </c>
      <c r="M15" s="70" t="s">
        <v>268</v>
      </c>
      <c r="P15" s="143">
        <f>B19-'stranica 4'!B19-'stranica 5'!B19</f>
        <v>0</v>
      </c>
    </row>
    <row r="16" spans="1:16" ht="12.75" customHeight="1" x14ac:dyDescent="0.25">
      <c r="A16" s="67" t="s">
        <v>35</v>
      </c>
      <c r="B16" s="68">
        <v>20678</v>
      </c>
      <c r="C16" s="69">
        <v>6408.04</v>
      </c>
      <c r="D16" s="70" t="s">
        <v>269</v>
      </c>
      <c r="E16" s="68">
        <v>18810</v>
      </c>
      <c r="F16" s="69">
        <v>6411.85</v>
      </c>
      <c r="G16" s="70" t="s">
        <v>142</v>
      </c>
      <c r="H16" s="68">
        <v>265</v>
      </c>
      <c r="I16" s="69">
        <v>6410.24</v>
      </c>
      <c r="J16" s="70" t="s">
        <v>270</v>
      </c>
      <c r="K16" s="68">
        <v>1603</v>
      </c>
      <c r="L16" s="71">
        <v>6362.99</v>
      </c>
      <c r="M16" s="70" t="s">
        <v>271</v>
      </c>
    </row>
    <row r="17" spans="1:13" ht="12.75" customHeight="1" x14ac:dyDescent="0.25">
      <c r="A17" s="67" t="s">
        <v>36</v>
      </c>
      <c r="B17" s="68">
        <v>7957</v>
      </c>
      <c r="C17" s="69">
        <v>7430.58</v>
      </c>
      <c r="D17" s="70" t="s">
        <v>272</v>
      </c>
      <c r="E17" s="68">
        <v>7492</v>
      </c>
      <c r="F17" s="69">
        <v>7431.76</v>
      </c>
      <c r="G17" s="70" t="s">
        <v>273</v>
      </c>
      <c r="H17" s="68">
        <v>87</v>
      </c>
      <c r="I17" s="69">
        <v>7379.86</v>
      </c>
      <c r="J17" s="70" t="s">
        <v>274</v>
      </c>
      <c r="K17" s="68">
        <v>378</v>
      </c>
      <c r="L17" s="71">
        <v>7419.02</v>
      </c>
      <c r="M17" s="70" t="s">
        <v>275</v>
      </c>
    </row>
    <row r="18" spans="1:13" ht="12.75" customHeight="1" x14ac:dyDescent="0.25">
      <c r="A18" s="67" t="s">
        <v>37</v>
      </c>
      <c r="B18" s="68">
        <v>9146</v>
      </c>
      <c r="C18" s="69">
        <v>9424.58</v>
      </c>
      <c r="D18" s="70" t="s">
        <v>276</v>
      </c>
      <c r="E18" s="68">
        <v>8899</v>
      </c>
      <c r="F18" s="69">
        <v>9430.1299999999992</v>
      </c>
      <c r="G18" s="70" t="s">
        <v>277</v>
      </c>
      <c r="H18" s="68">
        <v>48</v>
      </c>
      <c r="I18" s="69">
        <v>9040.4500000000007</v>
      </c>
      <c r="J18" s="70" t="s">
        <v>143</v>
      </c>
      <c r="K18" s="68">
        <v>199</v>
      </c>
      <c r="L18" s="71">
        <v>9269.1200000000008</v>
      </c>
      <c r="M18" s="70" t="s">
        <v>278</v>
      </c>
    </row>
    <row r="19" spans="1:13" ht="11.25" customHeight="1" x14ac:dyDescent="0.25">
      <c r="A19" s="72" t="s">
        <v>1</v>
      </c>
      <c r="B19" s="73">
        <v>961915</v>
      </c>
      <c r="C19" s="74">
        <v>2975.6</v>
      </c>
      <c r="D19" s="75" t="s">
        <v>186</v>
      </c>
      <c r="E19" s="73">
        <v>681885</v>
      </c>
      <c r="F19" s="74">
        <v>3233.31</v>
      </c>
      <c r="G19" s="75" t="s">
        <v>184</v>
      </c>
      <c r="H19" s="73">
        <v>97407</v>
      </c>
      <c r="I19" s="74">
        <v>2241.79</v>
      </c>
      <c r="J19" s="75" t="s">
        <v>133</v>
      </c>
      <c r="K19" s="73">
        <v>182623</v>
      </c>
      <c r="L19" s="76">
        <v>2404.75</v>
      </c>
      <c r="M19" s="75" t="s">
        <v>185</v>
      </c>
    </row>
    <row r="20" spans="1:13" x14ac:dyDescent="0.25">
      <c r="A20" s="200" t="s">
        <v>78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77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20" width="9.140625" style="137"/>
  </cols>
  <sheetData>
    <row r="1" spans="1:13" ht="36.75" customHeight="1" x14ac:dyDescent="0.25">
      <c r="A1" s="201" t="s">
        <v>83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207" t="str">
        <f>'stranica 3'!$I$2:$L$2</f>
        <v>za listopad 2021. (isplata u studenome 2021.)</v>
      </c>
      <c r="J2" s="207"/>
      <c r="K2" s="207"/>
      <c r="L2" s="207"/>
      <c r="M2" s="207"/>
    </row>
    <row r="3" spans="1:13" ht="24" customHeight="1" x14ac:dyDescent="0.25">
      <c r="A3" s="202" t="s">
        <v>20</v>
      </c>
      <c r="B3" s="204" t="s">
        <v>21</v>
      </c>
      <c r="C3" s="205"/>
      <c r="D3" s="206"/>
      <c r="E3" s="204" t="s">
        <v>81</v>
      </c>
      <c r="F3" s="205"/>
      <c r="G3" s="206"/>
      <c r="H3" s="204" t="s">
        <v>82</v>
      </c>
      <c r="I3" s="205"/>
      <c r="J3" s="206"/>
      <c r="K3" s="204" t="s">
        <v>22</v>
      </c>
      <c r="L3" s="205"/>
      <c r="M3" s="206"/>
    </row>
    <row r="4" spans="1:13" ht="26.25" customHeight="1" x14ac:dyDescent="0.25">
      <c r="A4" s="203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101</v>
      </c>
      <c r="C5" s="69">
        <v>390.81</v>
      </c>
      <c r="D5" s="70" t="s">
        <v>279</v>
      </c>
      <c r="E5" s="68">
        <v>28</v>
      </c>
      <c r="F5" s="69">
        <v>304.48</v>
      </c>
      <c r="G5" s="70" t="s">
        <v>280</v>
      </c>
      <c r="H5" s="68">
        <v>1</v>
      </c>
      <c r="I5" s="69">
        <v>395.5</v>
      </c>
      <c r="J5" s="70" t="s">
        <v>120</v>
      </c>
      <c r="K5" s="68">
        <v>72</v>
      </c>
      <c r="L5" s="71">
        <v>424.32</v>
      </c>
      <c r="M5" s="70" t="s">
        <v>281</v>
      </c>
    </row>
    <row r="6" spans="1:13" ht="12.75" customHeight="1" x14ac:dyDescent="0.25">
      <c r="A6" s="67" t="s">
        <v>25</v>
      </c>
      <c r="B6" s="68">
        <v>7996</v>
      </c>
      <c r="C6" s="69">
        <v>794.21</v>
      </c>
      <c r="D6" s="70" t="s">
        <v>282</v>
      </c>
      <c r="E6" s="68">
        <v>5670</v>
      </c>
      <c r="F6" s="69">
        <v>794.38</v>
      </c>
      <c r="G6" s="70" t="s">
        <v>283</v>
      </c>
      <c r="H6" s="68">
        <v>151</v>
      </c>
      <c r="I6" s="69">
        <v>810.15</v>
      </c>
      <c r="J6" s="70" t="s">
        <v>284</v>
      </c>
      <c r="K6" s="68">
        <v>2175</v>
      </c>
      <c r="L6" s="71">
        <v>792.65</v>
      </c>
      <c r="M6" s="70" t="s">
        <v>285</v>
      </c>
    </row>
    <row r="7" spans="1:13" ht="12.75" customHeight="1" x14ac:dyDescent="0.25">
      <c r="A7" s="67" t="s">
        <v>26</v>
      </c>
      <c r="B7" s="68">
        <v>7280</v>
      </c>
      <c r="C7" s="69">
        <v>1261.03</v>
      </c>
      <c r="D7" s="70" t="s">
        <v>144</v>
      </c>
      <c r="E7" s="68">
        <v>3439</v>
      </c>
      <c r="F7" s="69">
        <v>1254.43</v>
      </c>
      <c r="G7" s="70" t="s">
        <v>286</v>
      </c>
      <c r="H7" s="68">
        <v>279</v>
      </c>
      <c r="I7" s="69">
        <v>1292.94</v>
      </c>
      <c r="J7" s="70" t="s">
        <v>287</v>
      </c>
      <c r="K7" s="68">
        <v>3562</v>
      </c>
      <c r="L7" s="71">
        <v>1264.9000000000001</v>
      </c>
      <c r="M7" s="70" t="s">
        <v>288</v>
      </c>
    </row>
    <row r="8" spans="1:13" ht="12.75" customHeight="1" x14ac:dyDescent="0.25">
      <c r="A8" s="67" t="s">
        <v>27</v>
      </c>
      <c r="B8" s="68">
        <v>11635</v>
      </c>
      <c r="C8" s="69">
        <v>1770.33</v>
      </c>
      <c r="D8" s="70" t="s">
        <v>289</v>
      </c>
      <c r="E8" s="68">
        <v>6560</v>
      </c>
      <c r="F8" s="69">
        <v>1778.55</v>
      </c>
      <c r="G8" s="70" t="s">
        <v>290</v>
      </c>
      <c r="H8" s="68">
        <v>558</v>
      </c>
      <c r="I8" s="69">
        <v>1766.23</v>
      </c>
      <c r="J8" s="70" t="s">
        <v>291</v>
      </c>
      <c r="K8" s="68">
        <v>4517</v>
      </c>
      <c r="L8" s="71">
        <v>1758.9</v>
      </c>
      <c r="M8" s="70" t="s">
        <v>292</v>
      </c>
    </row>
    <row r="9" spans="1:13" ht="12.75" customHeight="1" x14ac:dyDescent="0.25">
      <c r="A9" s="67" t="s">
        <v>28</v>
      </c>
      <c r="B9" s="68">
        <v>52228</v>
      </c>
      <c r="C9" s="69">
        <v>2273.4899999999998</v>
      </c>
      <c r="D9" s="70" t="s">
        <v>293</v>
      </c>
      <c r="E9" s="68">
        <v>32952</v>
      </c>
      <c r="F9" s="69">
        <v>2278.84</v>
      </c>
      <c r="G9" s="70" t="s">
        <v>294</v>
      </c>
      <c r="H9" s="68">
        <v>2966</v>
      </c>
      <c r="I9" s="69">
        <v>2264.73</v>
      </c>
      <c r="J9" s="70" t="s">
        <v>295</v>
      </c>
      <c r="K9" s="68">
        <v>16310</v>
      </c>
      <c r="L9" s="71">
        <v>2264.2600000000002</v>
      </c>
      <c r="M9" s="70" t="s">
        <v>296</v>
      </c>
    </row>
    <row r="10" spans="1:13" ht="12.75" customHeight="1" x14ac:dyDescent="0.25">
      <c r="A10" s="67" t="s">
        <v>29</v>
      </c>
      <c r="B10" s="68">
        <v>28830</v>
      </c>
      <c r="C10" s="69">
        <v>2739.34</v>
      </c>
      <c r="D10" s="70" t="s">
        <v>297</v>
      </c>
      <c r="E10" s="68">
        <v>20919</v>
      </c>
      <c r="F10" s="69">
        <v>2742.24</v>
      </c>
      <c r="G10" s="70" t="s">
        <v>298</v>
      </c>
      <c r="H10" s="68">
        <v>1164</v>
      </c>
      <c r="I10" s="69">
        <v>2759.02</v>
      </c>
      <c r="J10" s="70" t="s">
        <v>299</v>
      </c>
      <c r="K10" s="68">
        <v>6747</v>
      </c>
      <c r="L10" s="71">
        <v>2726.97</v>
      </c>
      <c r="M10" s="70" t="s">
        <v>300</v>
      </c>
    </row>
    <row r="11" spans="1:13" ht="12.75" customHeight="1" x14ac:dyDescent="0.25">
      <c r="A11" s="67" t="s">
        <v>30</v>
      </c>
      <c r="B11" s="68">
        <v>40180</v>
      </c>
      <c r="C11" s="69">
        <v>3187.46</v>
      </c>
      <c r="D11" s="70" t="s">
        <v>301</v>
      </c>
      <c r="E11" s="68">
        <v>34808</v>
      </c>
      <c r="F11" s="69">
        <v>3183.77</v>
      </c>
      <c r="G11" s="70" t="s">
        <v>302</v>
      </c>
      <c r="H11" s="68">
        <v>1816</v>
      </c>
      <c r="I11" s="69">
        <v>3168.75</v>
      </c>
      <c r="J11" s="70" t="s">
        <v>303</v>
      </c>
      <c r="K11" s="68">
        <v>3556</v>
      </c>
      <c r="L11" s="71">
        <v>3233.17</v>
      </c>
      <c r="M11" s="70" t="s">
        <v>304</v>
      </c>
    </row>
    <row r="12" spans="1:13" ht="12.75" customHeight="1" x14ac:dyDescent="0.25">
      <c r="A12" s="67" t="s">
        <v>31</v>
      </c>
      <c r="B12" s="68">
        <v>23712</v>
      </c>
      <c r="C12" s="69">
        <v>3739.21</v>
      </c>
      <c r="D12" s="70" t="s">
        <v>305</v>
      </c>
      <c r="E12" s="68">
        <v>21073</v>
      </c>
      <c r="F12" s="69">
        <v>3739.53</v>
      </c>
      <c r="G12" s="70" t="s">
        <v>306</v>
      </c>
      <c r="H12" s="68">
        <v>843</v>
      </c>
      <c r="I12" s="69">
        <v>3731.49</v>
      </c>
      <c r="J12" s="70" t="s">
        <v>307</v>
      </c>
      <c r="K12" s="68">
        <v>1796</v>
      </c>
      <c r="L12" s="71">
        <v>3739.11</v>
      </c>
      <c r="M12" s="70" t="s">
        <v>308</v>
      </c>
    </row>
    <row r="13" spans="1:13" ht="12.75" customHeight="1" x14ac:dyDescent="0.25">
      <c r="A13" s="67" t="s">
        <v>32</v>
      </c>
      <c r="B13" s="68">
        <v>18590</v>
      </c>
      <c r="C13" s="69">
        <v>4234.8900000000003</v>
      </c>
      <c r="D13" s="70" t="s">
        <v>309</v>
      </c>
      <c r="E13" s="68">
        <v>16613</v>
      </c>
      <c r="F13" s="69">
        <v>4234.5600000000004</v>
      </c>
      <c r="G13" s="70" t="s">
        <v>310</v>
      </c>
      <c r="H13" s="68">
        <v>553</v>
      </c>
      <c r="I13" s="69">
        <v>4241.47</v>
      </c>
      <c r="J13" s="70" t="s">
        <v>311</v>
      </c>
      <c r="K13" s="68">
        <v>1424</v>
      </c>
      <c r="L13" s="71">
        <v>4236.2299999999996</v>
      </c>
      <c r="M13" s="70" t="s">
        <v>312</v>
      </c>
    </row>
    <row r="14" spans="1:13" ht="12.75" customHeight="1" x14ac:dyDescent="0.25">
      <c r="A14" s="67" t="s">
        <v>33</v>
      </c>
      <c r="B14" s="68">
        <v>10823</v>
      </c>
      <c r="C14" s="69">
        <v>4727.2</v>
      </c>
      <c r="D14" s="70" t="s">
        <v>313</v>
      </c>
      <c r="E14" s="68">
        <v>9951</v>
      </c>
      <c r="F14" s="69">
        <v>4727.42</v>
      </c>
      <c r="G14" s="70" t="s">
        <v>314</v>
      </c>
      <c r="H14" s="68">
        <v>255</v>
      </c>
      <c r="I14" s="69">
        <v>4716.57</v>
      </c>
      <c r="J14" s="70" t="s">
        <v>147</v>
      </c>
      <c r="K14" s="68">
        <v>617</v>
      </c>
      <c r="L14" s="71">
        <v>4728.01</v>
      </c>
      <c r="M14" s="70" t="s">
        <v>315</v>
      </c>
    </row>
    <row r="15" spans="1:13" ht="12.75" customHeight="1" x14ac:dyDescent="0.25">
      <c r="A15" s="67" t="s">
        <v>34</v>
      </c>
      <c r="B15" s="68">
        <v>10930</v>
      </c>
      <c r="C15" s="69">
        <v>5423.96</v>
      </c>
      <c r="D15" s="70" t="s">
        <v>316</v>
      </c>
      <c r="E15" s="68">
        <v>10114</v>
      </c>
      <c r="F15" s="69">
        <v>5424.65</v>
      </c>
      <c r="G15" s="70" t="s">
        <v>317</v>
      </c>
      <c r="H15" s="68">
        <v>209</v>
      </c>
      <c r="I15" s="69">
        <v>5408.1</v>
      </c>
      <c r="J15" s="70" t="s">
        <v>318</v>
      </c>
      <c r="K15" s="68">
        <v>607</v>
      </c>
      <c r="L15" s="71">
        <v>5417.84</v>
      </c>
      <c r="M15" s="70" t="s">
        <v>319</v>
      </c>
    </row>
    <row r="16" spans="1:13" ht="12.75" customHeight="1" x14ac:dyDescent="0.25">
      <c r="A16" s="67" t="s">
        <v>35</v>
      </c>
      <c r="B16" s="68">
        <v>5140</v>
      </c>
      <c r="C16" s="69">
        <v>6406.25</v>
      </c>
      <c r="D16" s="70" t="s">
        <v>320</v>
      </c>
      <c r="E16" s="68">
        <v>4842</v>
      </c>
      <c r="F16" s="69">
        <v>6410.18</v>
      </c>
      <c r="G16" s="70" t="s">
        <v>146</v>
      </c>
      <c r="H16" s="68">
        <v>97</v>
      </c>
      <c r="I16" s="69">
        <v>6429.05</v>
      </c>
      <c r="J16" s="70" t="s">
        <v>148</v>
      </c>
      <c r="K16" s="68">
        <v>201</v>
      </c>
      <c r="L16" s="71">
        <v>6300.67</v>
      </c>
      <c r="M16" s="70" t="s">
        <v>321</v>
      </c>
    </row>
    <row r="17" spans="1:13" ht="12.75" customHeight="1" x14ac:dyDescent="0.25">
      <c r="A17" s="67" t="s">
        <v>36</v>
      </c>
      <c r="B17" s="68">
        <v>1963</v>
      </c>
      <c r="C17" s="69">
        <v>7389.04</v>
      </c>
      <c r="D17" s="70" t="s">
        <v>322</v>
      </c>
      <c r="E17" s="68">
        <v>1915</v>
      </c>
      <c r="F17" s="69">
        <v>7388.22</v>
      </c>
      <c r="G17" s="70" t="s">
        <v>323</v>
      </c>
      <c r="H17" s="68">
        <v>34</v>
      </c>
      <c r="I17" s="69">
        <v>7446.07</v>
      </c>
      <c r="J17" s="70" t="s">
        <v>149</v>
      </c>
      <c r="K17" s="68">
        <v>14</v>
      </c>
      <c r="L17" s="71">
        <v>7362.68</v>
      </c>
      <c r="M17" s="70" t="s">
        <v>150</v>
      </c>
    </row>
    <row r="18" spans="1:13" ht="12.75" customHeight="1" x14ac:dyDescent="0.25">
      <c r="A18" s="67" t="s">
        <v>37</v>
      </c>
      <c r="B18" s="68">
        <v>1072</v>
      </c>
      <c r="C18" s="69">
        <v>8598.27</v>
      </c>
      <c r="D18" s="70" t="s">
        <v>324</v>
      </c>
      <c r="E18" s="68">
        <v>1046</v>
      </c>
      <c r="F18" s="69">
        <v>8594.01</v>
      </c>
      <c r="G18" s="70" t="s">
        <v>325</v>
      </c>
      <c r="H18" s="68">
        <v>23</v>
      </c>
      <c r="I18" s="69">
        <v>8760.68</v>
      </c>
      <c r="J18" s="70" t="s">
        <v>151</v>
      </c>
      <c r="K18" s="68">
        <v>3</v>
      </c>
      <c r="L18" s="71">
        <v>8840.39</v>
      </c>
      <c r="M18" s="70" t="s">
        <v>127</v>
      </c>
    </row>
    <row r="19" spans="1:13" ht="11.25" customHeight="1" x14ac:dyDescent="0.25">
      <c r="A19" s="72" t="s">
        <v>1</v>
      </c>
      <c r="B19" s="73">
        <v>220480</v>
      </c>
      <c r="C19" s="74">
        <v>3158.75</v>
      </c>
      <c r="D19" s="75" t="s">
        <v>326</v>
      </c>
      <c r="E19" s="73">
        <v>169930</v>
      </c>
      <c r="F19" s="74">
        <v>3348.48</v>
      </c>
      <c r="G19" s="75" t="s">
        <v>327</v>
      </c>
      <c r="H19" s="73">
        <v>8949</v>
      </c>
      <c r="I19" s="74">
        <v>2911.46</v>
      </c>
      <c r="J19" s="75" t="s">
        <v>328</v>
      </c>
      <c r="K19" s="73">
        <v>41601</v>
      </c>
      <c r="L19" s="76">
        <v>2436.98</v>
      </c>
      <c r="M19" s="75" t="s">
        <v>329</v>
      </c>
    </row>
    <row r="20" spans="1:13" x14ac:dyDescent="0.25">
      <c r="A20" s="200" t="s">
        <v>78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19" width="9.140625" style="137"/>
  </cols>
  <sheetData>
    <row r="1" spans="1:13" ht="36.75" customHeight="1" x14ac:dyDescent="0.25">
      <c r="A1" s="201" t="s">
        <v>84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207" t="str">
        <f>'stranica 3'!$I$2:$L$2</f>
        <v>za listopad 2021. (isplata u studenome 2021.)</v>
      </c>
      <c r="J2" s="207"/>
      <c r="K2" s="207"/>
      <c r="L2" s="207"/>
      <c r="M2" s="207"/>
    </row>
    <row r="3" spans="1:13" ht="24" customHeight="1" x14ac:dyDescent="0.25">
      <c r="A3" s="202" t="s">
        <v>20</v>
      </c>
      <c r="B3" s="204" t="s">
        <v>21</v>
      </c>
      <c r="C3" s="205"/>
      <c r="D3" s="206"/>
      <c r="E3" s="204" t="s">
        <v>81</v>
      </c>
      <c r="F3" s="205"/>
      <c r="G3" s="206"/>
      <c r="H3" s="204" t="s">
        <v>82</v>
      </c>
      <c r="I3" s="205"/>
      <c r="J3" s="206"/>
      <c r="K3" s="204" t="s">
        <v>22</v>
      </c>
      <c r="L3" s="205"/>
      <c r="M3" s="206"/>
    </row>
    <row r="4" spans="1:13" ht="26.25" customHeight="1" x14ac:dyDescent="0.25">
      <c r="A4" s="203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2868</v>
      </c>
      <c r="C5" s="69">
        <v>328.37</v>
      </c>
      <c r="D5" s="70" t="s">
        <v>330</v>
      </c>
      <c r="E5" s="68">
        <v>818</v>
      </c>
      <c r="F5" s="69">
        <v>302.33999999999997</v>
      </c>
      <c r="G5" s="70" t="s">
        <v>331</v>
      </c>
      <c r="H5" s="68">
        <v>1554</v>
      </c>
      <c r="I5" s="69">
        <v>345.3</v>
      </c>
      <c r="J5" s="70" t="s">
        <v>332</v>
      </c>
      <c r="K5" s="68">
        <v>496</v>
      </c>
      <c r="L5" s="71">
        <v>318.26</v>
      </c>
      <c r="M5" s="70" t="s">
        <v>333</v>
      </c>
    </row>
    <row r="6" spans="1:13" ht="12.75" customHeight="1" x14ac:dyDescent="0.25">
      <c r="A6" s="67" t="s">
        <v>25</v>
      </c>
      <c r="B6" s="68">
        <v>11387</v>
      </c>
      <c r="C6" s="69">
        <v>821.33</v>
      </c>
      <c r="D6" s="70" t="s">
        <v>334</v>
      </c>
      <c r="E6" s="68">
        <v>1956</v>
      </c>
      <c r="F6" s="69">
        <v>847.81</v>
      </c>
      <c r="G6" s="70" t="s">
        <v>335</v>
      </c>
      <c r="H6" s="68">
        <v>3190</v>
      </c>
      <c r="I6" s="69">
        <v>806.19</v>
      </c>
      <c r="J6" s="70" t="s">
        <v>336</v>
      </c>
      <c r="K6" s="68">
        <v>6241</v>
      </c>
      <c r="L6" s="71">
        <v>820.77</v>
      </c>
      <c r="M6" s="70" t="s">
        <v>337</v>
      </c>
    </row>
    <row r="7" spans="1:13" ht="12.75" customHeight="1" x14ac:dyDescent="0.25">
      <c r="A7" s="67" t="s">
        <v>26</v>
      </c>
      <c r="B7" s="68">
        <v>77669</v>
      </c>
      <c r="C7" s="69">
        <v>1246.8699999999999</v>
      </c>
      <c r="D7" s="70" t="s">
        <v>338</v>
      </c>
      <c r="E7" s="68">
        <v>40090</v>
      </c>
      <c r="F7" s="69">
        <v>1251.26</v>
      </c>
      <c r="G7" s="70" t="s">
        <v>339</v>
      </c>
      <c r="H7" s="68">
        <v>11164</v>
      </c>
      <c r="I7" s="69">
        <v>1286.6300000000001</v>
      </c>
      <c r="J7" s="70" t="s">
        <v>340</v>
      </c>
      <c r="K7" s="68">
        <v>26415</v>
      </c>
      <c r="L7" s="71">
        <v>1223.4100000000001</v>
      </c>
      <c r="M7" s="70" t="s">
        <v>341</v>
      </c>
    </row>
    <row r="8" spans="1:13" ht="12.75" customHeight="1" x14ac:dyDescent="0.25">
      <c r="A8" s="67" t="s">
        <v>27</v>
      </c>
      <c r="B8" s="68">
        <v>117270</v>
      </c>
      <c r="C8" s="69">
        <v>1762.43</v>
      </c>
      <c r="D8" s="70" t="s">
        <v>342</v>
      </c>
      <c r="E8" s="68">
        <v>69415</v>
      </c>
      <c r="F8" s="69">
        <v>1767.82</v>
      </c>
      <c r="G8" s="70" t="s">
        <v>343</v>
      </c>
      <c r="H8" s="68">
        <v>23680</v>
      </c>
      <c r="I8" s="69">
        <v>1767.01</v>
      </c>
      <c r="J8" s="70" t="s">
        <v>344</v>
      </c>
      <c r="K8" s="68">
        <v>24175</v>
      </c>
      <c r="L8" s="71">
        <v>1742.47</v>
      </c>
      <c r="M8" s="70" t="s">
        <v>345</v>
      </c>
    </row>
    <row r="9" spans="1:13" ht="12.75" customHeight="1" x14ac:dyDescent="0.25">
      <c r="A9" s="67" t="s">
        <v>28</v>
      </c>
      <c r="B9" s="68">
        <v>135931</v>
      </c>
      <c r="C9" s="69">
        <v>2237.84</v>
      </c>
      <c r="D9" s="70" t="s">
        <v>346</v>
      </c>
      <c r="E9" s="68">
        <v>83854</v>
      </c>
      <c r="F9" s="69">
        <v>2239.91</v>
      </c>
      <c r="G9" s="70" t="s">
        <v>347</v>
      </c>
      <c r="H9" s="68">
        <v>23178</v>
      </c>
      <c r="I9" s="69">
        <v>2232.77</v>
      </c>
      <c r="J9" s="70" t="s">
        <v>348</v>
      </c>
      <c r="K9" s="68">
        <v>28899</v>
      </c>
      <c r="L9" s="71">
        <v>2235.89</v>
      </c>
      <c r="M9" s="70" t="s">
        <v>349</v>
      </c>
    </row>
    <row r="10" spans="1:13" ht="12.75" customHeight="1" x14ac:dyDescent="0.25">
      <c r="A10" s="67" t="s">
        <v>29</v>
      </c>
      <c r="B10" s="68">
        <v>106196</v>
      </c>
      <c r="C10" s="69">
        <v>2731.24</v>
      </c>
      <c r="D10" s="70" t="s">
        <v>145</v>
      </c>
      <c r="E10" s="68">
        <v>73603</v>
      </c>
      <c r="F10" s="69">
        <v>2734.61</v>
      </c>
      <c r="G10" s="70" t="s">
        <v>350</v>
      </c>
      <c r="H10" s="68">
        <v>11982</v>
      </c>
      <c r="I10" s="69">
        <v>2714.57</v>
      </c>
      <c r="J10" s="70" t="s">
        <v>351</v>
      </c>
      <c r="K10" s="68">
        <v>20611</v>
      </c>
      <c r="L10" s="71">
        <v>2728.87</v>
      </c>
      <c r="M10" s="70" t="s">
        <v>352</v>
      </c>
    </row>
    <row r="11" spans="1:13" ht="12.75" customHeight="1" x14ac:dyDescent="0.25">
      <c r="A11" s="67" t="s">
        <v>30</v>
      </c>
      <c r="B11" s="68">
        <v>91787</v>
      </c>
      <c r="C11" s="69">
        <v>3216.88</v>
      </c>
      <c r="D11" s="70" t="s">
        <v>353</v>
      </c>
      <c r="E11" s="68">
        <v>69249</v>
      </c>
      <c r="F11" s="69">
        <v>3219.78</v>
      </c>
      <c r="G11" s="70" t="s">
        <v>354</v>
      </c>
      <c r="H11" s="68">
        <v>8830</v>
      </c>
      <c r="I11" s="69">
        <v>3180.07</v>
      </c>
      <c r="J11" s="70" t="s">
        <v>355</v>
      </c>
      <c r="K11" s="68">
        <v>13708</v>
      </c>
      <c r="L11" s="71">
        <v>3225.92</v>
      </c>
      <c r="M11" s="70" t="s">
        <v>356</v>
      </c>
    </row>
    <row r="12" spans="1:13" ht="12.75" customHeight="1" x14ac:dyDescent="0.25">
      <c r="A12" s="67" t="s">
        <v>31</v>
      </c>
      <c r="B12" s="68">
        <v>57691</v>
      </c>
      <c r="C12" s="69">
        <v>3737.31</v>
      </c>
      <c r="D12" s="70" t="s">
        <v>357</v>
      </c>
      <c r="E12" s="68">
        <v>47395</v>
      </c>
      <c r="F12" s="69">
        <v>3739.49</v>
      </c>
      <c r="G12" s="70" t="s">
        <v>358</v>
      </c>
      <c r="H12" s="68">
        <v>2673</v>
      </c>
      <c r="I12" s="69">
        <v>3718.66</v>
      </c>
      <c r="J12" s="70" t="s">
        <v>359</v>
      </c>
      <c r="K12" s="68">
        <v>7623</v>
      </c>
      <c r="L12" s="71">
        <v>3730.33</v>
      </c>
      <c r="M12" s="70" t="s">
        <v>360</v>
      </c>
    </row>
    <row r="13" spans="1:13" ht="12.75" customHeight="1" x14ac:dyDescent="0.25">
      <c r="A13" s="67" t="s">
        <v>32</v>
      </c>
      <c r="B13" s="68">
        <v>45949</v>
      </c>
      <c r="C13" s="69">
        <v>4237.8599999999997</v>
      </c>
      <c r="D13" s="70" t="s">
        <v>361</v>
      </c>
      <c r="E13" s="68">
        <v>39740</v>
      </c>
      <c r="F13" s="69">
        <v>4239.82</v>
      </c>
      <c r="G13" s="70" t="s">
        <v>362</v>
      </c>
      <c r="H13" s="68">
        <v>1101</v>
      </c>
      <c r="I13" s="69">
        <v>4208.68</v>
      </c>
      <c r="J13" s="70" t="s">
        <v>152</v>
      </c>
      <c r="K13" s="68">
        <v>5108</v>
      </c>
      <c r="L13" s="71">
        <v>4228.8599999999997</v>
      </c>
      <c r="M13" s="70" t="s">
        <v>363</v>
      </c>
    </row>
    <row r="14" spans="1:13" ht="12.75" customHeight="1" x14ac:dyDescent="0.25">
      <c r="A14" s="67" t="s">
        <v>33</v>
      </c>
      <c r="B14" s="68">
        <v>31913</v>
      </c>
      <c r="C14" s="69">
        <v>4732.5</v>
      </c>
      <c r="D14" s="70" t="s">
        <v>364</v>
      </c>
      <c r="E14" s="68">
        <v>28710</v>
      </c>
      <c r="F14" s="69">
        <v>4732.67</v>
      </c>
      <c r="G14" s="70" t="s">
        <v>365</v>
      </c>
      <c r="H14" s="68">
        <v>432</v>
      </c>
      <c r="I14" s="69">
        <v>4725.91</v>
      </c>
      <c r="J14" s="70" t="s">
        <v>366</v>
      </c>
      <c r="K14" s="68">
        <v>2771</v>
      </c>
      <c r="L14" s="71">
        <v>4731.78</v>
      </c>
      <c r="M14" s="70" t="s">
        <v>367</v>
      </c>
    </row>
    <row r="15" spans="1:13" ht="12.75" customHeight="1" x14ac:dyDescent="0.25">
      <c r="A15" s="67" t="s">
        <v>34</v>
      </c>
      <c r="B15" s="68">
        <v>33168</v>
      </c>
      <c r="C15" s="69">
        <v>5425.98</v>
      </c>
      <c r="D15" s="70" t="s">
        <v>368</v>
      </c>
      <c r="E15" s="68">
        <v>29727</v>
      </c>
      <c r="F15" s="69">
        <v>5424.84</v>
      </c>
      <c r="G15" s="70" t="s">
        <v>369</v>
      </c>
      <c r="H15" s="68">
        <v>428</v>
      </c>
      <c r="I15" s="69">
        <v>5436.97</v>
      </c>
      <c r="J15" s="70" t="s">
        <v>370</v>
      </c>
      <c r="K15" s="68">
        <v>3013</v>
      </c>
      <c r="L15" s="71">
        <v>5435.66</v>
      </c>
      <c r="M15" s="70" t="s">
        <v>371</v>
      </c>
    </row>
    <row r="16" spans="1:13" ht="12.75" customHeight="1" x14ac:dyDescent="0.25">
      <c r="A16" s="67" t="s">
        <v>35</v>
      </c>
      <c r="B16" s="68">
        <v>15538</v>
      </c>
      <c r="C16" s="69">
        <v>6408.63</v>
      </c>
      <c r="D16" s="70" t="s">
        <v>153</v>
      </c>
      <c r="E16" s="68">
        <v>13968</v>
      </c>
      <c r="F16" s="69">
        <v>6412.43</v>
      </c>
      <c r="G16" s="70" t="s">
        <v>372</v>
      </c>
      <c r="H16" s="68">
        <v>168</v>
      </c>
      <c r="I16" s="69">
        <v>6399.38</v>
      </c>
      <c r="J16" s="70" t="s">
        <v>157</v>
      </c>
      <c r="K16" s="68">
        <v>1402</v>
      </c>
      <c r="L16" s="71">
        <v>6371.93</v>
      </c>
      <c r="M16" s="70" t="s">
        <v>373</v>
      </c>
    </row>
    <row r="17" spans="1:13" ht="12.75" customHeight="1" x14ac:dyDescent="0.25">
      <c r="A17" s="67" t="s">
        <v>36</v>
      </c>
      <c r="B17" s="68">
        <v>5994</v>
      </c>
      <c r="C17" s="69">
        <v>7444.19</v>
      </c>
      <c r="D17" s="70" t="s">
        <v>374</v>
      </c>
      <c r="E17" s="68">
        <v>5577</v>
      </c>
      <c r="F17" s="69">
        <v>7446.7</v>
      </c>
      <c r="G17" s="70" t="s">
        <v>375</v>
      </c>
      <c r="H17" s="68">
        <v>53</v>
      </c>
      <c r="I17" s="69">
        <v>7337.39</v>
      </c>
      <c r="J17" s="70" t="s">
        <v>376</v>
      </c>
      <c r="K17" s="68">
        <v>364</v>
      </c>
      <c r="L17" s="71">
        <v>7421.19</v>
      </c>
      <c r="M17" s="70" t="s">
        <v>377</v>
      </c>
    </row>
    <row r="18" spans="1:13" ht="12.75" customHeight="1" x14ac:dyDescent="0.25">
      <c r="A18" s="67" t="s">
        <v>37</v>
      </c>
      <c r="B18" s="68">
        <v>8074</v>
      </c>
      <c r="C18" s="69">
        <v>9534.2900000000009</v>
      </c>
      <c r="D18" s="70" t="s">
        <v>378</v>
      </c>
      <c r="E18" s="68">
        <v>7853</v>
      </c>
      <c r="F18" s="69">
        <v>9541.5</v>
      </c>
      <c r="G18" s="70" t="s">
        <v>379</v>
      </c>
      <c r="H18" s="68">
        <v>25</v>
      </c>
      <c r="I18" s="69">
        <v>9297.83</v>
      </c>
      <c r="J18" s="70" t="s">
        <v>154</v>
      </c>
      <c r="K18" s="68">
        <v>196</v>
      </c>
      <c r="L18" s="71">
        <v>9275.68</v>
      </c>
      <c r="M18" s="70" t="s">
        <v>380</v>
      </c>
    </row>
    <row r="19" spans="1:13" ht="11.25" customHeight="1" x14ac:dyDescent="0.25">
      <c r="A19" s="72" t="s">
        <v>1</v>
      </c>
      <c r="B19" s="73">
        <v>741435</v>
      </c>
      <c r="C19" s="74">
        <v>2921.14</v>
      </c>
      <c r="D19" s="75" t="s">
        <v>381</v>
      </c>
      <c r="E19" s="73">
        <v>511955</v>
      </c>
      <c r="F19" s="74">
        <v>3195.09</v>
      </c>
      <c r="G19" s="75" t="s">
        <v>382</v>
      </c>
      <c r="H19" s="73">
        <v>88458</v>
      </c>
      <c r="I19" s="74">
        <v>2174.04</v>
      </c>
      <c r="J19" s="75" t="s">
        <v>383</v>
      </c>
      <c r="K19" s="73">
        <v>141022</v>
      </c>
      <c r="L19" s="76">
        <v>2395.2399999999998</v>
      </c>
      <c r="M19" s="75" t="s">
        <v>298</v>
      </c>
    </row>
    <row r="20" spans="1:13" x14ac:dyDescent="0.25">
      <c r="A20" s="200" t="s">
        <v>78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G34" sqref="G34"/>
    </sheetView>
  </sheetViews>
  <sheetFormatPr defaultColWidth="9.140625"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208" t="s">
        <v>40</v>
      </c>
      <c r="B1" s="208"/>
      <c r="C1" s="208"/>
      <c r="D1" s="208"/>
      <c r="E1" s="208"/>
    </row>
    <row r="2" spans="1:9" ht="6" customHeight="1" x14ac:dyDescent="0.2"/>
    <row r="3" spans="1:9" ht="12" customHeight="1" x14ac:dyDescent="0.2">
      <c r="B3" s="66"/>
      <c r="C3" s="212" t="s">
        <v>226</v>
      </c>
      <c r="D3" s="212"/>
      <c r="E3" s="212"/>
      <c r="F3" s="161"/>
      <c r="G3" s="110"/>
      <c r="H3" s="110"/>
      <c r="I3" s="110"/>
    </row>
    <row r="4" spans="1:9" s="92" customFormat="1" ht="24" x14ac:dyDescent="0.25">
      <c r="A4" s="84" t="s">
        <v>41</v>
      </c>
      <c r="B4" s="78" t="s">
        <v>42</v>
      </c>
      <c r="C4" s="79" t="s">
        <v>2</v>
      </c>
      <c r="D4" s="85" t="s">
        <v>3</v>
      </c>
      <c r="E4" s="86" t="s">
        <v>23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213" t="s">
        <v>43</v>
      </c>
      <c r="B6" s="101" t="s">
        <v>44</v>
      </c>
      <c r="C6" s="102">
        <v>17264</v>
      </c>
      <c r="D6" s="112">
        <v>4203.9380433271544</v>
      </c>
      <c r="E6" s="103"/>
    </row>
    <row r="7" spans="1:9" ht="49.5" customHeight="1" x14ac:dyDescent="0.2">
      <c r="A7" s="214"/>
      <c r="B7" s="98" t="s">
        <v>45</v>
      </c>
      <c r="C7" s="144">
        <v>7825</v>
      </c>
      <c r="D7" s="145">
        <v>4595.3599999999997</v>
      </c>
      <c r="E7" s="118" t="s">
        <v>384</v>
      </c>
      <c r="F7" s="94">
        <v>32</v>
      </c>
    </row>
    <row r="8" spans="1:9" ht="49.5" customHeight="1" x14ac:dyDescent="0.2">
      <c r="A8" s="214"/>
      <c r="B8" s="99" t="s">
        <v>46</v>
      </c>
      <c r="C8" s="144">
        <v>8974</v>
      </c>
      <c r="D8" s="145">
        <v>4499.71</v>
      </c>
      <c r="E8" s="118" t="s">
        <v>385</v>
      </c>
      <c r="F8" s="94">
        <v>34</v>
      </c>
    </row>
    <row r="9" spans="1:9" ht="16.5" customHeight="1" x14ac:dyDescent="0.2">
      <c r="A9" s="214"/>
      <c r="B9" s="100" t="s">
        <v>47</v>
      </c>
      <c r="C9" s="146">
        <v>620</v>
      </c>
      <c r="D9" s="147">
        <v>4323.3100000000004</v>
      </c>
      <c r="E9" s="117" t="s">
        <v>386</v>
      </c>
      <c r="F9" s="94">
        <v>31</v>
      </c>
    </row>
    <row r="10" spans="1:9" ht="21.75" customHeight="1" x14ac:dyDescent="0.2">
      <c r="A10" s="158" t="s">
        <v>48</v>
      </c>
      <c r="B10" s="100" t="s">
        <v>102</v>
      </c>
      <c r="C10" s="146">
        <v>178</v>
      </c>
      <c r="D10" s="147">
        <v>5313.55</v>
      </c>
      <c r="E10" s="117" t="s">
        <v>98</v>
      </c>
      <c r="F10" s="94"/>
    </row>
    <row r="11" spans="1:9" ht="14.25" customHeight="1" x14ac:dyDescent="0.2">
      <c r="A11" s="104" t="s">
        <v>49</v>
      </c>
      <c r="B11" s="105" t="s">
        <v>87</v>
      </c>
      <c r="C11" s="148">
        <v>15889</v>
      </c>
      <c r="D11" s="149">
        <v>4083.94</v>
      </c>
      <c r="E11" s="116" t="s">
        <v>387</v>
      </c>
      <c r="F11" s="94">
        <v>30</v>
      </c>
    </row>
    <row r="12" spans="1:9" ht="14.25" customHeight="1" x14ac:dyDescent="0.2">
      <c r="A12" s="158" t="s">
        <v>51</v>
      </c>
      <c r="B12" s="105" t="s">
        <v>50</v>
      </c>
      <c r="C12" s="150">
        <v>2814</v>
      </c>
      <c r="D12" s="151">
        <v>2632.36</v>
      </c>
      <c r="E12" s="116" t="s">
        <v>155</v>
      </c>
      <c r="F12" s="94">
        <v>33</v>
      </c>
    </row>
    <row r="13" spans="1:9" ht="14.25" customHeight="1" x14ac:dyDescent="0.2">
      <c r="A13" s="158" t="s">
        <v>53</v>
      </c>
      <c r="B13" s="105" t="s">
        <v>52</v>
      </c>
      <c r="C13" s="150">
        <v>2438</v>
      </c>
      <c r="D13" s="151">
        <v>4128.2</v>
      </c>
      <c r="E13" s="116" t="s">
        <v>388</v>
      </c>
      <c r="F13" s="94">
        <v>33</v>
      </c>
    </row>
    <row r="14" spans="1:9" ht="14.25" customHeight="1" x14ac:dyDescent="0.2">
      <c r="A14" s="158" t="s">
        <v>55</v>
      </c>
      <c r="B14" s="105" t="s">
        <v>54</v>
      </c>
      <c r="C14" s="152">
        <v>70802</v>
      </c>
      <c r="D14" s="149">
        <v>6167.41</v>
      </c>
      <c r="E14" s="116" t="s">
        <v>156</v>
      </c>
      <c r="F14" s="94">
        <v>19</v>
      </c>
    </row>
    <row r="15" spans="1:9" ht="26.25" customHeight="1" x14ac:dyDescent="0.2">
      <c r="A15" s="158" t="s">
        <v>57</v>
      </c>
      <c r="B15" s="105" t="s">
        <v>56</v>
      </c>
      <c r="C15" s="153">
        <v>50589</v>
      </c>
      <c r="D15" s="149">
        <v>2959.07</v>
      </c>
      <c r="E15" s="116" t="s">
        <v>389</v>
      </c>
      <c r="F15" s="94">
        <v>28</v>
      </c>
    </row>
    <row r="16" spans="1:9" ht="15.75" customHeight="1" x14ac:dyDescent="0.2">
      <c r="A16" s="158" t="s">
        <v>59</v>
      </c>
      <c r="B16" s="105" t="s">
        <v>58</v>
      </c>
      <c r="C16" s="150">
        <v>4488</v>
      </c>
      <c r="D16" s="151">
        <v>3418.1</v>
      </c>
      <c r="E16" s="117" t="s">
        <v>98</v>
      </c>
      <c r="F16" s="94">
        <v>28</v>
      </c>
    </row>
    <row r="17" spans="1:8" ht="15.75" customHeight="1" x14ac:dyDescent="0.2">
      <c r="A17" s="158" t="s">
        <v>61</v>
      </c>
      <c r="B17" s="105" t="s">
        <v>60</v>
      </c>
      <c r="C17" s="154">
        <v>159</v>
      </c>
      <c r="D17" s="155">
        <v>3434.6</v>
      </c>
      <c r="E17" s="116" t="s">
        <v>390</v>
      </c>
      <c r="F17" s="94">
        <v>38</v>
      </c>
      <c r="G17" s="95"/>
    </row>
    <row r="18" spans="1:8" ht="17.25" customHeight="1" x14ac:dyDescent="0.2">
      <c r="A18" s="158" t="s">
        <v>63</v>
      </c>
      <c r="B18" s="106" t="s">
        <v>62</v>
      </c>
      <c r="C18" s="156">
        <v>6974</v>
      </c>
      <c r="D18" s="155">
        <v>3050.71</v>
      </c>
      <c r="E18" s="121" t="s">
        <v>391</v>
      </c>
      <c r="F18" s="94">
        <v>29</v>
      </c>
    </row>
    <row r="19" spans="1:8" ht="26.25" customHeight="1" x14ac:dyDescent="0.2">
      <c r="A19" s="158" t="s">
        <v>65</v>
      </c>
      <c r="B19" s="105" t="s">
        <v>64</v>
      </c>
      <c r="C19" s="150">
        <v>684</v>
      </c>
      <c r="D19" s="151">
        <v>10554.47</v>
      </c>
      <c r="E19" s="116" t="s">
        <v>392</v>
      </c>
      <c r="F19" s="94">
        <v>33</v>
      </c>
    </row>
    <row r="20" spans="1:8" ht="26.25" customHeight="1" x14ac:dyDescent="0.2">
      <c r="A20" s="158" t="s">
        <v>67</v>
      </c>
      <c r="B20" s="105" t="s">
        <v>66</v>
      </c>
      <c r="C20" s="150">
        <v>77</v>
      </c>
      <c r="D20" s="151">
        <v>3582.02</v>
      </c>
      <c r="E20" s="116" t="s">
        <v>128</v>
      </c>
      <c r="F20" s="94">
        <v>29</v>
      </c>
    </row>
    <row r="21" spans="1:8" ht="15.75" customHeight="1" x14ac:dyDescent="0.2">
      <c r="A21" s="158" t="s">
        <v>69</v>
      </c>
      <c r="B21" s="105" t="s">
        <v>68</v>
      </c>
      <c r="C21" s="150">
        <v>27</v>
      </c>
      <c r="D21" s="151">
        <v>3910.78</v>
      </c>
      <c r="E21" s="117" t="s">
        <v>98</v>
      </c>
      <c r="F21" s="94" t="str">
        <f t="shared" ref="F21" si="0">LEFT(E21,3)</f>
        <v>−</v>
      </c>
    </row>
    <row r="22" spans="1:8" ht="15.75" customHeight="1" x14ac:dyDescent="0.2">
      <c r="A22" s="158" t="s">
        <v>71</v>
      </c>
      <c r="B22" s="105" t="s">
        <v>70</v>
      </c>
      <c r="C22" s="150">
        <v>130</v>
      </c>
      <c r="D22" s="151">
        <v>9479.2000000000007</v>
      </c>
      <c r="E22" s="116" t="s">
        <v>393</v>
      </c>
      <c r="F22" s="94">
        <v>42</v>
      </c>
    </row>
    <row r="23" spans="1:8" s="95" customFormat="1" ht="15.75" customHeight="1" x14ac:dyDescent="0.2">
      <c r="A23" s="158" t="s">
        <v>73</v>
      </c>
      <c r="B23" s="105" t="s">
        <v>72</v>
      </c>
      <c r="C23" s="150">
        <v>246</v>
      </c>
      <c r="D23" s="151">
        <v>4115.87</v>
      </c>
      <c r="E23" s="116" t="s">
        <v>394</v>
      </c>
      <c r="F23" s="94">
        <v>30</v>
      </c>
      <c r="H23" s="82"/>
    </row>
    <row r="24" spans="1:8" s="95" customFormat="1" ht="15.75" customHeight="1" x14ac:dyDescent="0.2">
      <c r="A24" s="158" t="s">
        <v>75</v>
      </c>
      <c r="B24" s="105" t="s">
        <v>74</v>
      </c>
      <c r="C24" s="150">
        <v>852</v>
      </c>
      <c r="D24" s="151">
        <v>3342.01</v>
      </c>
      <c r="E24" s="116" t="s">
        <v>395</v>
      </c>
      <c r="F24" s="94">
        <v>28</v>
      </c>
      <c r="H24" s="82"/>
    </row>
    <row r="25" spans="1:8" ht="26.25" customHeight="1" x14ac:dyDescent="0.2">
      <c r="A25" s="158" t="s">
        <v>76</v>
      </c>
      <c r="B25" s="105" t="s">
        <v>94</v>
      </c>
      <c r="C25" s="152">
        <v>200</v>
      </c>
      <c r="D25" s="149">
        <v>2200.41</v>
      </c>
      <c r="E25" s="116" t="s">
        <v>396</v>
      </c>
      <c r="F25" s="94">
        <v>30</v>
      </c>
    </row>
    <row r="26" spans="1:8" ht="15.75" customHeight="1" x14ac:dyDescent="0.2">
      <c r="A26" s="158" t="s">
        <v>101</v>
      </c>
      <c r="B26" s="105" t="s">
        <v>77</v>
      </c>
      <c r="C26" s="152">
        <v>6780</v>
      </c>
      <c r="D26" s="149">
        <v>3482.47</v>
      </c>
      <c r="E26" s="117" t="s">
        <v>397</v>
      </c>
      <c r="F26" s="94">
        <v>7</v>
      </c>
    </row>
    <row r="27" spans="1:8" ht="18.75" customHeight="1" x14ac:dyDescent="0.2">
      <c r="A27" s="209" t="s">
        <v>1</v>
      </c>
      <c r="B27" s="210"/>
      <c r="C27" s="107">
        <v>180746</v>
      </c>
      <c r="D27" s="108" t="s">
        <v>7</v>
      </c>
      <c r="E27" s="108" t="s">
        <v>7</v>
      </c>
    </row>
    <row r="28" spans="1:8" x14ac:dyDescent="0.2">
      <c r="A28" s="211" t="s">
        <v>103</v>
      </c>
      <c r="B28" s="211"/>
      <c r="C28" s="96"/>
      <c r="D28" s="97"/>
    </row>
  </sheetData>
  <mergeCells count="5">
    <mergeCell ref="A1:E1"/>
    <mergeCell ref="A27:B27"/>
    <mergeCell ref="A28:B28"/>
    <mergeCell ref="C3:E3"/>
    <mergeCell ref="A6:A9"/>
  </mergeCells>
  <conditionalFormatting sqref="C7:C2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" bottom="0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C7:C26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stranica 1 i 2</vt:lpstr>
      <vt:lpstr>stranica 3</vt:lpstr>
      <vt:lpstr>stranica 4</vt:lpstr>
      <vt:lpstr>stranica 5</vt:lpstr>
      <vt:lpstr>stranica 6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2021-11-19T10:07:25Z</cp:lastPrinted>
  <dcterms:created xsi:type="dcterms:W3CDTF">2018-09-19T07:11:38Z</dcterms:created>
  <dcterms:modified xsi:type="dcterms:W3CDTF">2021-11-19T10:07:43Z</dcterms:modified>
</cp:coreProperties>
</file>