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2021\"/>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K31" i="1"/>
  <c r="J31" i="1"/>
  <c r="K30" i="1"/>
  <c r="J30" i="1"/>
  <c r="K29" i="1"/>
  <c r="J29" i="1"/>
  <c r="K28" i="1"/>
  <c r="J28" i="1"/>
  <c r="K27" i="1"/>
  <c r="J27" i="1"/>
  <c r="K26" i="1"/>
  <c r="J26" i="1"/>
  <c r="K25" i="1"/>
  <c r="J25" i="1"/>
  <c r="K24" i="1"/>
  <c r="J24" i="1"/>
  <c r="K19" i="1"/>
  <c r="J19" i="1"/>
  <c r="K18" i="1"/>
  <c r="J18" i="1"/>
  <c r="K17" i="1"/>
  <c r="J17" i="1"/>
  <c r="J16" i="1"/>
  <c r="J15" i="1"/>
  <c r="K14" i="1"/>
  <c r="J14" i="1"/>
  <c r="K13" i="1"/>
  <c r="J13" i="1"/>
  <c r="K12" i="1"/>
  <c r="J12" i="1"/>
  <c r="K11" i="1"/>
  <c r="J11" i="1"/>
  <c r="K10" i="1"/>
  <c r="J10" i="1"/>
  <c r="K9" i="1"/>
  <c r="J9" i="1"/>
  <c r="K8" i="1"/>
  <c r="J8" i="1"/>
  <c r="K7" i="1"/>
  <c r="J7" i="1"/>
  <c r="K6" i="1"/>
  <c r="J6" i="1"/>
  <c r="C50" i="1" l="1"/>
  <c r="P15" i="2" l="1"/>
  <c r="I2" i="5" l="1"/>
  <c r="I2" i="4"/>
  <c r="F21" i="3" l="1"/>
</calcChain>
</file>

<file path=xl/sharedStrings.xml><?xml version="1.0" encoding="utf-8"?>
<sst xmlns="http://schemas.openxmlformats.org/spreadsheetml/2006/main" count="524" uniqueCount="399">
  <si>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</si>
  <si>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</si>
  <si>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</si>
  <si>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</si>
  <si>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</si>
  <si>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</si>
  <si>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</si>
  <si>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</si>
  <si>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</si>
  <si>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</si>
  <si>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</si>
  <si>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</si>
  <si>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</si>
  <si>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</si>
  <si>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</si>
  <si>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</si>
  <si>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</si>
  <si>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</si>
  <si>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</si>
  <si>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</si>
  <si>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</si>
  <si>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</si>
  <si>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</si>
  <si>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</si>
  <si>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</si>
  <si>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</si>
  <si>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</si>
  <si>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</si>
  <si>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</si>
  <si>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</si>
  <si>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</si>
  <si>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</si>
  <si>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</si>
  <si>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</si>
  <si>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</si>
  <si>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</si>
  <si>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</si>
  <si>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</si>
  <si>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</si>
  <si>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</si>
  <si>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</si>
  <si>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</si>
  <si>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</si>
  <si>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</si>
  <si>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</si>
  <si>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</si>
  <si>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</si>
  <si>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</si>
  <si>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</si>
  <si>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</si>
  <si>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</si>
  <si>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</si>
  <si>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</si>
  <si>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</si>
  <si>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</si>
  <si>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</si>
  <si>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</si>
  <si>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</si>
  <si>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</si>
  <si>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</si>
  <si>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t>TOTAL</t>
  </si>
  <si>
    <t>Beneficiaries to insurees ratio</t>
  </si>
  <si>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</si>
  <si>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</si>
  <si>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</si>
  <si>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</si>
  <si>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</si>
  <si>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</si>
  <si>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</si>
  <si>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</si>
  <si>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</si>
  <si>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</si>
  <si>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</si>
  <si>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</si>
  <si>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</si>
  <si>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</si>
  <si>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</si>
  <si>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</si>
  <si>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</si>
  <si>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</si>
  <si>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</si>
  <si>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</si>
  <si>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</si>
  <si>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</si>
  <si>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</si>
  <si>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</si>
  <si>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</si>
  <si>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</si>
  <si>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</si>
  <si>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</si>
  <si>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</si>
  <si>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</si>
  <si>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</si>
  <si>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</si>
  <si>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</si>
  <si>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</si>
  <si>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</si>
  <si>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</si>
  <si>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</si>
  <si>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</si>
  <si>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</si>
  <si>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</si>
  <si>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</si>
  <si>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</si>
  <si>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</si>
  <si>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</si>
  <si>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</si>
  <si>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</si>
  <si>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</si>
  <si>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 xml:space="preserve"> 74 02 </t>
  </si>
  <si>
    <r>
      <t>Croatian Veterans from the Homeland War - ZOHBDR (Act on Croatian Homeland War Veterans and Their Family Member</t>
    </r>
    <r>
      <rPr>
        <i/>
        <sz val="9"/>
        <color theme="1"/>
        <rFont val="Calibri"/>
        <family val="2"/>
        <charset val="238"/>
        <scheme val="minor"/>
      </rPr>
      <t>s</t>
    </r>
    <r>
      <rPr>
        <sz val="9"/>
        <color theme="1"/>
        <rFont val="Calibri"/>
        <family val="2"/>
        <charset val="238"/>
        <scheme val="minor"/>
      </rPr>
      <t>)</t>
    </r>
  </si>
  <si>
    <t>18.</t>
  </si>
  <si>
    <t>Pension beneficiaries entitled under the Fire Services Act (Official Gazette 125/19)*</t>
  </si>
  <si>
    <t>* As of June 2020, the Fire Services Act (Official Gazette 125/19) has been in force.</t>
  </si>
  <si>
    <t>1:1,24</t>
  </si>
  <si>
    <t xml:space="preserve"> 74 01 </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</si>
  <si>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2021</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</si>
  <si>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2021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</si>
  <si>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 pension expenditure in 2021   -  in HRK billions (plan)</t>
  </si>
  <si>
    <r>
      <t xml:space="preserve">Total expenditure for 2021,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</si>
  <si>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t xml:space="preserve"> 74 00 </t>
  </si>
  <si>
    <t xml:space="preserve"> 74 11 </t>
  </si>
  <si>
    <t xml:space="preserve"> 72 06 </t>
  </si>
  <si>
    <t xml:space="preserve"> 74 06 </t>
  </si>
  <si>
    <t xml:space="preserve"> 72 02 </t>
  </si>
  <si>
    <t xml:space="preserve"> 73 11 </t>
  </si>
  <si>
    <t xml:space="preserve"> 65 08 </t>
  </si>
  <si>
    <t xml:space="preserve"> 72 09 </t>
  </si>
  <si>
    <t xml:space="preserve"> 71 06 </t>
  </si>
  <si>
    <t>49 00 26</t>
  </si>
  <si>
    <t xml:space="preserve"> 29 00 17  </t>
  </si>
  <si>
    <r>
      <t xml:space="preserve">Current value of pension </t>
    </r>
    <r>
      <rPr>
        <b/>
        <sz val="10"/>
        <color theme="1"/>
        <rFont val="Calibri"/>
        <family val="2"/>
        <charset val="238"/>
        <scheme val="minor"/>
      </rPr>
      <t>(CVP),</t>
    </r>
    <r>
      <rPr>
        <sz val="10"/>
        <color theme="1"/>
        <rFont val="Calibri"/>
        <family val="2"/>
        <charset val="238"/>
        <scheme val="minor"/>
      </rPr>
      <t xml:space="preserve"> 1 July 2021</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</si>
  <si>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2021 </t>
    </r>
  </si>
  <si>
    <t xml:space="preserve"> 72 07 </t>
  </si>
  <si>
    <t>37 07 29</t>
  </si>
  <si>
    <t>27 05 14</t>
  </si>
  <si>
    <t>37 09 27</t>
  </si>
  <si>
    <t>28 09 04</t>
  </si>
  <si>
    <t xml:space="preserve"> 74 03 </t>
  </si>
  <si>
    <t xml:space="preserve"> 71 10 </t>
  </si>
  <si>
    <t>15 01 23</t>
  </si>
  <si>
    <t>17 06 27</t>
  </si>
  <si>
    <t>20 06 26</t>
  </si>
  <si>
    <t>33 04 29</t>
  </si>
  <si>
    <t>36 05 11</t>
  </si>
  <si>
    <t>15 00 01</t>
  </si>
  <si>
    <t>39 00 02</t>
  </si>
  <si>
    <t>30 11 07</t>
  </si>
  <si>
    <t>31 07 29</t>
  </si>
  <si>
    <t>24 06 05</t>
  </si>
  <si>
    <t>36 00 05</t>
  </si>
  <si>
    <t xml:space="preserve"> 67 11 </t>
  </si>
  <si>
    <t xml:space="preserve"> 63 04 </t>
  </si>
  <si>
    <t xml:space="preserve"> 62 04 </t>
  </si>
  <si>
    <t>28 05 00</t>
  </si>
  <si>
    <t xml:space="preserve">KEY INFORMATION ON THE CURRENT STATE OF THE CROATIAN PENSION INSURANCE SYSTEM - December 2021 (payment in January 2022)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</si>
  <si>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t>
    </r>
    <r>
      <rPr>
        <b/>
        <sz val="10"/>
        <color theme="1"/>
        <rFont val="Calibri"/>
        <family val="2"/>
        <charset val="238"/>
        <scheme val="minor"/>
      </rPr>
      <t>31 December 2021</t>
    </r>
  </si>
  <si>
    <t>OVERALL number of insurees in December 2021 (payment in January 2022)</t>
  </si>
  <si>
    <t>Average net wage in the Republic of Croatia for November 2021   (source: State Bureau of Statistics)</t>
  </si>
  <si>
    <t>situation: December 2021 (payment in January 2022)</t>
  </si>
  <si>
    <t>Old age pension transformed from disability pension</t>
  </si>
  <si>
    <r>
      <t xml:space="preserve">Number of beneficiaries not including Active Military Personnel (DVO), Police Officers (PO) and Authorised Officials (OSO).      
</t>
    </r>
    <r>
      <rPr>
        <vertAlign val="superscript"/>
        <sz val="8"/>
        <color theme="1"/>
        <rFont val="Calibri"/>
        <family val="2"/>
        <charset val="238"/>
        <scheme val="minor"/>
      </rPr>
      <t/>
    </r>
  </si>
  <si>
    <t>31 08 11</t>
  </si>
  <si>
    <t xml:space="preserve"> 75 00 </t>
  </si>
  <si>
    <t>42 06 10</t>
  </si>
  <si>
    <t xml:space="preserve"> 65 10 </t>
  </si>
  <si>
    <t>42 06 07</t>
  </si>
  <si>
    <t>24 09 15</t>
  </si>
  <si>
    <t>31 06 16</t>
  </si>
  <si>
    <t>31 05 25</t>
  </si>
  <si>
    <t>36 00 06</t>
  </si>
  <si>
    <t xml:space="preserve"> 68 05 </t>
  </si>
  <si>
    <t>35 10 02</t>
  </si>
  <si>
    <t>35 07 18</t>
  </si>
  <si>
    <t>32 08 01</t>
  </si>
  <si>
    <t>32 06 27</t>
  </si>
  <si>
    <t>21 10 22</t>
  </si>
  <si>
    <t>21 11 21</t>
  </si>
  <si>
    <t xml:space="preserve"> 62 03 </t>
  </si>
  <si>
    <t>28 06 05</t>
  </si>
  <si>
    <t>30 08 23</t>
  </si>
  <si>
    <t xml:space="preserve"> 42 09 00 </t>
  </si>
  <si>
    <t xml:space="preserve"> 42 09 11 </t>
  </si>
  <si>
    <t xml:space="preserve"> 42 03 18 </t>
  </si>
  <si>
    <t xml:space="preserve"> 42 03 28 </t>
  </si>
  <si>
    <t>27 04 14</t>
  </si>
  <si>
    <t>27 01 05</t>
  </si>
  <si>
    <t>37 06 16</t>
  </si>
  <si>
    <t>14 11 19</t>
  </si>
  <si>
    <t>16 03 26</t>
  </si>
  <si>
    <t>13 04 15</t>
  </si>
  <si>
    <t>17 03 13</t>
  </si>
  <si>
    <t>15 02 08</t>
  </si>
  <si>
    <t>16 02 26</t>
  </si>
  <si>
    <t>13 00 03</t>
  </si>
  <si>
    <t>17 01 19</t>
  </si>
  <si>
    <t>17 06 13</t>
  </si>
  <si>
    <t>14 05 27</t>
  </si>
  <si>
    <t>24 02 15</t>
  </si>
  <si>
    <t>24 05 09</t>
  </si>
  <si>
    <t>20 00 09</t>
  </si>
  <si>
    <t>27 01 11</t>
  </si>
  <si>
    <t>28 06 11</t>
  </si>
  <si>
    <t>29 06 15</t>
  </si>
  <si>
    <t>23 05 17</t>
  </si>
  <si>
    <t>28 09 29</t>
  </si>
  <si>
    <t>33 01 25</t>
  </si>
  <si>
    <t>34 00 18</t>
  </si>
  <si>
    <t>25 11 29</t>
  </si>
  <si>
    <t>33 05 12</t>
  </si>
  <si>
    <t>34 06 07</t>
  </si>
  <si>
    <t>35 02 15</t>
  </si>
  <si>
    <t>25 08 15</t>
  </si>
  <si>
    <t>35 08 13</t>
  </si>
  <si>
    <t>36 04 12</t>
  </si>
  <si>
    <t>36 09 02</t>
  </si>
  <si>
    <t>28 04 13</t>
  </si>
  <si>
    <t>36 04 24</t>
  </si>
  <si>
    <t>37 08 07</t>
  </si>
  <si>
    <t>38 00 00</t>
  </si>
  <si>
    <t>29 06 01</t>
  </si>
  <si>
    <t>36 08 22</t>
  </si>
  <si>
    <t>38 08 22</t>
  </si>
  <si>
    <t>29 08 07</t>
  </si>
  <si>
    <t>37 01 22</t>
  </si>
  <si>
    <t>38 09 21</t>
  </si>
  <si>
    <t>39 00 18</t>
  </si>
  <si>
    <t>29 03 17</t>
  </si>
  <si>
    <t>37 07 20</t>
  </si>
  <si>
    <t>38 07 17</t>
  </si>
  <si>
    <t>38 09 09</t>
  </si>
  <si>
    <t>28 08 09</t>
  </si>
  <si>
    <t>38 06 25</t>
  </si>
  <si>
    <t>38 10 22</t>
  </si>
  <si>
    <t>38 10 16</t>
  </si>
  <si>
    <t>29 07 06</t>
  </si>
  <si>
    <t>41 03 25</t>
  </si>
  <si>
    <t>40 07 07</t>
  </si>
  <si>
    <t>40 07 19</t>
  </si>
  <si>
    <t>28 11 29</t>
  </si>
  <si>
    <t>41 10 19</t>
  </si>
  <si>
    <t>13 08 17</t>
  </si>
  <si>
    <t>09 02 13</t>
  </si>
  <si>
    <t>11 01 16</t>
  </si>
  <si>
    <t>16 03 18</t>
  </si>
  <si>
    <t>10 01 29</t>
  </si>
  <si>
    <t>12 00 06</t>
  </si>
  <si>
    <t>16 08 27</t>
  </si>
  <si>
    <t>18 02 22</t>
  </si>
  <si>
    <t>10 07 21</t>
  </si>
  <si>
    <t>15 09 13</t>
  </si>
  <si>
    <t>21 03 28</t>
  </si>
  <si>
    <t>21 04 21</t>
  </si>
  <si>
    <t>13 09 14</t>
  </si>
  <si>
    <t>22 01 23</t>
  </si>
  <si>
    <t>23 07 28</t>
  </si>
  <si>
    <t>13 01 27</t>
  </si>
  <si>
    <t>24 05 05</t>
  </si>
  <si>
    <t>29 01 23</t>
  </si>
  <si>
    <t>29 03 12</t>
  </si>
  <si>
    <t>21 06 15</t>
  </si>
  <si>
    <t>30 00 00</t>
  </si>
  <si>
    <t>32 08 16</t>
  </si>
  <si>
    <t>33 03 05</t>
  </si>
  <si>
    <t>20 08 28</t>
  </si>
  <si>
    <t>32 07 25</t>
  </si>
  <si>
    <t>33 01 24</t>
  </si>
  <si>
    <t>24 02 10</t>
  </si>
  <si>
    <t>33 04 07</t>
  </si>
  <si>
    <t>34 03 04</t>
  </si>
  <si>
    <t>34 05 18</t>
  </si>
  <si>
    <t>25 11 14</t>
  </si>
  <si>
    <t>34 01 17</t>
  </si>
  <si>
    <t>34 09 15</t>
  </si>
  <si>
    <t>34 11 20</t>
  </si>
  <si>
    <t>26 07 11</t>
  </si>
  <si>
    <t>34 10 18</t>
  </si>
  <si>
    <t>34 07 28</t>
  </si>
  <si>
    <t>34 08 29</t>
  </si>
  <si>
    <t>25 10 10</t>
  </si>
  <si>
    <t>34 08 15</t>
  </si>
  <si>
    <t>34 09 12</t>
  </si>
  <si>
    <t>36 05 16</t>
  </si>
  <si>
    <t>35 02 06</t>
  </si>
  <si>
    <t>35 03 10</t>
  </si>
  <si>
    <t>28 08 08</t>
  </si>
  <si>
    <t>35 11 14</t>
  </si>
  <si>
    <t>36 00 25</t>
  </si>
  <si>
    <t>28 09 02</t>
  </si>
  <si>
    <t>30 01 00</t>
  </si>
  <si>
    <t>18 00 18</t>
  </si>
  <si>
    <t>25 04 03</t>
  </si>
  <si>
    <t>16 02 00</t>
  </si>
  <si>
    <t>13 04 17</t>
  </si>
  <si>
    <t>18 02 01</t>
  </si>
  <si>
    <t>15 03 26</t>
  </si>
  <si>
    <t>16 00 13</t>
  </si>
  <si>
    <t>13 01 20</t>
  </si>
  <si>
    <t>16 02 22</t>
  </si>
  <si>
    <t>17 02 03</t>
  </si>
  <si>
    <t>17 05 22</t>
  </si>
  <si>
    <t>14 07 02</t>
  </si>
  <si>
    <t>17 09 23</t>
  </si>
  <si>
    <t>24 05 28</t>
  </si>
  <si>
    <t>24 08 23</t>
  </si>
  <si>
    <t>20 02 01</t>
  </si>
  <si>
    <t>28 00 09</t>
  </si>
  <si>
    <t>30 04 10</t>
  </si>
  <si>
    <t>31 07 06</t>
  </si>
  <si>
    <t>24 09 03</t>
  </si>
  <si>
    <t>31 02 25</t>
  </si>
  <si>
    <t>34 02 14</t>
  </si>
  <si>
    <t>35 04 17</t>
  </si>
  <si>
    <t>26 04 19</t>
  </si>
  <si>
    <t>34 06 04</t>
  </si>
  <si>
    <t>35 03 12</t>
  </si>
  <si>
    <t>36 01 26</t>
  </si>
  <si>
    <t>26 07 04</t>
  </si>
  <si>
    <t>37 07 18</t>
  </si>
  <si>
    <t>38 02 01</t>
  </si>
  <si>
    <t>29 04 12</t>
  </si>
  <si>
    <t>37 01 01</t>
  </si>
  <si>
    <t>39 05 07</t>
  </si>
  <si>
    <t>30 08 21</t>
  </si>
  <si>
    <t>37 04 29</t>
  </si>
  <si>
    <t>40 00 03</t>
  </si>
  <si>
    <t>40 04 13</t>
  </si>
  <si>
    <t>31 02 26</t>
  </si>
  <si>
    <t>37 07 21</t>
  </si>
  <si>
    <t>40 01 15</t>
  </si>
  <si>
    <t>40 05 22</t>
  </si>
  <si>
    <t>30 09 29</t>
  </si>
  <si>
    <t>37 11 18</t>
  </si>
  <si>
    <t>39 10 27</t>
  </si>
  <si>
    <t>29 04 26</t>
  </si>
  <si>
    <t>38 10 15</t>
  </si>
  <si>
    <t>40 00 24</t>
  </si>
  <si>
    <t>40 00 26</t>
  </si>
  <si>
    <t>30 01 17</t>
  </si>
  <si>
    <t>41 05 14</t>
  </si>
  <si>
    <t>41 02 12</t>
  </si>
  <si>
    <t>41 02 20</t>
  </si>
  <si>
    <t>29 02 15</t>
  </si>
  <si>
    <t>41 09 09</t>
  </si>
  <si>
    <t>31 03 16</t>
  </si>
  <si>
    <t>33 04 16</t>
  </si>
  <si>
    <t>22 03 26</t>
  </si>
  <si>
    <t>29 03 15</t>
  </si>
  <si>
    <t xml:space="preserve"> 31 11 28  </t>
  </si>
  <si>
    <t xml:space="preserve"> 35 05 09  </t>
  </si>
  <si>
    <t xml:space="preserve"> 31 01 28  </t>
  </si>
  <si>
    <t>30 11 08</t>
  </si>
  <si>
    <t xml:space="preserve"> 33 03 21  </t>
  </si>
  <si>
    <t xml:space="preserve"> 33 02 27  </t>
  </si>
  <si>
    <t>18 07 24</t>
  </si>
  <si>
    <t>29 06 16</t>
  </si>
  <si>
    <t xml:space="preserve"> 38 04 27  </t>
  </si>
  <si>
    <t xml:space="preserve"> 29 06 12  </t>
  </si>
  <si>
    <t xml:space="preserve"> 32 10 28  </t>
  </si>
  <si>
    <t xml:space="preserve"> 41 10 16  </t>
  </si>
  <si>
    <t xml:space="preserve"> 29 07 17  </t>
  </si>
  <si>
    <t xml:space="preserve"> 27 09 05  </t>
  </si>
  <si>
    <t xml:space="preserve"> 28 10 26  </t>
  </si>
  <si>
    <t>06 09 22</t>
  </si>
  <si>
    <t xml:space="preserve"> 31 02 06 </t>
  </si>
  <si>
    <t xml:space="preserve"> 64 04 </t>
  </si>
  <si>
    <t xml:space="preserve"> 31 11 27 </t>
  </si>
  <si>
    <t xml:space="preserve"> 64 01 </t>
  </si>
  <si>
    <t xml:space="preserve"> 42 02 01 </t>
  </si>
  <si>
    <t xml:space="preserve"> 61 08 </t>
  </si>
  <si>
    <t xml:space="preserve"> 42 01 22 </t>
  </si>
  <si>
    <t xml:space="preserve"> 61 07 </t>
  </si>
  <si>
    <t xml:space="preserve"> 33 03 05 </t>
  </si>
  <si>
    <t xml:space="preserve"> 63 10 </t>
  </si>
  <si>
    <t xml:space="preserve"> 34 01 29 </t>
  </si>
  <si>
    <t xml:space="preserve"> 63 07 </t>
  </si>
  <si>
    <t xml:space="preserve"> 37 02 28 </t>
  </si>
  <si>
    <t xml:space="preserve"> 60 00 </t>
  </si>
  <si>
    <t xml:space="preserve"> 37 01 19 </t>
  </si>
  <si>
    <t xml:space="preserve"> 59 11 </t>
  </si>
  <si>
    <t xml:space="preserve"> 36 11 01 </t>
  </si>
  <si>
    <t xml:space="preserve"> 59 03 </t>
  </si>
  <si>
    <t xml:space="preserve"> 34 01 00 </t>
  </si>
  <si>
    <t xml:space="preserve"> 63 00 </t>
  </si>
  <si>
    <t xml:space="preserve"> 34 10 01 </t>
  </si>
  <si>
    <t xml:space="preserve"> 62 09 </t>
  </si>
  <si>
    <t xml:space="preserve"> 24 09 14 </t>
  </si>
  <si>
    <t xml:space="preserve"> 54 04 </t>
  </si>
  <si>
    <t xml:space="preserve"> 25 00 02 </t>
  </si>
  <si>
    <t xml:space="preserve"> 54 00 </t>
  </si>
  <si>
    <t xml:space="preserve"> 30 03 09 </t>
  </si>
  <si>
    <t xml:space="preserve"> 30 05 02 </t>
  </si>
  <si>
    <t xml:space="preserve"> 62 07 </t>
  </si>
  <si>
    <t xml:space="preserve"> 32 09 01 </t>
  </si>
  <si>
    <t xml:space="preserve"> 33 03 09 </t>
  </si>
  <si>
    <t xml:space="preserve">   21 03   </t>
  </si>
  <si>
    <t xml:space="preserve">   19 06   </t>
  </si>
  <si>
    <t xml:space="preserve">   18 03   </t>
  </si>
  <si>
    <t>1:1,28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</si>
</sst>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42"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
      <sz val="6"/>
      <color theme="0"/>
      <name val="Calibri"/>
      <family val="2"/>
      <charset val="238"/>
      <scheme val="minor"/>
    </font>
    <font>
      <i/>
      <sz val="11"/>
      <color theme="1"/>
      <name val="Calibri"/>
      <family val="2"/>
      <charset val="238"/>
      <scheme val="minor"/>
    </font>
    <font>
      <sz val="11"/>
      <color rgb="FF1F497D"/>
      <name val="Calibri"/>
      <family val="2"/>
      <charset val="238"/>
      <scheme val="minor"/>
    </font>
    <font>
      <sz val="8.5"/>
      <name val="Calibri"/>
      <family val="2"/>
      <charset val="238"/>
      <scheme val="minor"/>
    </font>
    <font>
      <sz val="12"/>
      <color rgb="FFFF0000"/>
      <name val="Symbol"/>
      <family val="1"/>
      <charset val="2"/>
    </font>
    <font>
      <i/>
      <sz val="11"/>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213">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7"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0"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2" fillId="0" borderId="0" xfId="0" applyFont="1"/>
    <xf numFmtId="0" fontId="33" fillId="0" borderId="0" xfId="0" applyFont="1" applyAlignment="1">
      <alignment vertical="top" wrapText="1"/>
    </xf>
    <xf numFmtId="0" fontId="20" fillId="0" borderId="0" xfId="0" applyFont="1" applyAlignment="1">
      <alignment vertical="center"/>
    </xf>
    <xf numFmtId="0" fontId="34" fillId="0" borderId="0" xfId="0" applyFont="1"/>
    <xf numFmtId="0" fontId="35" fillId="0" borderId="0" xfId="0" applyFont="1"/>
    <xf numFmtId="0" fontId="35" fillId="2" borderId="0" xfId="0" applyFont="1" applyFill="1"/>
    <xf numFmtId="0" fontId="35" fillId="0" borderId="0" xfId="0" applyFont="1" applyAlignment="1">
      <alignment vertical="center"/>
    </xf>
    <xf numFmtId="0" fontId="33" fillId="0" borderId="0" xfId="0" applyFont="1"/>
    <xf numFmtId="0" fontId="19" fillId="0" borderId="0" xfId="0" applyFont="1"/>
    <xf numFmtId="0" fontId="33" fillId="0" borderId="0" xfId="0" applyFont="1" applyAlignment="1">
      <alignment horizontal="center" vertical="center"/>
    </xf>
    <xf numFmtId="0" fontId="36" fillId="0" borderId="0" xfId="0" applyFont="1" applyAlignment="1">
      <alignment horizontal="center" vertical="center"/>
    </xf>
    <xf numFmtId="0" fontId="19" fillId="0" borderId="0" xfId="0" applyFont="1" applyFill="1"/>
    <xf numFmtId="0" fontId="37" fillId="0" borderId="0" xfId="0" applyFont="1"/>
    <xf numFmtId="0" fontId="1" fillId="7" borderId="1" xfId="0" applyFont="1" applyFill="1" applyBorder="1" applyAlignment="1">
      <alignment horizontal="center" vertical="center" wrapText="1"/>
    </xf>
    <xf numFmtId="0" fontId="1" fillId="0" borderId="5" xfId="0" applyFont="1" applyBorder="1" applyAlignment="1">
      <alignment horizontal="center" vertical="center"/>
    </xf>
    <xf numFmtId="0" fontId="7" fillId="0" borderId="0" xfId="0" applyFont="1" applyAlignment="1">
      <alignment vertical="center"/>
    </xf>
    <xf numFmtId="0" fontId="38" fillId="0" borderId="0" xfId="0" applyFont="1" applyAlignment="1">
      <alignment vertical="center"/>
    </xf>
    <xf numFmtId="0" fontId="39" fillId="7" borderId="0" xfId="0" applyFont="1" applyFill="1" applyAlignment="1">
      <alignment vertical="center"/>
    </xf>
    <xf numFmtId="0" fontId="40" fillId="0" borderId="0" xfId="0" applyFont="1" applyAlignment="1">
      <alignment horizontal="left" vertical="center" indent="5"/>
    </xf>
    <xf numFmtId="0" fontId="4" fillId="0" borderId="0" xfId="0" applyFont="1" applyFill="1" applyBorder="1" applyAlignment="1"/>
    <xf numFmtId="0" fontId="1" fillId="0" borderId="0" xfId="0" applyFont="1" applyFill="1" applyBorder="1" applyAlignment="1"/>
    <xf numFmtId="2" fontId="2" fillId="3" borderId="4" xfId="0" applyNumberFormat="1" applyFont="1" applyFill="1" applyBorder="1" applyAlignment="1">
      <alignment horizontal="center" vertical="center"/>
    </xf>
    <xf numFmtId="0" fontId="8" fillId="0" borderId="0" xfId="0" applyFont="1"/>
    <xf numFmtId="2" fontId="8" fillId="0" borderId="0" xfId="0" applyNumberFormat="1" applyFont="1"/>
    <xf numFmtId="0" fontId="8" fillId="2" borderId="0" xfId="0" applyFont="1" applyFill="1"/>
    <xf numFmtId="0" fontId="41" fillId="0" borderId="0" xfId="0" applyFont="1"/>
    <xf numFmtId="0" fontId="1" fillId="2" borderId="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7" fillId="0" borderId="0" xfId="0" applyFont="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2" fontId="2" fillId="2" borderId="5" xfId="0" applyNumberFormat="1" applyFont="1" applyFill="1" applyBorder="1" applyAlignment="1">
      <alignment horizontal="center"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FFFFCC"/>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6-63F1-4398-AD38-B4E376014728}"/>
              </c:ext>
            </c:extLst>
          </c:dPt>
          <c:dPt>
            <c:idx val="1"/>
            <c:invertIfNegative val="0"/>
            <c:bubble3D val="0"/>
            <c:spPr>
              <a:solidFill>
                <a:schemeClr val="tx1"/>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9-63F1-4398-AD38-B4E37601472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rgbClr val="002060"/>
                      </a:solidFill>
                      <a:latin typeface="+mn-lt"/>
                      <a:ea typeface="+mn-ea"/>
                      <a:cs typeface="+mn-cs"/>
                    </a:defRPr>
                  </a:pPr>
                  <a:endParaRPr lang="sr-Latn-RS"/>
                </a:p>
              </c:txPr>
              <c:dLblPos val="inEnd"/>
              <c:showLegendKey val="0"/>
              <c:showVal val="1"/>
              <c:showCatName val="0"/>
              <c:showSerName val="0"/>
              <c:showPercent val="0"/>
              <c:showBubbleSize val="0"/>
              <c:extLst>
                <c:ext xmlns:c16="http://schemas.microsoft.com/office/drawing/2014/chart" uri="{C3380CC4-5D6E-409C-BE32-E72D297353CC}">
                  <c16:uniqueId val="{00000006-63F1-4398-AD38-B4E376014728}"/>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2021 according to the Pension Insurance Act  - NEW BENEFICIARIES</c:v>
                </c:pt>
                <c:pt idx="1">
                  <c:v>Pension beneficiaries whose pension entitlement ceased in 2021  -  death caused,   
and who were retired according to the Pension Insurance Act  </c:v>
                </c:pt>
              </c:strCache>
            </c:strRef>
          </c:cat>
          <c:val>
            <c:numRef>
              <c:f>('stranica 1 i 2'!$B$32,'stranica 1 i 2'!$B$41)</c:f>
              <c:numCache>
                <c:formatCode>0</c:formatCode>
                <c:ptCount val="2"/>
                <c:pt idx="0">
                  <c:v>51583</c:v>
                </c:pt>
                <c:pt idx="1">
                  <c:v>60815</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max val="61000"/>
          <c:min val="100"/>
        </c:scaling>
        <c:delete val="0"/>
        <c:axPos val="l"/>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dk1">
                    <a:lumMod val="65000"/>
                    <a:lumOff val="35000"/>
                  </a:schemeClr>
                </a:solidFill>
                <a:latin typeface="+mn-lt"/>
                <a:ea typeface="+mn-ea"/>
                <a:cs typeface="+mn-cs"/>
              </a:defRPr>
            </a:pPr>
            <a:endParaRPr lang="sr-Latn-RS"/>
          </a:p>
        </c:txPr>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1,28</a:t>
            </a:r>
          </a:p>
        </c:rich>
      </c:tx>
      <c:layout>
        <c:manualLayout>
          <c:xMode val="edge"/>
          <c:yMode val="edge"/>
          <c:x val="0.21180841872184972"/>
          <c:y val="4.6684117942703968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December 2021</c:v>
                </c:pt>
                <c:pt idx="1">
                  <c:v>OVERALL number of insurees in December 2021 (payment in January 2022)</c:v>
                </c:pt>
              </c:strCache>
            </c:strRef>
          </c:cat>
          <c:val>
            <c:numRef>
              <c:f>'stranica 1 i 2'!$C$45:$C$46</c:f>
              <c:numCache>
                <c:formatCode>0</c:formatCode>
                <c:ptCount val="2"/>
                <c:pt idx="0">
                  <c:v>1571672</c:v>
                </c:pt>
                <c:pt idx="1">
                  <c:v>1232601</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2'!$A$45:$A$46</c:f>
              <c:strCache>
                <c:ptCount val="2"/>
                <c:pt idx="0">
                  <c:v>NUMBER  of insureees  as of  31 December 2021</c:v>
                </c:pt>
                <c:pt idx="1">
                  <c:v>OVERALL number of insurees in December 2021 (payment in January 2022)</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20"/>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1431277870504181"/>
          <c:y val="7.923170765598353E-2"/>
          <c:w val="0.85680512203535286"/>
          <c:h val="0.68750338291204804"/>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2021 according to the Pension Insurance Act  - NEW BENEFICIARIES</c:v>
                </c:pt>
              </c:strCache>
            </c:strRef>
          </c:cat>
          <c:val>
            <c:numRef>
              <c:f>('stranica 1 i 2'!$G$15,'stranica 1 i 2'!$G$32)</c:f>
              <c:numCache>
                <c:formatCode>#,##0.00</c:formatCode>
                <c:ptCount val="2"/>
                <c:pt idx="0">
                  <c:v>2976.93</c:v>
                </c:pt>
                <c:pt idx="1">
                  <c:v>3049.13335904211</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1"/>
              <c:layout/>
              <c:tx>
                <c:rich>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r>
                      <a:rPr lang="en-US"/>
                      <a:t>33</a:t>
                    </a:r>
                  </a:p>
                </c:rich>
              </c:tx>
              <c:spPr>
                <a:solidFill>
                  <a:srgbClr val="7030A0"/>
                </a:solid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extLst>
                <c:ext xmlns:c15="http://schemas.microsoft.com/office/drawing/2012/chart" uri="{CE6537A1-D6FC-4f65-9D91-7224C49458BB}">
                  <c15:layout>
                    <c:manualLayout>
                      <c:w val="7.4361463069830255E-2"/>
                      <c:h val="0.11745190665589111"/>
                    </c:manualLayout>
                  </c15:layout>
                </c:ext>
                <c:ext xmlns:c16="http://schemas.microsoft.com/office/drawing/2014/chart" uri="{C3380CC4-5D6E-409C-BE32-E72D297353CC}">
                  <c16:uniqueId val="{00000007-658C-4C30-8F46-7A053A313CC7}"/>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2021 according to the Pension Insurance Act  - NEW BENEFICIARIES</c:v>
                </c:pt>
              </c:strCache>
            </c:strRef>
          </c:cat>
          <c:val>
            <c:numRef>
              <c:f>('stranica 1 i 2'!$L$15,'stranica 1 i 2'!$L$32)</c:f>
              <c:numCache>
                <c:formatCode>General</c:formatCode>
                <c:ptCount val="2"/>
                <c:pt idx="1">
                  <c:v>34</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1"/>
        <c:axPos val="r"/>
        <c:numFmt formatCode="General" sourceLinked="1"/>
        <c:majorTickMark val="out"/>
        <c:minorTickMark val="none"/>
        <c:tickLblPos val="none"/>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0.43065334254053661"/>
          <c:y val="0.1974888060606852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0.2471096712911926"/>
          <c:y val="1.126767048855735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0.10254383592986251"/>
          <c:y val="7.923170765598353E-2"/>
          <c:w val="0.86443621690205286"/>
          <c:h val="0.6901735967214625"/>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2021 according to the Pension Insurance Act  - NEW BENEFICIARIES</c:v>
                </c:pt>
              </c:strCache>
            </c:strRef>
          </c:cat>
          <c:val>
            <c:numRef>
              <c:f>('stranica 1 i 2'!$G$15,'stranica 1 i 2'!$G$32)</c:f>
              <c:numCache>
                <c:formatCode>#,##0.00</c:formatCode>
                <c:ptCount val="2"/>
                <c:pt idx="0">
                  <c:v>2976.93</c:v>
                </c:pt>
                <c:pt idx="1">
                  <c:v>3049.13335904211</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2021 according to the Pension Insurance Act  - NEW BENEFICIARIES</c:v>
                </c:pt>
              </c:strCache>
            </c:strRef>
          </c:cat>
          <c:val>
            <c:numRef>
              <c:f>('stranica 1 i 2'!$J$15,'stranica 1 i 2'!$J$32)</c:f>
              <c:numCache>
                <c:formatCode>0.00</c:formatCode>
                <c:ptCount val="2"/>
                <c:pt idx="0">
                  <c:v>40.596345288422199</c:v>
                </c:pt>
                <c:pt idx="1">
                  <c:v>41.580981304269876</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min val="0"/>
        </c:scaling>
        <c:delete val="0"/>
        <c:axPos val="l"/>
        <c:majorGridlines>
          <c:spPr>
            <a:ln w="9525" cap="flat" cmpd="sng" algn="ctr">
              <a:no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1"/>
        <c:axPos val="r"/>
        <c:numFmt formatCode="0.00" sourceLinked="1"/>
        <c:majorTickMark val="out"/>
        <c:minorTickMark val="none"/>
        <c:tickLblPos val="none"/>
        <c:crossAx val="255807040"/>
        <c:crosses val="max"/>
        <c:crossBetween val="between"/>
      </c:valAx>
      <c:catAx>
        <c:axId val="255807040"/>
        <c:scaling>
          <c:orientation val="minMax"/>
        </c:scaling>
        <c:delete val="1"/>
        <c:axPos val="t"/>
        <c:numFmt formatCode="General" sourceLinked="1"/>
        <c:majorTickMark val="out"/>
        <c:minorTickMark val="none"/>
        <c:tickLblPos val="nextTo"/>
        <c:crossAx val="255805792"/>
        <c:crosses val="max"/>
        <c:auto val="1"/>
        <c:lblAlgn val="ctr"/>
        <c:lblOffset val="100"/>
        <c:noMultiLvlLbl val="0"/>
      </c:catAx>
      <c:spPr>
        <a:noFill/>
        <a:ln>
          <a:noFill/>
        </a:ln>
        <a:effectLst/>
      </c:spPr>
    </c:plotArea>
    <c:legend>
      <c:legendPos val="r"/>
      <c:layout>
        <c:manualLayout>
          <c:xMode val="edge"/>
          <c:yMode val="edge"/>
          <c:x val="0.43229524166094663"/>
          <c:y val="0.25954045218031957"/>
          <c:w val="0.21030933017173839"/>
          <c:h val="0.34107473407929273"/>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2936</c:v>
                </c:pt>
                <c:pt idx="1">
                  <c:v>19038</c:v>
                </c:pt>
                <c:pt idx="2">
                  <c:v>84634</c:v>
                </c:pt>
                <c:pt idx="3">
                  <c:v>128353</c:v>
                </c:pt>
                <c:pt idx="4">
                  <c:v>187034</c:v>
                </c:pt>
                <c:pt idx="5">
                  <c:v>134684</c:v>
                </c:pt>
                <c:pt idx="6">
                  <c:v>132013</c:v>
                </c:pt>
                <c:pt idx="7">
                  <c:v>81117</c:v>
                </c:pt>
                <c:pt idx="8">
                  <c:v>64245</c:v>
                </c:pt>
                <c:pt idx="9">
                  <c:v>42528</c:v>
                </c:pt>
                <c:pt idx="10">
                  <c:v>43926</c:v>
                </c:pt>
                <c:pt idx="11">
                  <c:v>20597</c:v>
                </c:pt>
                <c:pt idx="12">
                  <c:v>7947</c:v>
                </c:pt>
                <c:pt idx="13">
                  <c:v>9139</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before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101</c:v>
                </c:pt>
                <c:pt idx="1">
                  <c:v>7738</c:v>
                </c:pt>
                <c:pt idx="2">
                  <c:v>7093</c:v>
                </c:pt>
                <c:pt idx="3">
                  <c:v>11379</c:v>
                </c:pt>
                <c:pt idx="4">
                  <c:v>50979</c:v>
                </c:pt>
                <c:pt idx="5">
                  <c:v>28230</c:v>
                </c:pt>
                <c:pt idx="6">
                  <c:v>39438</c:v>
                </c:pt>
                <c:pt idx="7">
                  <c:v>23224</c:v>
                </c:pt>
                <c:pt idx="8">
                  <c:v>18225</c:v>
                </c:pt>
                <c:pt idx="9">
                  <c:v>10600</c:v>
                </c:pt>
                <c:pt idx="10">
                  <c:v>10686</c:v>
                </c:pt>
                <c:pt idx="11">
                  <c:v>5041</c:v>
                </c:pt>
                <c:pt idx="12">
                  <c:v>1921</c:v>
                </c:pt>
                <c:pt idx="13">
                  <c:v>1047</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2835</c:v>
                </c:pt>
                <c:pt idx="1">
                  <c:v>11300</c:v>
                </c:pt>
                <c:pt idx="2">
                  <c:v>77541</c:v>
                </c:pt>
                <c:pt idx="3">
                  <c:v>116974</c:v>
                </c:pt>
                <c:pt idx="4">
                  <c:v>136055</c:v>
                </c:pt>
                <c:pt idx="5">
                  <c:v>106454</c:v>
                </c:pt>
                <c:pt idx="6">
                  <c:v>92575</c:v>
                </c:pt>
                <c:pt idx="7">
                  <c:v>57893</c:v>
                </c:pt>
                <c:pt idx="8">
                  <c:v>46020</c:v>
                </c:pt>
                <c:pt idx="9">
                  <c:v>31928</c:v>
                </c:pt>
                <c:pt idx="10">
                  <c:v>33240</c:v>
                </c:pt>
                <c:pt idx="11">
                  <c:v>15556</c:v>
                </c:pt>
                <c:pt idx="12">
                  <c:v>6026</c:v>
                </c:pt>
                <c:pt idx="13">
                  <c:v>8092</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r>
              <a:rPr lang="hr-HR" sz="1000" b="1">
                <a:solidFill>
                  <a:srgbClr val="002060"/>
                </a:solidFill>
              </a:rPr>
              <a:t>BENEFICIARIES WHOSE PENSIONS WERE APPROVED </a:t>
            </a:r>
          </a:p>
          <a:p>
            <a:pPr>
              <a:defRPr sz="1000" b="1">
                <a:solidFill>
                  <a:srgbClr val="002060"/>
                </a:solidFill>
              </a:defRPr>
            </a:pPr>
            <a:r>
              <a:rPr lang="hr-HR" sz="1000" b="1">
                <a:solidFill>
                  <a:srgbClr val="002060"/>
                </a:solidFill>
              </a:rPr>
              <a:t>AND/OR DETERMINED UNDER SPECIAL REGULATIONS </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rgbClr val="002060"/>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6'!$C$6,'stranica 6'!$C$10,'stranica 6'!$C$11:$C$26)</c:f>
              <c:numCache>
                <c:formatCode>General</c:formatCode>
                <c:ptCount val="18"/>
                <c:pt idx="0">
                  <c:v>17264</c:v>
                </c:pt>
                <c:pt idx="1">
                  <c:v>193</c:v>
                </c:pt>
                <c:pt idx="2" formatCode="0">
                  <c:v>15881</c:v>
                </c:pt>
                <c:pt idx="3">
                  <c:v>2682</c:v>
                </c:pt>
                <c:pt idx="4">
                  <c:v>2387</c:v>
                </c:pt>
                <c:pt idx="5">
                  <c:v>70836</c:v>
                </c:pt>
                <c:pt idx="6">
                  <c:v>51725</c:v>
                </c:pt>
                <c:pt idx="7">
                  <c:v>4401</c:v>
                </c:pt>
                <c:pt idx="8">
                  <c:v>157</c:v>
                </c:pt>
                <c:pt idx="9">
                  <c:v>6710</c:v>
                </c:pt>
                <c:pt idx="10">
                  <c:v>682</c:v>
                </c:pt>
                <c:pt idx="11">
                  <c:v>77</c:v>
                </c:pt>
                <c:pt idx="12">
                  <c:v>26</c:v>
                </c:pt>
                <c:pt idx="13">
                  <c:v>132</c:v>
                </c:pt>
                <c:pt idx="14">
                  <c:v>246</c:v>
                </c:pt>
                <c:pt idx="15">
                  <c:v>851</c:v>
                </c:pt>
                <c:pt idx="16">
                  <c:v>200</c:v>
                </c:pt>
                <c:pt idx="17">
                  <c:v>6788</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6'!$B$10,'stranica 6'!$B$11:$B$26)</c:f>
              <c:strCache>
                <c:ptCount val="18"/>
                <c:pt idx="0">
                  <c:v>Authorised officials in internal affairs, judicial officers and workers engaged in demining work:</c:v>
                </c:pt>
                <c:pt idx="1">
                  <c:v>Pension beneficiaries entitled under the Fire Services Act (Official Gazette 125/19)*</c:v>
                </c:pt>
                <c:pt idx="2">
                  <c:v>Active military personnel - DVO </c:v>
                </c:pt>
                <c:pt idx="3">
                  <c:v>Croatian Homeland Army veterans mobilised from 1941 to 1945</c:v>
                </c:pt>
                <c:pt idx="4">
                  <c:v>Former political prisoners</c:v>
                </c:pt>
                <c:pt idx="5">
                  <c:v>Croatian Veterans from the Homeland War - ZOHBDR (Act on Croatian Homeland War Veterans and Their Family Members)</c:v>
                </c:pt>
                <c:pt idx="6">
                  <c:v>Pensions approved under general regulations and determined according to the Act on the Rights of Croatian Homeland War Veterans and their Family Members (ZOHBDR), in 2017 (Art. 27, 35, 48 and 49, paragraph 2)   </c:v>
                </c:pt>
                <c:pt idx="7">
                  <c:v>Former Yugoslav People's Army members - JNA  </c:v>
                </c:pt>
                <c:pt idx="8">
                  <c:v>Former Yugoslav People's Army members - JNA - Art. 185 of Pension Insurance Act (ZOMO) </c:v>
                </c:pt>
                <c:pt idx="9">
                  <c:v>National Liberation War veterans - NOR</c:v>
                </c:pt>
                <c:pt idx="10">
                  <c:v>Members of the Croatian Parliament, members of the Government, judges of the Constitutional Court and the Auditor General</c:v>
                </c:pt>
                <c:pt idx="11">
                  <c:v>Members of the Parliamentary Executive Council and administratively retired federal civil servants  (relates to the former SFRY)</c:v>
                </c:pt>
                <c:pt idx="12">
                  <c:v>Former officials of federal bodies o the former SFRJ -  Article 38 of the Pension Insurance Act (ZOMO)</c:v>
                </c:pt>
                <c:pt idx="13">
                  <c:v>Full members of the Croatian Academy of Sciences and Arts - HAZU</c:v>
                </c:pt>
                <c:pt idx="14">
                  <c:v>Miners from the Istrian coal mines "Tupljak" d.d. Labin </c:v>
                </c:pt>
                <c:pt idx="15">
                  <c:v>Workers professionally exposed to asbestos</c:v>
                </c:pt>
                <c:pt idx="16">
                  <c:v>Insurees - crew members on a ship in international and national navigation  - Article  129, paragraph 2 of the Maritime Code</c:v>
                </c:pt>
                <c:pt idx="17">
                  <c:v>Members of the Croatian Defence Council - HVO </c:v>
                </c:pt>
              </c:strCache>
            </c:strRef>
          </c:cat>
          <c:val>
            <c:numRef>
              <c:f>('stranica 6'!$D$6,'stranica 6'!$D$10,'stranica 6'!$D$11:$D$26)</c:f>
              <c:numCache>
                <c:formatCode>#,##0.00</c:formatCode>
                <c:ptCount val="18"/>
                <c:pt idx="0">
                  <c:v>4203.9380433271544</c:v>
                </c:pt>
                <c:pt idx="1">
                  <c:v>5310</c:v>
                </c:pt>
                <c:pt idx="2">
                  <c:v>4086.6</c:v>
                </c:pt>
                <c:pt idx="3">
                  <c:v>2628.56</c:v>
                </c:pt>
                <c:pt idx="4">
                  <c:v>4128.05</c:v>
                </c:pt>
                <c:pt idx="5">
                  <c:v>6157.6</c:v>
                </c:pt>
                <c:pt idx="6">
                  <c:v>2967.38</c:v>
                </c:pt>
                <c:pt idx="7">
                  <c:v>3414.69</c:v>
                </c:pt>
                <c:pt idx="8">
                  <c:v>3437.3</c:v>
                </c:pt>
                <c:pt idx="9">
                  <c:v>3050.39</c:v>
                </c:pt>
                <c:pt idx="10">
                  <c:v>10536.44</c:v>
                </c:pt>
                <c:pt idx="11">
                  <c:v>3582.03</c:v>
                </c:pt>
                <c:pt idx="12">
                  <c:v>3897.54</c:v>
                </c:pt>
                <c:pt idx="13">
                  <c:v>9483.59</c:v>
                </c:pt>
                <c:pt idx="14">
                  <c:v>4102.87</c:v>
                </c:pt>
                <c:pt idx="15">
                  <c:v>3339.93</c:v>
                </c:pt>
                <c:pt idx="16">
                  <c:v>2190.21</c:v>
                </c:pt>
                <c:pt idx="17">
                  <c:v>3488.01</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361950</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0.2896</cdr:x>
      <cdr:y>0.59556</cdr:y>
    </cdr:from>
    <cdr:to>
      <cdr:x>0.36497</cdr:x>
      <cdr:y>0.70222</cdr:y>
    </cdr:to>
    <cdr:sp macro="" textlink="">
      <cdr:nvSpPr>
        <cdr:cNvPr id="4" name="TekstniOkvir 3"/>
        <cdr:cNvSpPr txBox="1"/>
      </cdr:nvSpPr>
      <cdr:spPr>
        <a:xfrm xmlns:a="http://schemas.openxmlformats.org/drawingml/2006/main">
          <a:off x="1317627" y="1276349"/>
          <a:ext cx="342900" cy="228600"/>
        </a:xfrm>
        <a:prstGeom xmlns:a="http://schemas.openxmlformats.org/drawingml/2006/main" prst="rect">
          <a:avLst/>
        </a:prstGeom>
        <a:solidFill xmlns:a="http://schemas.openxmlformats.org/drawingml/2006/main">
          <a:srgbClr val="7030A0"/>
        </a:solidFill>
      </cdr:spPr>
      <cdr:txBody>
        <a:bodyPr xmlns:a="http://schemas.openxmlformats.org/drawingml/2006/main" vertOverflow="clip" wrap="square" rtlCol="0"/>
        <a:lstStyle xmlns:a="http://schemas.openxmlformats.org/drawingml/2006/main"/>
        <a:p xmlns:a="http://schemas.openxmlformats.org/drawingml/2006/main">
          <a:r>
            <a:rPr lang="hr-HR" sz="1050" b="1">
              <a:solidFill>
                <a:schemeClr val="bg1"/>
              </a:solidFill>
            </a:rPr>
            <a:t>31</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61072</xdr:colOff>
      <xdr:row>28</xdr:row>
      <xdr:rowOff>10086</xdr:rowOff>
    </xdr:from>
    <xdr:to>
      <xdr:col>4</xdr:col>
      <xdr:colOff>663388</xdr:colOff>
      <xdr:row>45</xdr:row>
      <xdr:rowOff>123825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activeCell="S17" sqref="S17"/>
    </sheetView>
  </sheetViews>
  <sheetFormatPr defaultColWidth="9.140625" defaultRowHeight="15" x14ac:dyDescent="0.25"/>
  <cols>
    <col min="1" max="1" width="47.5703125" style="2" customWidth="1"/>
    <col min="2" max="2" width="10.570312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48" customWidth="1"/>
    <col min="13" max="13" width="9.28515625" style="148" bestFit="1" customWidth="1"/>
    <col min="14" max="15" width="9.140625" style="148"/>
    <col min="16" max="16" width="9.42578125" style="148" bestFit="1" customWidth="1"/>
    <col min="17" max="17" width="9.28515625" style="148" bestFit="1" customWidth="1"/>
    <col min="18" max="19" width="9.140625" style="148"/>
    <col min="20" max="22" width="9.140625" style="151"/>
    <col min="23" max="16384" width="9.140625" style="2"/>
  </cols>
  <sheetData>
    <row r="1" spans="1:22" ht="16.5" customHeight="1" x14ac:dyDescent="0.25">
      <c r="A1" s="184" t="s">
        <v>155</v>
      </c>
      <c r="B1" s="184"/>
      <c r="C1" s="184"/>
      <c r="D1" s="184"/>
      <c r="E1" s="184"/>
      <c r="F1" s="184"/>
      <c r="G1" s="184"/>
      <c r="H1" s="184"/>
      <c r="I1" s="184"/>
      <c r="J1" s="184"/>
      <c r="K1" s="184"/>
    </row>
    <row r="2" spans="1:22" ht="12.75" customHeight="1" x14ac:dyDescent="0.25">
      <c r="A2" s="140" t="s">
        <v>106</v>
      </c>
      <c r="B2" s="125"/>
      <c r="C2" s="125"/>
      <c r="D2" s="125"/>
      <c r="E2" s="125"/>
      <c r="F2" s="125"/>
      <c r="G2" s="125"/>
      <c r="H2" s="125"/>
      <c r="I2" s="125"/>
      <c r="J2" s="125"/>
      <c r="K2" s="125"/>
    </row>
    <row r="3" spans="1:22" s="1" customFormat="1" ht="15.75" x14ac:dyDescent="0.2">
      <c r="A3" s="187" t="s">
        <v>55</v>
      </c>
      <c r="B3" s="175" t="s">
        <v>33</v>
      </c>
      <c r="C3" s="175" t="s">
        <v>38</v>
      </c>
      <c r="D3" s="175" t="s">
        <v>34</v>
      </c>
      <c r="E3" s="185" t="s">
        <v>35</v>
      </c>
      <c r="F3" s="182" t="s">
        <v>56</v>
      </c>
      <c r="G3" s="182"/>
      <c r="H3" s="182"/>
      <c r="I3" s="182"/>
      <c r="J3" s="182"/>
      <c r="K3" s="182"/>
      <c r="L3" s="112"/>
      <c r="M3" s="112"/>
      <c r="N3" s="112"/>
      <c r="O3" s="112"/>
      <c r="P3" s="112"/>
      <c r="Q3" s="112"/>
      <c r="R3" s="112"/>
      <c r="S3" s="112"/>
      <c r="T3" s="152"/>
      <c r="U3" s="152"/>
      <c r="V3" s="152"/>
    </row>
    <row r="4" spans="1:22" s="1" customFormat="1" ht="54" customHeight="1" x14ac:dyDescent="0.2">
      <c r="A4" s="187"/>
      <c r="B4" s="175"/>
      <c r="C4" s="175"/>
      <c r="D4" s="175"/>
      <c r="E4" s="186"/>
      <c r="F4" s="122" t="s">
        <v>36</v>
      </c>
      <c r="G4" s="122" t="s">
        <v>37</v>
      </c>
      <c r="H4" s="122" t="s">
        <v>34</v>
      </c>
      <c r="I4" s="122" t="s">
        <v>35</v>
      </c>
      <c r="J4" s="123" t="s">
        <v>39</v>
      </c>
      <c r="K4" s="116" t="s">
        <v>40</v>
      </c>
      <c r="L4" s="112"/>
      <c r="M4" s="112"/>
      <c r="N4" s="112"/>
      <c r="O4" s="112"/>
      <c r="P4" s="112"/>
      <c r="Q4" s="112"/>
      <c r="R4" s="112"/>
      <c r="S4" s="112"/>
      <c r="T4" s="152"/>
      <c r="U4" s="152"/>
      <c r="V4" s="152"/>
    </row>
    <row r="5" spans="1:22" s="1" customFormat="1" ht="15.75" x14ac:dyDescent="0.2">
      <c r="A5" s="181" t="s">
        <v>41</v>
      </c>
      <c r="B5" s="181"/>
      <c r="C5" s="181"/>
      <c r="D5" s="181"/>
      <c r="E5" s="181"/>
      <c r="F5" s="181"/>
      <c r="G5" s="181"/>
      <c r="H5" s="181"/>
      <c r="I5" s="181"/>
      <c r="J5" s="181"/>
      <c r="K5" s="181"/>
      <c r="L5" s="112"/>
      <c r="M5" s="112"/>
      <c r="N5" s="112"/>
      <c r="O5" s="112"/>
      <c r="P5" s="112"/>
      <c r="Q5" s="112"/>
      <c r="R5" s="112"/>
      <c r="S5" s="112"/>
      <c r="T5" s="152"/>
      <c r="U5" s="152"/>
      <c r="V5" s="152"/>
    </row>
    <row r="6" spans="1:22" s="1" customFormat="1" ht="13.5" customHeight="1" x14ac:dyDescent="0.2">
      <c r="A6" s="27" t="s">
        <v>42</v>
      </c>
      <c r="B6" s="126">
        <v>494300</v>
      </c>
      <c r="C6" s="28">
        <v>2849.66</v>
      </c>
      <c r="D6" s="29" t="s">
        <v>162</v>
      </c>
      <c r="E6" s="29" t="s">
        <v>163</v>
      </c>
      <c r="F6" s="134">
        <v>402937</v>
      </c>
      <c r="G6" s="30">
        <v>3309.21</v>
      </c>
      <c r="H6" s="31" t="s">
        <v>148</v>
      </c>
      <c r="I6" s="32" t="s">
        <v>121</v>
      </c>
      <c r="J6" s="33">
        <f t="shared" ref="J6:J15" si="0">G6/$C$48*100</f>
        <v>45.127642165552977</v>
      </c>
      <c r="K6" s="33">
        <f>F6/$F$15*100</f>
        <v>42.051845613244119</v>
      </c>
      <c r="L6" s="170"/>
      <c r="M6" s="170"/>
      <c r="N6" s="170"/>
      <c r="O6" s="170"/>
      <c r="P6" s="171"/>
      <c r="Q6" s="171"/>
      <c r="R6" s="170"/>
      <c r="S6" s="170"/>
      <c r="T6" s="170"/>
      <c r="U6" s="152"/>
      <c r="V6" s="152"/>
    </row>
    <row r="7" spans="1:22" s="1" customFormat="1" ht="13.5" customHeight="1" x14ac:dyDescent="0.2">
      <c r="A7" s="34" t="s">
        <v>43</v>
      </c>
      <c r="B7" s="127">
        <v>42641</v>
      </c>
      <c r="C7" s="35">
        <v>3771.56</v>
      </c>
      <c r="D7" s="36" t="s">
        <v>164</v>
      </c>
      <c r="E7" s="36" t="s">
        <v>165</v>
      </c>
      <c r="F7" s="135">
        <v>37456</v>
      </c>
      <c r="G7" s="37">
        <v>3968.65</v>
      </c>
      <c r="H7" s="38" t="s">
        <v>166</v>
      </c>
      <c r="I7" s="39" t="s">
        <v>126</v>
      </c>
      <c r="J7" s="40">
        <f t="shared" si="0"/>
        <v>54.120414564298379</v>
      </c>
      <c r="K7" s="40">
        <f>F7/$F$15*100</f>
        <v>3.9090327502554292</v>
      </c>
      <c r="L7" s="170"/>
      <c r="M7" s="170"/>
      <c r="N7" s="170"/>
      <c r="O7" s="170"/>
      <c r="P7" s="171"/>
      <c r="Q7" s="171"/>
      <c r="R7" s="170"/>
      <c r="S7" s="170"/>
      <c r="T7" s="170"/>
      <c r="U7" s="152"/>
      <c r="V7" s="152"/>
    </row>
    <row r="8" spans="1:22" s="1" customFormat="1" ht="13.5" customHeight="1" x14ac:dyDescent="0.2">
      <c r="A8" s="34" t="s">
        <v>160</v>
      </c>
      <c r="B8" s="127">
        <v>80015</v>
      </c>
      <c r="C8" s="35">
        <v>2514.41</v>
      </c>
      <c r="D8" s="36" t="s">
        <v>167</v>
      </c>
      <c r="E8" s="36" t="s">
        <v>109</v>
      </c>
      <c r="F8" s="135">
        <v>69227</v>
      </c>
      <c r="G8" s="37">
        <v>2828.79</v>
      </c>
      <c r="H8" s="38" t="s">
        <v>149</v>
      </c>
      <c r="I8" s="39" t="s">
        <v>125</v>
      </c>
      <c r="J8" s="40">
        <f t="shared" si="0"/>
        <v>38.576162552843314</v>
      </c>
      <c r="K8" s="40">
        <f t="shared" ref="K8:K14" si="1">F8/$F$15*100</f>
        <v>7.2247599904403188</v>
      </c>
      <c r="L8" s="170"/>
      <c r="M8" s="170"/>
      <c r="N8" s="170"/>
      <c r="O8" s="170"/>
      <c r="P8" s="171"/>
      <c r="Q8" s="171"/>
      <c r="R8" s="170"/>
      <c r="S8" s="170"/>
      <c r="T8" s="170"/>
      <c r="U8" s="152"/>
      <c r="V8" s="152"/>
    </row>
    <row r="9" spans="1:22" s="1" customFormat="1" ht="14.25" customHeight="1" x14ac:dyDescent="0.2">
      <c r="A9" s="41" t="s">
        <v>89</v>
      </c>
      <c r="B9" s="128">
        <v>616956</v>
      </c>
      <c r="C9" s="42">
        <v>2869.9</v>
      </c>
      <c r="D9" s="43" t="s">
        <v>168</v>
      </c>
      <c r="E9" s="43" t="s">
        <v>138</v>
      </c>
      <c r="F9" s="136">
        <v>509620</v>
      </c>
      <c r="G9" s="44">
        <v>3292.42</v>
      </c>
      <c r="H9" s="45" t="s">
        <v>169</v>
      </c>
      <c r="I9" s="46" t="s">
        <v>115</v>
      </c>
      <c r="J9" s="40">
        <f t="shared" si="0"/>
        <v>44.898677212600575</v>
      </c>
      <c r="K9" s="77">
        <f t="shared" si="1"/>
        <v>53.185638353939865</v>
      </c>
      <c r="L9" s="170"/>
      <c r="M9" s="170"/>
      <c r="N9" s="170"/>
      <c r="O9" s="170"/>
      <c r="P9" s="171"/>
      <c r="Q9" s="171"/>
      <c r="R9" s="170"/>
      <c r="S9" s="170"/>
      <c r="T9" s="170"/>
      <c r="U9" s="152"/>
      <c r="V9" s="152"/>
    </row>
    <row r="10" spans="1:22" s="1" customFormat="1" ht="13.5" customHeight="1" x14ac:dyDescent="0.2">
      <c r="A10" s="47" t="s">
        <v>44</v>
      </c>
      <c r="B10" s="127">
        <v>205981</v>
      </c>
      <c r="C10" s="35">
        <v>2752.17</v>
      </c>
      <c r="D10" s="36" t="s">
        <v>170</v>
      </c>
      <c r="E10" s="36" t="s">
        <v>171</v>
      </c>
      <c r="F10" s="135">
        <v>169823</v>
      </c>
      <c r="G10" s="37">
        <v>3060.09</v>
      </c>
      <c r="H10" s="38" t="s">
        <v>172</v>
      </c>
      <c r="I10" s="39" t="s">
        <v>151</v>
      </c>
      <c r="J10" s="40">
        <f t="shared" si="0"/>
        <v>41.730396836219832</v>
      </c>
      <c r="K10" s="40">
        <f t="shared" si="1"/>
        <v>17.723293163889036</v>
      </c>
      <c r="L10" s="170"/>
      <c r="M10" s="170"/>
      <c r="N10" s="170"/>
      <c r="O10" s="170"/>
      <c r="P10" s="171"/>
      <c r="Q10" s="171"/>
      <c r="R10" s="171"/>
      <c r="S10" s="171"/>
      <c r="T10" s="170"/>
      <c r="U10" s="152"/>
      <c r="V10" s="152"/>
    </row>
    <row r="11" spans="1:22" s="1" customFormat="1" ht="23.25" customHeight="1" x14ac:dyDescent="0.2">
      <c r="A11" s="48" t="s">
        <v>53</v>
      </c>
      <c r="B11" s="127">
        <v>361</v>
      </c>
      <c r="C11" s="35">
        <v>3023.92</v>
      </c>
      <c r="D11" s="36" t="s">
        <v>173</v>
      </c>
      <c r="E11" s="36" t="s">
        <v>152</v>
      </c>
      <c r="F11" s="135">
        <v>353</v>
      </c>
      <c r="G11" s="37">
        <v>3035.34</v>
      </c>
      <c r="H11" s="38" t="s">
        <v>173</v>
      </c>
      <c r="I11" s="39" t="s">
        <v>152</v>
      </c>
      <c r="J11" s="40">
        <f t="shared" si="0"/>
        <v>41.392881494613391</v>
      </c>
      <c r="K11" s="40">
        <f t="shared" si="1"/>
        <v>3.684025418731756E-2</v>
      </c>
      <c r="L11" s="170"/>
      <c r="M11" s="170"/>
      <c r="N11" s="170"/>
      <c r="O11" s="170"/>
      <c r="P11" s="171"/>
      <c r="Q11" s="171"/>
      <c r="R11" s="171"/>
      <c r="S11" s="171"/>
      <c r="T11" s="170"/>
      <c r="U11" s="152"/>
      <c r="V11" s="152"/>
    </row>
    <row r="12" spans="1:22" s="1" customFormat="1" ht="14.25" customHeight="1" x14ac:dyDescent="0.2">
      <c r="A12" s="41" t="s">
        <v>90</v>
      </c>
      <c r="B12" s="128">
        <v>823298</v>
      </c>
      <c r="C12" s="42">
        <v>2840.51</v>
      </c>
      <c r="D12" s="43" t="s">
        <v>174</v>
      </c>
      <c r="E12" s="43" t="s">
        <v>127</v>
      </c>
      <c r="F12" s="136">
        <v>679796</v>
      </c>
      <c r="G12" s="44">
        <v>3234.25</v>
      </c>
      <c r="H12" s="45" t="s">
        <v>175</v>
      </c>
      <c r="I12" s="46" t="s">
        <v>133</v>
      </c>
      <c r="J12" s="40">
        <f t="shared" si="0"/>
        <v>44.105413882449199</v>
      </c>
      <c r="K12" s="77">
        <f t="shared" si="1"/>
        <v>70.945771772016229</v>
      </c>
      <c r="L12" s="170"/>
      <c r="M12" s="170"/>
      <c r="N12" s="170"/>
      <c r="O12" s="170"/>
      <c r="P12" s="171"/>
      <c r="Q12" s="171"/>
      <c r="R12" s="171"/>
      <c r="S12" s="171"/>
      <c r="T12" s="170"/>
      <c r="U12" s="152"/>
      <c r="V12" s="152"/>
    </row>
    <row r="13" spans="1:22" s="1" customFormat="1" ht="12" customHeight="1" x14ac:dyDescent="0.2">
      <c r="A13" s="47" t="s">
        <v>45</v>
      </c>
      <c r="B13" s="127">
        <v>101888</v>
      </c>
      <c r="C13" s="35">
        <v>2146.1799999999998</v>
      </c>
      <c r="D13" s="36" t="s">
        <v>176</v>
      </c>
      <c r="E13" s="36" t="s">
        <v>153</v>
      </c>
      <c r="F13" s="135">
        <v>96260</v>
      </c>
      <c r="G13" s="37">
        <v>2242.21</v>
      </c>
      <c r="H13" s="38" t="s">
        <v>177</v>
      </c>
      <c r="I13" s="39" t="s">
        <v>178</v>
      </c>
      <c r="J13" s="40">
        <f t="shared" si="0"/>
        <v>30.576980771853268</v>
      </c>
      <c r="K13" s="40">
        <f t="shared" si="1"/>
        <v>10.046013790569939</v>
      </c>
      <c r="L13" s="170"/>
      <c r="M13" s="170"/>
      <c r="N13" s="170"/>
      <c r="O13" s="170"/>
      <c r="P13" s="171"/>
      <c r="Q13" s="171"/>
      <c r="R13" s="171"/>
      <c r="S13" s="171"/>
      <c r="T13" s="170"/>
      <c r="U13" s="152"/>
      <c r="V13" s="152"/>
    </row>
    <row r="14" spans="1:22" s="1" customFormat="1" ht="12" customHeight="1" x14ac:dyDescent="0.2">
      <c r="A14" s="47" t="s">
        <v>46</v>
      </c>
      <c r="B14" s="127">
        <v>213910</v>
      </c>
      <c r="C14" s="35">
        <v>2142.5700000000002</v>
      </c>
      <c r="D14" s="36" t="s">
        <v>179</v>
      </c>
      <c r="E14" s="36" t="s">
        <v>127</v>
      </c>
      <c r="F14" s="135">
        <v>182135</v>
      </c>
      <c r="G14" s="37">
        <v>2404.8200000000002</v>
      </c>
      <c r="H14" s="38" t="s">
        <v>154</v>
      </c>
      <c r="I14" s="39" t="s">
        <v>133</v>
      </c>
      <c r="J14" s="169">
        <f t="shared" si="0"/>
        <v>32.794490658666305</v>
      </c>
      <c r="K14" s="40">
        <f t="shared" si="1"/>
        <v>19.008214437413834</v>
      </c>
      <c r="L14" s="170"/>
      <c r="M14" s="170"/>
      <c r="N14" s="170"/>
      <c r="O14" s="170"/>
      <c r="P14" s="171"/>
      <c r="Q14" s="171"/>
      <c r="R14" s="171"/>
      <c r="S14" s="171"/>
      <c r="T14" s="170"/>
      <c r="U14" s="152"/>
      <c r="V14" s="152"/>
    </row>
    <row r="15" spans="1:22" s="1" customFormat="1" x14ac:dyDescent="0.25">
      <c r="A15" s="49" t="s">
        <v>47</v>
      </c>
      <c r="B15" s="129">
        <v>1139096</v>
      </c>
      <c r="C15" s="50">
        <v>2647.34</v>
      </c>
      <c r="D15" s="51" t="s">
        <v>147</v>
      </c>
      <c r="E15" s="51" t="s">
        <v>139</v>
      </c>
      <c r="F15" s="129">
        <v>958191</v>
      </c>
      <c r="G15" s="50">
        <v>2976.93</v>
      </c>
      <c r="H15" s="51" t="s">
        <v>180</v>
      </c>
      <c r="I15" s="51" t="s">
        <v>128</v>
      </c>
      <c r="J15" s="52">
        <f t="shared" si="0"/>
        <v>40.596345288422199</v>
      </c>
      <c r="K15" s="52"/>
      <c r="L15" s="172"/>
      <c r="M15" s="170"/>
      <c r="N15" s="170"/>
      <c r="O15" s="173"/>
      <c r="P15" s="171"/>
      <c r="Q15" s="171"/>
      <c r="R15" s="171"/>
      <c r="S15" s="171"/>
      <c r="T15" s="170"/>
      <c r="U15" s="152"/>
      <c r="V15" s="152"/>
    </row>
    <row r="16" spans="1:22" s="1" customFormat="1" ht="12.75" customHeight="1" x14ac:dyDescent="0.2">
      <c r="A16" s="117" t="s">
        <v>91</v>
      </c>
      <c r="B16" s="130">
        <v>107021</v>
      </c>
      <c r="C16" s="19">
        <v>4079.33</v>
      </c>
      <c r="D16" s="20" t="s">
        <v>181</v>
      </c>
      <c r="E16" s="21" t="s">
        <v>123</v>
      </c>
      <c r="F16" s="130">
        <v>84696</v>
      </c>
      <c r="G16" s="19">
        <v>4892.68</v>
      </c>
      <c r="H16" s="20" t="s">
        <v>182</v>
      </c>
      <c r="I16" s="21" t="s">
        <v>120</v>
      </c>
      <c r="J16" s="22">
        <f>G16/C48*100</f>
        <v>66.721396427110321</v>
      </c>
      <c r="K16" s="22"/>
      <c r="L16" s="170"/>
      <c r="M16" s="170"/>
      <c r="N16" s="170"/>
      <c r="O16" s="170"/>
      <c r="P16" s="171"/>
      <c r="Q16" s="171"/>
      <c r="R16" s="171"/>
      <c r="S16" s="171"/>
      <c r="T16" s="170"/>
      <c r="U16" s="152"/>
      <c r="V16" s="152"/>
    </row>
    <row r="17" spans="1:26" s="1" customFormat="1" ht="12.75" customHeight="1" x14ac:dyDescent="0.2">
      <c r="A17" s="118" t="s">
        <v>62</v>
      </c>
      <c r="B17" s="131">
        <v>211341</v>
      </c>
      <c r="C17" s="23">
        <v>3706.03</v>
      </c>
      <c r="D17" s="24" t="s">
        <v>183</v>
      </c>
      <c r="E17" s="25" t="s">
        <v>122</v>
      </c>
      <c r="F17" s="131">
        <v>170791</v>
      </c>
      <c r="G17" s="23">
        <v>4308.4399999999996</v>
      </c>
      <c r="H17" s="24" t="s">
        <v>184</v>
      </c>
      <c r="I17" s="25" t="s">
        <v>124</v>
      </c>
      <c r="J17" s="26">
        <f>G17/C48*100</f>
        <v>58.754125187508521</v>
      </c>
      <c r="K17" s="26">
        <f>F17/F15*100</f>
        <v>17.82431686375681</v>
      </c>
      <c r="L17" s="170"/>
      <c r="M17" s="170"/>
      <c r="N17" s="170"/>
      <c r="O17" s="170"/>
      <c r="P17" s="171"/>
      <c r="Q17" s="171"/>
      <c r="R17" s="171"/>
      <c r="S17" s="171"/>
      <c r="T17" s="170"/>
      <c r="U17" s="152"/>
      <c r="V17" s="152"/>
    </row>
    <row r="18" spans="1:26" s="1" customFormat="1" ht="12.75" customHeight="1" x14ac:dyDescent="0.2">
      <c r="A18" s="53" t="s">
        <v>48</v>
      </c>
      <c r="B18" s="132">
        <v>275564</v>
      </c>
      <c r="C18" s="4">
        <v>1790.88</v>
      </c>
      <c r="D18" s="5" t="s">
        <v>185</v>
      </c>
      <c r="E18" s="6" t="s">
        <v>32</v>
      </c>
      <c r="F18" s="132">
        <v>236443</v>
      </c>
      <c r="G18" s="4">
        <v>1958.5135874608256</v>
      </c>
      <c r="H18" s="5" t="s">
        <v>186</v>
      </c>
      <c r="I18" s="6" t="s">
        <v>32</v>
      </c>
      <c r="J18" s="10">
        <f>G18/C48*100</f>
        <v>26.708217475260131</v>
      </c>
      <c r="K18" s="10">
        <f>F18/F15*100</f>
        <v>24.675977962640015</v>
      </c>
      <c r="L18" s="170"/>
      <c r="M18" s="170"/>
      <c r="N18" s="170"/>
      <c r="O18" s="170"/>
      <c r="P18" s="171"/>
      <c r="Q18" s="171"/>
      <c r="R18" s="171"/>
      <c r="S18" s="171"/>
      <c r="T18" s="170"/>
      <c r="U18" s="152"/>
      <c r="V18" s="152"/>
    </row>
    <row r="19" spans="1:26" s="1" customFormat="1" ht="23.25" customHeight="1" x14ac:dyDescent="0.2">
      <c r="A19" s="54" t="s">
        <v>50</v>
      </c>
      <c r="B19" s="133">
        <v>1751</v>
      </c>
      <c r="C19" s="7">
        <v>7499.23</v>
      </c>
      <c r="D19" s="9" t="s">
        <v>187</v>
      </c>
      <c r="E19" s="8" t="s">
        <v>32</v>
      </c>
      <c r="F19" s="133">
        <v>1608</v>
      </c>
      <c r="G19" s="7">
        <v>7853.53</v>
      </c>
      <c r="H19" s="9" t="s">
        <v>134</v>
      </c>
      <c r="I19" s="8" t="s">
        <v>32</v>
      </c>
      <c r="J19" s="11">
        <f>G19/C48*100</f>
        <v>107.0984590208646</v>
      </c>
      <c r="K19" s="11">
        <f>F19/F15*100</f>
        <v>0.1678162287059678</v>
      </c>
      <c r="L19" s="170"/>
      <c r="M19" s="170"/>
      <c r="N19" s="170"/>
      <c r="O19" s="170"/>
      <c r="P19" s="171"/>
      <c r="Q19" s="171"/>
      <c r="R19" s="170"/>
      <c r="S19" s="170"/>
      <c r="T19" s="170"/>
      <c r="U19" s="152"/>
      <c r="V19" s="152"/>
    </row>
    <row r="20" spans="1:26" ht="28.5" customHeight="1" x14ac:dyDescent="0.25">
      <c r="A20" s="183" t="s">
        <v>161</v>
      </c>
      <c r="B20" s="183"/>
      <c r="C20" s="183"/>
      <c r="D20" s="183"/>
      <c r="E20" s="183"/>
      <c r="F20" s="183"/>
      <c r="G20" s="183"/>
      <c r="H20" s="183"/>
      <c r="I20" s="183"/>
      <c r="J20" s="183"/>
      <c r="K20" s="183"/>
      <c r="L20" s="149"/>
    </row>
    <row r="21" spans="1:26" s="1" customFormat="1" ht="15.75" customHeight="1" x14ac:dyDescent="0.2">
      <c r="A21" s="187" t="s">
        <v>55</v>
      </c>
      <c r="B21" s="175" t="s">
        <v>33</v>
      </c>
      <c r="C21" s="175" t="s">
        <v>38</v>
      </c>
      <c r="D21" s="175" t="s">
        <v>34</v>
      </c>
      <c r="E21" s="185" t="s">
        <v>35</v>
      </c>
      <c r="F21" s="182" t="s">
        <v>56</v>
      </c>
      <c r="G21" s="182"/>
      <c r="H21" s="182"/>
      <c r="I21" s="182"/>
      <c r="J21" s="182"/>
      <c r="K21" s="182"/>
      <c r="L21" s="112"/>
      <c r="M21" s="112"/>
      <c r="N21" s="112"/>
      <c r="O21" s="112"/>
      <c r="P21" s="112"/>
      <c r="Q21" s="112"/>
      <c r="R21" s="112"/>
      <c r="S21" s="112"/>
      <c r="T21" s="152"/>
      <c r="U21" s="152"/>
      <c r="V21" s="152"/>
    </row>
    <row r="22" spans="1:26" s="1" customFormat="1" ht="63" customHeight="1" x14ac:dyDescent="0.2">
      <c r="A22" s="187"/>
      <c r="B22" s="175"/>
      <c r="C22" s="175"/>
      <c r="D22" s="175"/>
      <c r="E22" s="186"/>
      <c r="F22" s="122" t="s">
        <v>36</v>
      </c>
      <c r="G22" s="122" t="s">
        <v>37</v>
      </c>
      <c r="H22" s="122" t="s">
        <v>34</v>
      </c>
      <c r="I22" s="122" t="s">
        <v>35</v>
      </c>
      <c r="J22" s="123" t="s">
        <v>39</v>
      </c>
      <c r="K22" s="116" t="s">
        <v>49</v>
      </c>
      <c r="L22" s="112"/>
      <c r="M22" s="112"/>
      <c r="N22" s="112"/>
      <c r="O22" s="112"/>
      <c r="P22" s="112"/>
      <c r="Q22" s="112"/>
      <c r="R22" s="112"/>
      <c r="S22" s="112"/>
      <c r="T22" s="152"/>
      <c r="U22" s="152"/>
      <c r="V22" s="152"/>
    </row>
    <row r="23" spans="1:26" s="1" customFormat="1" ht="18" customHeight="1" x14ac:dyDescent="0.2">
      <c r="A23" s="178" t="s">
        <v>116</v>
      </c>
      <c r="B23" s="178"/>
      <c r="C23" s="178"/>
      <c r="D23" s="178"/>
      <c r="E23" s="178"/>
      <c r="F23" s="178"/>
      <c r="G23" s="178"/>
      <c r="H23" s="178"/>
      <c r="I23" s="178"/>
      <c r="J23" s="178"/>
      <c r="K23" s="178"/>
      <c r="L23" s="112"/>
      <c r="M23" s="112"/>
      <c r="N23" s="112"/>
      <c r="O23" s="112"/>
      <c r="P23" s="112"/>
      <c r="Q23" s="112"/>
      <c r="R23" s="112"/>
      <c r="S23" s="112"/>
      <c r="T23" s="152"/>
      <c r="U23" s="152"/>
      <c r="V23" s="152"/>
    </row>
    <row r="24" spans="1:26" s="1" customFormat="1" ht="12" customHeight="1" x14ac:dyDescent="0.2">
      <c r="A24" s="27" t="s">
        <v>42</v>
      </c>
      <c r="B24" s="126">
        <v>23651</v>
      </c>
      <c r="C24" s="28">
        <v>2634.8</v>
      </c>
      <c r="D24" s="29" t="s">
        <v>364</v>
      </c>
      <c r="E24" s="29" t="s">
        <v>365</v>
      </c>
      <c r="F24" s="134">
        <v>18135</v>
      </c>
      <c r="G24" s="30">
        <v>3209.28</v>
      </c>
      <c r="H24" s="31" t="s">
        <v>366</v>
      </c>
      <c r="I24" s="32" t="s">
        <v>367</v>
      </c>
      <c r="J24" s="33">
        <f t="shared" ref="J24:J32" si="2">G24/$C$48*100</f>
        <v>43.764898404472937</v>
      </c>
      <c r="K24" s="33">
        <f>F24/$F$32*100</f>
        <v>43.169320859815755</v>
      </c>
      <c r="L24" s="112"/>
      <c r="M24" s="112"/>
      <c r="N24" s="112"/>
      <c r="O24" s="112"/>
      <c r="P24" s="112"/>
      <c r="Q24" s="112"/>
      <c r="R24" s="112"/>
      <c r="S24" s="112"/>
      <c r="T24" s="152"/>
      <c r="U24" s="152"/>
      <c r="V24" s="152"/>
    </row>
    <row r="25" spans="1:26" s="1" customFormat="1" ht="12" customHeight="1" x14ac:dyDescent="0.2">
      <c r="A25" s="34" t="s">
        <v>43</v>
      </c>
      <c r="B25" s="127">
        <v>5568</v>
      </c>
      <c r="C25" s="35">
        <v>3533.72</v>
      </c>
      <c r="D25" s="36" t="s">
        <v>368</v>
      </c>
      <c r="E25" s="36" t="s">
        <v>369</v>
      </c>
      <c r="F25" s="135">
        <v>5001</v>
      </c>
      <c r="G25" s="37">
        <v>3691.96</v>
      </c>
      <c r="H25" s="38" t="s">
        <v>370</v>
      </c>
      <c r="I25" s="39" t="s">
        <v>371</v>
      </c>
      <c r="J25" s="40">
        <f t="shared" si="2"/>
        <v>50.347197599890904</v>
      </c>
      <c r="K25" s="40">
        <f>F25/$F$32*100</f>
        <v>11.904591873170036</v>
      </c>
      <c r="L25" s="112"/>
      <c r="M25" s="112"/>
      <c r="N25" s="112"/>
      <c r="O25" s="112"/>
      <c r="P25" s="112"/>
      <c r="Q25" s="112"/>
      <c r="R25" s="112"/>
      <c r="S25" s="112"/>
      <c r="T25" s="152"/>
      <c r="U25" s="152"/>
      <c r="V25" s="152"/>
    </row>
    <row r="26" spans="1:26" s="1" customFormat="1" ht="12" customHeight="1" x14ac:dyDescent="0.2">
      <c r="A26" s="41" t="s">
        <v>89</v>
      </c>
      <c r="B26" s="128">
        <v>29219</v>
      </c>
      <c r="C26" s="42">
        <v>2806.1</v>
      </c>
      <c r="D26" s="43" t="s">
        <v>372</v>
      </c>
      <c r="E26" s="43" t="s">
        <v>373</v>
      </c>
      <c r="F26" s="136">
        <v>23136</v>
      </c>
      <c r="G26" s="44">
        <v>3313.61</v>
      </c>
      <c r="H26" s="45" t="s">
        <v>374</v>
      </c>
      <c r="I26" s="46" t="s">
        <v>375</v>
      </c>
      <c r="J26" s="77">
        <f t="shared" si="2"/>
        <v>45.187644892949677</v>
      </c>
      <c r="K26" s="77">
        <f t="shared" ref="K26:K31" si="3">F26/$F$32*100</f>
        <v>55.073912732985789</v>
      </c>
      <c r="L26" s="112"/>
      <c r="M26" s="112"/>
      <c r="N26" s="112"/>
      <c r="O26" s="112"/>
      <c r="P26" s="112"/>
      <c r="Q26" s="112"/>
      <c r="R26" s="112"/>
      <c r="S26" s="112"/>
      <c r="T26" s="152"/>
      <c r="U26" s="152"/>
      <c r="V26" s="152"/>
    </row>
    <row r="27" spans="1:26" s="1" customFormat="1" ht="12" customHeight="1" x14ac:dyDescent="0.2">
      <c r="A27" s="47" t="s">
        <v>44</v>
      </c>
      <c r="B27" s="127">
        <v>7555</v>
      </c>
      <c r="C27" s="35">
        <v>2852.67</v>
      </c>
      <c r="D27" s="36" t="s">
        <v>376</v>
      </c>
      <c r="E27" s="36" t="s">
        <v>377</v>
      </c>
      <c r="F27" s="135">
        <v>6602</v>
      </c>
      <c r="G27" s="37">
        <v>3076.33</v>
      </c>
      <c r="H27" s="38" t="s">
        <v>378</v>
      </c>
      <c r="I27" s="39" t="s">
        <v>379</v>
      </c>
      <c r="J27" s="40">
        <f t="shared" si="2"/>
        <v>41.951861448247648</v>
      </c>
      <c r="K27" s="40">
        <f t="shared" si="3"/>
        <v>15.715679973339046</v>
      </c>
      <c r="L27" s="112"/>
      <c r="M27" s="112"/>
      <c r="N27" s="112"/>
      <c r="O27" s="112"/>
      <c r="P27" s="112" t="s">
        <v>1</v>
      </c>
      <c r="Q27" s="112"/>
      <c r="R27" s="112"/>
      <c r="S27" s="112"/>
      <c r="T27" s="152"/>
      <c r="U27" s="152"/>
      <c r="V27" s="152"/>
    </row>
    <row r="28" spans="1:26" s="1" customFormat="1" ht="12" customHeight="1" x14ac:dyDescent="0.2">
      <c r="A28" s="48" t="s">
        <v>52</v>
      </c>
      <c r="B28" s="127">
        <v>23</v>
      </c>
      <c r="C28" s="35">
        <v>3419.18</v>
      </c>
      <c r="D28" s="36" t="s">
        <v>380</v>
      </c>
      <c r="E28" s="36" t="s">
        <v>381</v>
      </c>
      <c r="F28" s="135">
        <v>23</v>
      </c>
      <c r="G28" s="37">
        <v>3419.18</v>
      </c>
      <c r="H28" s="38" t="s">
        <v>380</v>
      </c>
      <c r="I28" s="39" t="s">
        <v>381</v>
      </c>
      <c r="J28" s="40">
        <f t="shared" si="2"/>
        <v>46.627301240965494</v>
      </c>
      <c r="K28" s="40">
        <f t="shared" si="3"/>
        <v>5.4750172582065749E-2</v>
      </c>
      <c r="L28" s="112"/>
      <c r="M28" s="112"/>
      <c r="N28" s="112"/>
      <c r="O28" s="112"/>
      <c r="P28" s="112"/>
      <c r="Q28" s="112"/>
      <c r="R28" s="112"/>
      <c r="S28" s="112"/>
      <c r="T28" s="152"/>
      <c r="U28" s="152"/>
      <c r="V28" s="152"/>
    </row>
    <row r="29" spans="1:26" s="1" customFormat="1" ht="12" customHeight="1" x14ac:dyDescent="0.2">
      <c r="A29" s="41" t="s">
        <v>90</v>
      </c>
      <c r="B29" s="128">
        <v>36797</v>
      </c>
      <c r="C29" s="42">
        <v>2816.04</v>
      </c>
      <c r="D29" s="43" t="s">
        <v>382</v>
      </c>
      <c r="E29" s="43" t="s">
        <v>383</v>
      </c>
      <c r="F29" s="136">
        <v>29761</v>
      </c>
      <c r="G29" s="44">
        <v>3261.06</v>
      </c>
      <c r="H29" s="45" t="s">
        <v>384</v>
      </c>
      <c r="I29" s="46" t="s">
        <v>385</v>
      </c>
      <c r="J29" s="77">
        <f t="shared" si="2"/>
        <v>44.471021410064097</v>
      </c>
      <c r="K29" s="77">
        <f t="shared" si="3"/>
        <v>70.8443428789069</v>
      </c>
      <c r="L29" s="112"/>
      <c r="M29" s="112"/>
      <c r="N29" s="177"/>
      <c r="O29" s="177"/>
      <c r="P29" s="177"/>
      <c r="Q29" s="177"/>
      <c r="R29" s="177"/>
      <c r="S29" s="177"/>
      <c r="T29" s="177"/>
      <c r="U29" s="177"/>
      <c r="V29" s="177"/>
      <c r="W29" s="177"/>
      <c r="X29" s="177"/>
      <c r="Y29" s="177"/>
      <c r="Z29" s="177"/>
    </row>
    <row r="30" spans="1:26" s="1" customFormat="1" ht="12" customHeight="1" x14ac:dyDescent="0.2">
      <c r="A30" s="47" t="s">
        <v>45</v>
      </c>
      <c r="B30" s="127">
        <v>2319</v>
      </c>
      <c r="C30" s="35">
        <v>2079.34</v>
      </c>
      <c r="D30" s="36" t="s">
        <v>386</v>
      </c>
      <c r="E30" s="36" t="s">
        <v>387</v>
      </c>
      <c r="F30" s="135">
        <v>2066</v>
      </c>
      <c r="G30" s="37">
        <v>2262.4299999999998</v>
      </c>
      <c r="H30" s="38" t="s">
        <v>388</v>
      </c>
      <c r="I30" s="39" t="s">
        <v>389</v>
      </c>
      <c r="J30" s="40">
        <f t="shared" si="2"/>
        <v>30.8527205782081</v>
      </c>
      <c r="K30" s="40">
        <f t="shared" si="3"/>
        <v>4.9179937632412098</v>
      </c>
      <c r="L30" s="112"/>
      <c r="M30" s="112"/>
      <c r="N30" s="112"/>
      <c r="O30" s="112"/>
      <c r="P30" s="112"/>
      <c r="Q30" s="112"/>
      <c r="R30" s="112"/>
      <c r="S30" s="112"/>
      <c r="T30" s="152"/>
      <c r="U30" s="152"/>
      <c r="V30" s="152"/>
    </row>
    <row r="31" spans="1:26" s="1" customFormat="1" ht="12" customHeight="1" x14ac:dyDescent="0.2">
      <c r="A31" s="47" t="s">
        <v>46</v>
      </c>
      <c r="B31" s="127">
        <v>12467</v>
      </c>
      <c r="C31" s="35">
        <v>2237.6999999999998</v>
      </c>
      <c r="D31" s="36" t="s">
        <v>390</v>
      </c>
      <c r="E31" s="36" t="s">
        <v>375</v>
      </c>
      <c r="F31" s="135">
        <v>10182</v>
      </c>
      <c r="G31" s="37">
        <v>2589.3200000000002</v>
      </c>
      <c r="H31" s="38" t="s">
        <v>391</v>
      </c>
      <c r="I31" s="39" t="s">
        <v>392</v>
      </c>
      <c r="J31" s="40">
        <f t="shared" si="2"/>
        <v>35.310514114277922</v>
      </c>
      <c r="K31" s="40">
        <f t="shared" si="3"/>
        <v>24.237663357851886</v>
      </c>
      <c r="L31" s="112"/>
      <c r="M31" s="112"/>
      <c r="N31" s="112"/>
      <c r="O31" s="112"/>
      <c r="P31" s="112"/>
      <c r="Q31" s="112"/>
      <c r="R31" s="112"/>
      <c r="S31" s="112"/>
      <c r="T31" s="152"/>
      <c r="U31" s="152"/>
      <c r="V31" s="152"/>
    </row>
    <row r="32" spans="1:26" s="1" customFormat="1" ht="15" customHeight="1" x14ac:dyDescent="0.2">
      <c r="A32" s="49" t="s">
        <v>47</v>
      </c>
      <c r="B32" s="129">
        <v>51583</v>
      </c>
      <c r="C32" s="50">
        <v>2643.1424934571464</v>
      </c>
      <c r="D32" s="51" t="s">
        <v>393</v>
      </c>
      <c r="E32" s="51" t="s">
        <v>385</v>
      </c>
      <c r="F32" s="129">
        <v>42009</v>
      </c>
      <c r="G32" s="50">
        <v>3049.13335904211</v>
      </c>
      <c r="H32" s="51" t="s">
        <v>394</v>
      </c>
      <c r="I32" s="51" t="s">
        <v>178</v>
      </c>
      <c r="J32" s="52">
        <f t="shared" si="2"/>
        <v>41.580981304269876</v>
      </c>
      <c r="K32" s="52"/>
      <c r="L32" s="147">
        <v>34</v>
      </c>
      <c r="M32" s="112"/>
      <c r="N32" s="112"/>
      <c r="O32" s="112"/>
      <c r="P32" s="112"/>
      <c r="Q32" s="112"/>
      <c r="R32" s="112"/>
      <c r="S32" s="112"/>
      <c r="T32" s="152"/>
      <c r="U32" s="152"/>
      <c r="V32" s="152"/>
    </row>
    <row r="33" spans="1:22" s="3" customFormat="1" ht="25.5" customHeight="1" x14ac:dyDescent="0.2">
      <c r="A33" s="176" t="s">
        <v>92</v>
      </c>
      <c r="B33" s="176"/>
      <c r="C33" s="176"/>
      <c r="D33" s="176"/>
      <c r="E33" s="176"/>
      <c r="F33" s="176"/>
      <c r="G33" s="176"/>
      <c r="H33" s="176"/>
      <c r="I33" s="176"/>
      <c r="J33" s="176"/>
      <c r="K33" s="176"/>
      <c r="L33" s="147"/>
      <c r="M33" s="147"/>
      <c r="N33" s="147"/>
      <c r="O33" s="147"/>
      <c r="P33" s="147"/>
      <c r="Q33" s="147"/>
      <c r="R33" s="147"/>
      <c r="S33" s="147"/>
      <c r="T33" s="153"/>
      <c r="U33" s="153"/>
      <c r="V33" s="153"/>
    </row>
    <row r="34" spans="1:22" s="1" customFormat="1" ht="12.75" x14ac:dyDescent="0.2">
      <c r="L34" s="112"/>
      <c r="M34" s="112"/>
      <c r="N34" s="112"/>
      <c r="O34" s="112"/>
      <c r="P34" s="112"/>
      <c r="Q34" s="112"/>
      <c r="R34" s="112"/>
      <c r="S34" s="112"/>
      <c r="T34" s="152"/>
      <c r="U34" s="152"/>
      <c r="V34" s="152"/>
    </row>
    <row r="35" spans="1:22" s="1" customFormat="1" ht="12.75" customHeight="1" x14ac:dyDescent="0.2">
      <c r="A35" s="179" t="s">
        <v>54</v>
      </c>
      <c r="B35" s="175" t="s">
        <v>33</v>
      </c>
      <c r="C35" s="175" t="s">
        <v>38</v>
      </c>
      <c r="D35" s="174" t="s">
        <v>57</v>
      </c>
      <c r="E35" s="16"/>
      <c r="F35" s="17"/>
      <c r="L35" s="112"/>
      <c r="M35" s="112"/>
      <c r="N35" s="112"/>
      <c r="O35" s="112"/>
      <c r="P35" s="112"/>
      <c r="Q35" s="112"/>
      <c r="R35" s="112"/>
      <c r="S35" s="112"/>
      <c r="T35" s="152"/>
      <c r="U35" s="152"/>
      <c r="V35" s="152"/>
    </row>
    <row r="36" spans="1:22" s="1" customFormat="1" ht="51.75" customHeight="1" x14ac:dyDescent="0.2">
      <c r="A36" s="180"/>
      <c r="B36" s="175"/>
      <c r="C36" s="175"/>
      <c r="D36" s="174"/>
      <c r="E36" s="16"/>
      <c r="F36" s="17"/>
      <c r="L36" s="112"/>
      <c r="M36" s="112"/>
      <c r="N36" s="112"/>
      <c r="O36" s="112"/>
      <c r="P36" s="112"/>
      <c r="Q36" s="112"/>
      <c r="R36" s="112"/>
      <c r="S36" s="112"/>
      <c r="T36" s="152"/>
      <c r="U36" s="152"/>
      <c r="V36" s="152"/>
    </row>
    <row r="37" spans="1:22" s="1" customFormat="1" ht="33.75" customHeight="1" x14ac:dyDescent="0.2">
      <c r="A37" s="193" t="s">
        <v>117</v>
      </c>
      <c r="B37" s="193"/>
      <c r="C37" s="193"/>
      <c r="D37" s="193"/>
      <c r="E37" s="12"/>
      <c r="F37" s="12"/>
      <c r="G37" s="12"/>
      <c r="H37" s="12"/>
      <c r="I37" s="12"/>
      <c r="J37" s="12"/>
      <c r="K37" s="12"/>
      <c r="L37" s="112"/>
      <c r="M37" s="112"/>
      <c r="N37" s="112"/>
      <c r="O37" s="112"/>
      <c r="P37" s="112"/>
      <c r="Q37" s="112"/>
      <c r="R37" s="112"/>
      <c r="S37" s="112"/>
      <c r="T37" s="152"/>
      <c r="U37" s="152"/>
      <c r="V37" s="152"/>
    </row>
    <row r="38" spans="1:22" s="1" customFormat="1" ht="14.25" customHeight="1" x14ac:dyDescent="0.2">
      <c r="A38" s="55" t="s">
        <v>51</v>
      </c>
      <c r="B38" s="137">
        <v>40373</v>
      </c>
      <c r="C38" s="56">
        <v>2580.4499999999998</v>
      </c>
      <c r="D38" s="57" t="s">
        <v>395</v>
      </c>
      <c r="L38" s="112"/>
      <c r="M38" s="112"/>
      <c r="N38" s="112"/>
      <c r="O38" s="112"/>
      <c r="P38" s="112"/>
      <c r="Q38" s="112"/>
      <c r="R38" s="112"/>
      <c r="S38" s="112"/>
      <c r="T38" s="152"/>
      <c r="U38" s="152"/>
      <c r="V38" s="152"/>
    </row>
    <row r="39" spans="1:22" s="1" customFormat="1" ht="14.25" customHeight="1" x14ac:dyDescent="0.2">
      <c r="A39" s="58" t="s">
        <v>58</v>
      </c>
      <c r="B39" s="138">
        <v>5706</v>
      </c>
      <c r="C39" s="59">
        <v>2293.9</v>
      </c>
      <c r="D39" s="60" t="s">
        <v>396</v>
      </c>
      <c r="L39" s="112"/>
      <c r="M39" s="112"/>
      <c r="N39" s="112"/>
      <c r="O39" s="112"/>
      <c r="P39" s="112"/>
      <c r="Q39" s="112"/>
      <c r="R39" s="112"/>
      <c r="S39" s="112"/>
      <c r="T39" s="152"/>
      <c r="U39" s="152"/>
      <c r="V39" s="152"/>
    </row>
    <row r="40" spans="1:22" s="1" customFormat="1" ht="14.25" customHeight="1" x14ac:dyDescent="0.2">
      <c r="A40" s="58" t="s">
        <v>59</v>
      </c>
      <c r="B40" s="138">
        <v>14736</v>
      </c>
      <c r="C40" s="59">
        <v>2211.41</v>
      </c>
      <c r="D40" s="60" t="s">
        <v>397</v>
      </c>
      <c r="L40" s="112"/>
      <c r="M40" s="112"/>
      <c r="N40" s="112"/>
      <c r="O40" s="112"/>
      <c r="P40" s="112"/>
      <c r="Q40" s="112"/>
      <c r="R40" s="112"/>
      <c r="S40" s="112"/>
      <c r="T40" s="152"/>
      <c r="U40" s="152"/>
      <c r="V40" s="152"/>
    </row>
    <row r="41" spans="1:22" s="1" customFormat="1" ht="20.25" customHeight="1" x14ac:dyDescent="0.2">
      <c r="A41" s="61" t="s">
        <v>60</v>
      </c>
      <c r="B41" s="139">
        <v>60815</v>
      </c>
      <c r="C41" s="62">
        <v>2464.1427116665295</v>
      </c>
      <c r="D41" s="63" t="s">
        <v>1</v>
      </c>
      <c r="L41" s="112"/>
      <c r="M41" s="112"/>
      <c r="N41" s="112"/>
      <c r="O41" s="112"/>
      <c r="P41" s="112"/>
      <c r="Q41" s="112"/>
      <c r="R41" s="112"/>
      <c r="S41" s="112"/>
      <c r="T41" s="152"/>
      <c r="U41" s="152"/>
      <c r="V41" s="152"/>
    </row>
    <row r="42" spans="1:22" s="1" customFormat="1" ht="27.75" customHeight="1" x14ac:dyDescent="0.2">
      <c r="A42" s="194" t="s">
        <v>93</v>
      </c>
      <c r="B42" s="194"/>
      <c r="C42" s="194"/>
      <c r="D42" s="194"/>
      <c r="L42" s="112"/>
      <c r="M42" s="112"/>
      <c r="N42" s="112"/>
      <c r="O42" s="112"/>
      <c r="P42" s="112"/>
      <c r="Q42" s="112"/>
      <c r="R42" s="112"/>
      <c r="S42" s="112"/>
      <c r="T42" s="152"/>
      <c r="U42" s="152"/>
      <c r="V42" s="152"/>
    </row>
    <row r="43" spans="1:22" s="1" customFormat="1" ht="12.75" x14ac:dyDescent="0.2">
      <c r="A43" s="64"/>
      <c r="B43" s="64"/>
      <c r="C43" s="64"/>
      <c r="D43" s="64"/>
      <c r="L43" s="112"/>
      <c r="M43" s="112"/>
      <c r="N43" s="112"/>
      <c r="O43" s="112"/>
      <c r="P43" s="112"/>
      <c r="Q43" s="112"/>
      <c r="R43" s="112"/>
      <c r="S43" s="112"/>
      <c r="T43" s="152"/>
      <c r="U43" s="152"/>
      <c r="V43" s="152"/>
    </row>
    <row r="44" spans="1:22" s="1" customFormat="1" ht="12.75" x14ac:dyDescent="0.2">
      <c r="A44" s="64"/>
      <c r="B44" s="64"/>
      <c r="C44" s="64"/>
      <c r="D44" s="64"/>
      <c r="L44" s="112"/>
      <c r="M44" s="112"/>
      <c r="N44" s="112"/>
      <c r="O44" s="112"/>
      <c r="P44" s="112"/>
      <c r="Q44" s="112"/>
      <c r="R44" s="112"/>
      <c r="S44" s="112"/>
      <c r="T44" s="152"/>
      <c r="U44" s="152"/>
      <c r="V44" s="152"/>
    </row>
    <row r="45" spans="1:22" s="64" customFormat="1" ht="20.25" customHeight="1" x14ac:dyDescent="0.25">
      <c r="A45" s="190" t="s">
        <v>156</v>
      </c>
      <c r="B45" s="191"/>
      <c r="C45" s="198">
        <v>1571672</v>
      </c>
      <c r="D45" s="198"/>
      <c r="L45" s="150"/>
      <c r="M45" s="150"/>
      <c r="N45" s="150"/>
      <c r="O45" s="150">
        <v>1536300</v>
      </c>
      <c r="P45" s="150"/>
      <c r="Q45" s="150"/>
      <c r="R45" s="150"/>
      <c r="S45" s="150"/>
      <c r="T45" s="154"/>
      <c r="U45" s="154"/>
      <c r="V45" s="154"/>
    </row>
    <row r="46" spans="1:22" s="64" customFormat="1" ht="20.25" customHeight="1" x14ac:dyDescent="0.25">
      <c r="A46" s="195" t="s">
        <v>157</v>
      </c>
      <c r="B46" s="196"/>
      <c r="C46" s="198">
        <v>1232601</v>
      </c>
      <c r="D46" s="198"/>
      <c r="L46" s="150"/>
      <c r="M46" s="150"/>
      <c r="N46" s="150"/>
      <c r="O46" s="150">
        <v>1241085</v>
      </c>
      <c r="P46" s="150"/>
      <c r="Q46" s="150"/>
      <c r="R46" s="150"/>
      <c r="S46" s="150"/>
      <c r="T46" s="154"/>
      <c r="U46" s="154"/>
      <c r="V46" s="154"/>
    </row>
    <row r="47" spans="1:22" s="64" customFormat="1" ht="20.25" customHeight="1" x14ac:dyDescent="0.25">
      <c r="A47" s="190" t="s">
        <v>61</v>
      </c>
      <c r="B47" s="191"/>
      <c r="C47" s="197" t="s">
        <v>398</v>
      </c>
      <c r="D47" s="197"/>
      <c r="L47" s="150"/>
      <c r="M47" s="150"/>
      <c r="N47" s="150"/>
      <c r="O47" s="150" t="s">
        <v>114</v>
      </c>
      <c r="P47" s="150"/>
      <c r="Q47" s="150"/>
      <c r="R47" s="150"/>
      <c r="S47" s="150"/>
      <c r="T47" s="154"/>
      <c r="U47" s="154"/>
      <c r="V47" s="154"/>
    </row>
    <row r="48" spans="1:22" s="64" customFormat="1" ht="27" customHeight="1" x14ac:dyDescent="0.25">
      <c r="A48" s="188" t="s">
        <v>158</v>
      </c>
      <c r="B48" s="189"/>
      <c r="C48" s="212">
        <v>7333</v>
      </c>
      <c r="D48" s="212"/>
      <c r="L48" s="150"/>
      <c r="M48" s="150"/>
      <c r="N48" s="150"/>
      <c r="O48" s="150">
        <v>6863</v>
      </c>
      <c r="P48" s="150"/>
      <c r="Q48" s="150"/>
      <c r="R48" s="150"/>
      <c r="S48" s="150"/>
      <c r="T48" s="154"/>
      <c r="U48" s="154"/>
      <c r="V48" s="154"/>
    </row>
    <row r="49" spans="1:22" s="64" customFormat="1" ht="20.25" customHeight="1" x14ac:dyDescent="0.25">
      <c r="A49" s="190" t="s">
        <v>131</v>
      </c>
      <c r="B49" s="191"/>
      <c r="C49" s="192">
        <v>71.53</v>
      </c>
      <c r="D49" s="192"/>
      <c r="L49" s="150"/>
      <c r="M49" s="150"/>
      <c r="N49" s="150"/>
      <c r="O49" s="150">
        <v>69.42</v>
      </c>
      <c r="P49" s="150"/>
      <c r="Q49" s="150"/>
      <c r="R49" s="150"/>
      <c r="S49" s="150"/>
      <c r="T49" s="154"/>
      <c r="U49" s="154"/>
      <c r="V49" s="154"/>
    </row>
    <row r="50" spans="1:22" s="64" customFormat="1" ht="20.25" customHeight="1" x14ac:dyDescent="0.25">
      <c r="A50" s="190" t="s">
        <v>132</v>
      </c>
      <c r="B50" s="191"/>
      <c r="C50" s="192">
        <f>C49</f>
        <v>71.53</v>
      </c>
      <c r="D50" s="192"/>
      <c r="L50" s="150"/>
      <c r="M50" s="150"/>
      <c r="N50" s="150"/>
      <c r="O50" s="150">
        <v>69.42</v>
      </c>
      <c r="P50" s="150"/>
      <c r="Q50" s="150"/>
      <c r="R50" s="150"/>
      <c r="S50" s="150"/>
      <c r="T50" s="154"/>
      <c r="U50" s="154"/>
      <c r="V50" s="154"/>
    </row>
    <row r="51" spans="1:22" s="64" customFormat="1" ht="20.25" customHeight="1" x14ac:dyDescent="0.25">
      <c r="A51" s="190" t="s">
        <v>118</v>
      </c>
      <c r="B51" s="191"/>
      <c r="C51" s="192">
        <v>42.63</v>
      </c>
      <c r="D51" s="192"/>
      <c r="L51" s="150"/>
      <c r="M51" s="150"/>
      <c r="N51" s="150"/>
      <c r="O51" s="150">
        <v>42.6</v>
      </c>
      <c r="P51" s="150"/>
      <c r="Q51" s="150"/>
      <c r="R51" s="150"/>
      <c r="S51" s="150"/>
      <c r="T51" s="154"/>
      <c r="U51" s="154"/>
      <c r="V51" s="154"/>
    </row>
    <row r="52" spans="1:22" s="1" customFormat="1" ht="31.5" customHeight="1" x14ac:dyDescent="0.2">
      <c r="A52" s="188" t="s">
        <v>119</v>
      </c>
      <c r="B52" s="189"/>
      <c r="C52" s="192">
        <v>44.23</v>
      </c>
      <c r="D52" s="192"/>
      <c r="E52" s="64"/>
      <c r="L52" s="112"/>
      <c r="M52" s="112"/>
      <c r="N52" s="112"/>
      <c r="O52" s="112">
        <v>44.5</v>
      </c>
      <c r="P52" s="112"/>
      <c r="Q52" s="112"/>
      <c r="R52" s="112"/>
      <c r="S52" s="112"/>
      <c r="T52" s="152"/>
      <c r="U52" s="152"/>
      <c r="V52" s="152"/>
    </row>
    <row r="53" spans="1:22" s="1" customFormat="1" ht="12.75" x14ac:dyDescent="0.2">
      <c r="L53" s="112"/>
      <c r="M53" s="112"/>
      <c r="N53" s="112"/>
      <c r="O53" s="112"/>
      <c r="P53" s="112"/>
      <c r="Q53" s="112"/>
      <c r="R53" s="112"/>
      <c r="S53" s="112"/>
      <c r="T53" s="152"/>
      <c r="U53" s="152"/>
      <c r="V53" s="152"/>
    </row>
  </sheetData>
  <mergeCells count="40">
    <mergeCell ref="A37:D37"/>
    <mergeCell ref="A42:D42"/>
    <mergeCell ref="A47:B47"/>
    <mergeCell ref="A46:B46"/>
    <mergeCell ref="A45:B45"/>
    <mergeCell ref="C47:D47"/>
    <mergeCell ref="C46:D46"/>
    <mergeCell ref="C45:D45"/>
    <mergeCell ref="C52:D52"/>
    <mergeCell ref="C51:D51"/>
    <mergeCell ref="C50:D50"/>
    <mergeCell ref="C49:D49"/>
    <mergeCell ref="C48:D48"/>
    <mergeCell ref="A52:B52"/>
    <mergeCell ref="A51:B51"/>
    <mergeCell ref="A50:B50"/>
    <mergeCell ref="A49:B49"/>
    <mergeCell ref="A48:B48"/>
    <mergeCell ref="A5:K5"/>
    <mergeCell ref="F3:K3"/>
    <mergeCell ref="F21:K21"/>
    <mergeCell ref="A20:K20"/>
    <mergeCell ref="A1:K1"/>
    <mergeCell ref="D3:D4"/>
    <mergeCell ref="E3:E4"/>
    <mergeCell ref="A3:A4"/>
    <mergeCell ref="B3:B4"/>
    <mergeCell ref="C3:C4"/>
    <mergeCell ref="A21:A22"/>
    <mergeCell ref="B21:B22"/>
    <mergeCell ref="E21:E22"/>
    <mergeCell ref="D35:D36"/>
    <mergeCell ref="C21:C22"/>
    <mergeCell ref="D21:D22"/>
    <mergeCell ref="A33:K33"/>
    <mergeCell ref="N29:Z29"/>
    <mergeCell ref="A23:K23"/>
    <mergeCell ref="A35:A36"/>
    <mergeCell ref="B35:B36"/>
    <mergeCell ref="C35:C36"/>
  </mergeCells>
  <conditionalFormatting sqref="F24:F25 F27:F28 F30:F31">
    <cfRule type="dataBar" priority="4">
      <dataBar>
        <cfvo type="min"/>
        <cfvo type="max"/>
        <color rgb="FFFF555A"/>
      </dataBar>
      <extLst>
        <ext xmlns:x14="http://schemas.microsoft.com/office/spreadsheetml/2009/9/main" uri="{B025F937-C7B1-47D3-B67F-A62EFF666E3E}">
          <x14:id>{2CB1CD63-A32B-4349-B160-95B4A9F97E26}</x14:id>
        </ext>
      </extLst>
    </cfRule>
  </conditionalFormatting>
  <conditionalFormatting sqref="F6:F8 F10:F11 F13:F14">
    <cfRule type="dataBar" priority="3">
      <dataBar>
        <cfvo type="min"/>
        <cfvo type="max"/>
        <color rgb="FFFF555A"/>
      </dataBar>
      <extLst>
        <ext xmlns:x14="http://schemas.microsoft.com/office/spreadsheetml/2009/9/main" uri="{B025F937-C7B1-47D3-B67F-A62EFF666E3E}">
          <x14:id>{6EE1F216-B5AB-4BF1-B0AF-19A2C3E9081F}</x14:id>
        </ext>
      </extLst>
    </cfRule>
  </conditionalFormatting>
  <conditionalFormatting sqref="G6:G8 G10:G11 G13:G14">
    <cfRule type="dataBar" priority="2">
      <dataBar>
        <cfvo type="min"/>
        <cfvo type="max"/>
        <color rgb="FFFFB628"/>
      </dataBar>
      <extLst>
        <ext xmlns:x14="http://schemas.microsoft.com/office/spreadsheetml/2009/9/main" uri="{B025F937-C7B1-47D3-B67F-A62EFF666E3E}">
          <x14:id>{C05E320B-1CD1-44E4-9EE0-65FC81E92F9C}</x14:id>
        </ext>
      </extLst>
    </cfRule>
  </conditionalFormatting>
  <conditionalFormatting sqref="G24:G25 G27:G28 G30:G31">
    <cfRule type="dataBar" priority="1">
      <dataBar>
        <cfvo type="min"/>
        <cfvo type="max"/>
        <color rgb="FFFFB628"/>
      </dataBar>
      <extLst>
        <ext xmlns:x14="http://schemas.microsoft.com/office/spreadsheetml/2009/9/main" uri="{B025F937-C7B1-47D3-B67F-A62EFF666E3E}">
          <x14:id>{A777DDCB-C781-43D8-862A-3AB82281EF2F}</x14:id>
        </ext>
      </extLst>
    </cfRule>
  </conditionalFormatting>
  <pageMargins left="3.937007874015748E-2" right="3.937007874015748E-2" top="3.937007874015748E-2" bottom="3.937007874015748E-2"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2CB1CD63-A32B-4349-B160-95B4A9F97E26}">
            <x14:dataBar minLength="0" maxLength="100" border="1" negativeBarBorderColorSameAsPositive="0">
              <x14:cfvo type="autoMin"/>
              <x14:cfvo type="autoMax"/>
              <x14:borderColor rgb="FFFF555A"/>
              <x14:negativeFillColor rgb="FFFF0000"/>
              <x14:negativeBorderColor rgb="FFFF0000"/>
              <x14:axisColor rgb="FF000000"/>
            </x14:dataBar>
          </x14:cfRule>
          <xm:sqref>F24:F25 F27:F28 F30:F31</xm:sqref>
        </x14:conditionalFormatting>
        <x14:conditionalFormatting xmlns:xm="http://schemas.microsoft.com/office/excel/2006/main">
          <x14:cfRule type="dataBar" id="{6EE1F216-B5AB-4BF1-B0AF-19A2C3E9081F}">
            <x14:dataBar minLength="0" maxLength="100" border="1" negativeBarBorderColorSameAsPositive="0">
              <x14:cfvo type="autoMin"/>
              <x14:cfvo type="autoMax"/>
              <x14:borderColor rgb="FFFF555A"/>
              <x14:negativeFillColor rgb="FFFF0000"/>
              <x14:negativeBorderColor rgb="FFFF0000"/>
              <x14:axisColor rgb="FF000000"/>
            </x14:dataBar>
          </x14:cfRule>
          <xm:sqref>F6:F8 F10:F11 F13:F14</xm:sqref>
        </x14:conditionalFormatting>
        <x14:conditionalFormatting xmlns:xm="http://schemas.microsoft.com/office/excel/2006/main">
          <x14:cfRule type="dataBar" id="{C05E320B-1CD1-44E4-9EE0-65FC81E92F9C}">
            <x14:dataBar minLength="0" maxLength="100" border="1" negativeBarBorderColorSameAsPositive="0">
              <x14:cfvo type="autoMin"/>
              <x14:cfvo type="autoMax"/>
              <x14:borderColor rgb="FFFFB628"/>
              <x14:negativeFillColor rgb="FFFF0000"/>
              <x14:negativeBorderColor rgb="FFFF0000"/>
              <x14:axisColor rgb="FF000000"/>
            </x14:dataBar>
          </x14:cfRule>
          <xm:sqref>G6:G8 G10:G11 G13:G14</xm:sqref>
        </x14:conditionalFormatting>
        <x14:conditionalFormatting xmlns:xm="http://schemas.microsoft.com/office/excel/2006/main">
          <x14:cfRule type="dataBar" id="{A777DDCB-C781-43D8-862A-3AB82281EF2F}">
            <x14:dataBar minLength="0" maxLength="100" border="1" negativeBarBorderColorSameAsPositive="0">
              <x14:cfvo type="autoMin"/>
              <x14:cfvo type="autoMax"/>
              <x14:borderColor rgb="FFFFB628"/>
              <x14:negativeFillColor rgb="FFFF0000"/>
              <x14:negativeBorderColor rgb="FFFF0000"/>
              <x14:axisColor rgb="FF000000"/>
            </x14:dataBar>
          </x14:cfRule>
          <xm:sqref>G24:G25 G27:G28 G30:G31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zoomScaleNormal="100" workbookViewId="0">
      <selection activeCell="B5" sqref="B5:M19"/>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5" max="15" width="9.140625" style="148"/>
    <col min="16" max="16" width="9.140625" style="148" customWidth="1"/>
    <col min="17" max="17" width="9.140625" style="148"/>
  </cols>
  <sheetData>
    <row r="1" spans="1:16" ht="25.5" customHeight="1" x14ac:dyDescent="0.25">
      <c r="A1" s="200" t="s">
        <v>73</v>
      </c>
      <c r="B1" s="200"/>
      <c r="C1" s="200"/>
      <c r="D1" s="200"/>
      <c r="E1" s="200"/>
      <c r="F1" s="200"/>
      <c r="G1" s="200"/>
      <c r="H1" s="200"/>
      <c r="I1" s="200"/>
      <c r="J1" s="200"/>
      <c r="K1" s="200"/>
      <c r="L1" s="200"/>
      <c r="M1" s="200"/>
    </row>
    <row r="2" spans="1:16" ht="11.25" customHeight="1" x14ac:dyDescent="0.25">
      <c r="A2" s="65"/>
      <c r="B2" s="65"/>
      <c r="C2" s="65"/>
      <c r="D2" s="18"/>
      <c r="E2" s="65"/>
      <c r="F2" s="65"/>
      <c r="G2" s="18"/>
      <c r="H2" s="65"/>
      <c r="I2" s="206" t="s">
        <v>159</v>
      </c>
      <c r="J2" s="206"/>
      <c r="K2" s="206"/>
      <c r="L2" s="206"/>
      <c r="M2" s="206"/>
    </row>
    <row r="3" spans="1:16" ht="30.75" customHeight="1" x14ac:dyDescent="0.25">
      <c r="A3" s="201" t="s">
        <v>63</v>
      </c>
      <c r="B3" s="203" t="s">
        <v>64</v>
      </c>
      <c r="C3" s="204"/>
      <c r="D3" s="205"/>
      <c r="E3" s="203" t="s">
        <v>65</v>
      </c>
      <c r="F3" s="204"/>
      <c r="G3" s="205"/>
      <c r="H3" s="203" t="s">
        <v>66</v>
      </c>
      <c r="I3" s="204"/>
      <c r="J3" s="205"/>
      <c r="K3" s="203" t="s">
        <v>67</v>
      </c>
      <c r="L3" s="204"/>
      <c r="M3" s="205"/>
    </row>
    <row r="4" spans="1:16" ht="35.25" customHeight="1" x14ac:dyDescent="0.25">
      <c r="A4" s="202"/>
      <c r="B4" s="13" t="s">
        <v>69</v>
      </c>
      <c r="C4" s="14" t="s">
        <v>70</v>
      </c>
      <c r="D4" s="15" t="s">
        <v>71</v>
      </c>
      <c r="E4" s="13" t="s">
        <v>72</v>
      </c>
      <c r="F4" s="14" t="s">
        <v>70</v>
      </c>
      <c r="G4" s="15" t="s">
        <v>71</v>
      </c>
      <c r="H4" s="13" t="s">
        <v>72</v>
      </c>
      <c r="I4" s="14" t="s">
        <v>70</v>
      </c>
      <c r="J4" s="15" t="s">
        <v>71</v>
      </c>
      <c r="K4" s="13" t="s">
        <v>72</v>
      </c>
      <c r="L4" s="14" t="s">
        <v>70</v>
      </c>
      <c r="M4" s="15" t="s">
        <v>71</v>
      </c>
    </row>
    <row r="5" spans="1:16" ht="12.75" customHeight="1" x14ac:dyDescent="0.25">
      <c r="A5" s="66" t="s">
        <v>68</v>
      </c>
      <c r="B5" s="67">
        <v>2936</v>
      </c>
      <c r="C5" s="68">
        <v>329.61</v>
      </c>
      <c r="D5" s="69" t="s">
        <v>188</v>
      </c>
      <c r="E5" s="67">
        <v>845</v>
      </c>
      <c r="F5" s="68">
        <v>302.43</v>
      </c>
      <c r="G5" s="69" t="s">
        <v>189</v>
      </c>
      <c r="H5" s="67">
        <v>1520</v>
      </c>
      <c r="I5" s="68">
        <v>344.27</v>
      </c>
      <c r="J5" s="69" t="s">
        <v>190</v>
      </c>
      <c r="K5" s="67">
        <v>571</v>
      </c>
      <c r="L5" s="70">
        <v>330.82</v>
      </c>
      <c r="M5" s="69" t="s">
        <v>191</v>
      </c>
    </row>
    <row r="6" spans="1:16" ht="12.75" customHeight="1" x14ac:dyDescent="0.25">
      <c r="A6" s="66" t="s">
        <v>2</v>
      </c>
      <c r="B6" s="67">
        <v>19038</v>
      </c>
      <c r="C6" s="68">
        <v>811</v>
      </c>
      <c r="D6" s="69" t="s">
        <v>192</v>
      </c>
      <c r="E6" s="67">
        <v>7371</v>
      </c>
      <c r="F6" s="68">
        <v>808.91</v>
      </c>
      <c r="G6" s="69" t="s">
        <v>193</v>
      </c>
      <c r="H6" s="67">
        <v>3284</v>
      </c>
      <c r="I6" s="68">
        <v>806.82</v>
      </c>
      <c r="J6" s="69" t="s">
        <v>194</v>
      </c>
      <c r="K6" s="67">
        <v>8383</v>
      </c>
      <c r="L6" s="70">
        <v>814.48</v>
      </c>
      <c r="M6" s="69" t="s">
        <v>140</v>
      </c>
    </row>
    <row r="7" spans="1:16" ht="12.75" customHeight="1" x14ac:dyDescent="0.25">
      <c r="A7" s="66" t="s">
        <v>3</v>
      </c>
      <c r="B7" s="67">
        <v>84634</v>
      </c>
      <c r="C7" s="68">
        <v>1248.1500000000001</v>
      </c>
      <c r="D7" s="69" t="s">
        <v>195</v>
      </c>
      <c r="E7" s="67">
        <v>43402</v>
      </c>
      <c r="F7" s="68">
        <v>1251.5899999999999</v>
      </c>
      <c r="G7" s="69" t="s">
        <v>196</v>
      </c>
      <c r="H7" s="67">
        <v>11308</v>
      </c>
      <c r="I7" s="68">
        <v>1286.98</v>
      </c>
      <c r="J7" s="69" t="s">
        <v>197</v>
      </c>
      <c r="K7" s="67">
        <v>29924</v>
      </c>
      <c r="L7" s="70">
        <v>1228.5</v>
      </c>
      <c r="M7" s="69" t="s">
        <v>141</v>
      </c>
    </row>
    <row r="8" spans="1:16" ht="12.75" customHeight="1" x14ac:dyDescent="0.25">
      <c r="A8" s="66" t="s">
        <v>4</v>
      </c>
      <c r="B8" s="67">
        <v>128353</v>
      </c>
      <c r="C8" s="68">
        <v>1763.14</v>
      </c>
      <c r="D8" s="69" t="s">
        <v>198</v>
      </c>
      <c r="E8" s="67">
        <v>75653</v>
      </c>
      <c r="F8" s="68">
        <v>1768.8</v>
      </c>
      <c r="G8" s="69" t="s">
        <v>199</v>
      </c>
      <c r="H8" s="67">
        <v>24018</v>
      </c>
      <c r="I8" s="68">
        <v>1767.05</v>
      </c>
      <c r="J8" s="69" t="s">
        <v>200</v>
      </c>
      <c r="K8" s="67">
        <v>28682</v>
      </c>
      <c r="L8" s="70">
        <v>1744.94</v>
      </c>
      <c r="M8" s="69" t="s">
        <v>201</v>
      </c>
    </row>
    <row r="9" spans="1:16" ht="12.75" customHeight="1" x14ac:dyDescent="0.25">
      <c r="A9" s="66" t="s">
        <v>5</v>
      </c>
      <c r="B9" s="67">
        <v>187034</v>
      </c>
      <c r="C9" s="68">
        <v>2247.29</v>
      </c>
      <c r="D9" s="69" t="s">
        <v>202</v>
      </c>
      <c r="E9" s="67">
        <v>116203</v>
      </c>
      <c r="F9" s="68">
        <v>2250.42</v>
      </c>
      <c r="G9" s="69" t="s">
        <v>203</v>
      </c>
      <c r="H9" s="67">
        <v>25797</v>
      </c>
      <c r="I9" s="68">
        <v>2236.12</v>
      </c>
      <c r="J9" s="69" t="s">
        <v>204</v>
      </c>
      <c r="K9" s="67">
        <v>45034</v>
      </c>
      <c r="L9" s="70">
        <v>2245.61</v>
      </c>
      <c r="M9" s="69" t="s">
        <v>205</v>
      </c>
    </row>
    <row r="10" spans="1:16" ht="12.75" customHeight="1" x14ac:dyDescent="0.25">
      <c r="A10" s="66" t="s">
        <v>6</v>
      </c>
      <c r="B10" s="67">
        <v>134684</v>
      </c>
      <c r="C10" s="68">
        <v>2733.82</v>
      </c>
      <c r="D10" s="69" t="s">
        <v>206</v>
      </c>
      <c r="E10" s="67">
        <v>94491</v>
      </c>
      <c r="F10" s="68">
        <v>2737.41</v>
      </c>
      <c r="G10" s="69" t="s">
        <v>207</v>
      </c>
      <c r="H10" s="67">
        <v>12957</v>
      </c>
      <c r="I10" s="68">
        <v>2719.02</v>
      </c>
      <c r="J10" s="69" t="s">
        <v>208</v>
      </c>
      <c r="K10" s="67">
        <v>27236</v>
      </c>
      <c r="L10" s="70">
        <v>2728.39</v>
      </c>
      <c r="M10" s="69" t="s">
        <v>209</v>
      </c>
    </row>
    <row r="11" spans="1:16" ht="12.75" customHeight="1" x14ac:dyDescent="0.25">
      <c r="A11" s="66" t="s">
        <v>7</v>
      </c>
      <c r="B11" s="67">
        <v>132013</v>
      </c>
      <c r="C11" s="68">
        <v>3207.5</v>
      </c>
      <c r="D11" s="69" t="s">
        <v>210</v>
      </c>
      <c r="E11" s="67">
        <v>104241</v>
      </c>
      <c r="F11" s="68">
        <v>3207.24</v>
      </c>
      <c r="G11" s="69" t="s">
        <v>211</v>
      </c>
      <c r="H11" s="67">
        <v>10566</v>
      </c>
      <c r="I11" s="68">
        <v>3177.61</v>
      </c>
      <c r="J11" s="69" t="s">
        <v>212</v>
      </c>
      <c r="K11" s="67">
        <v>17206</v>
      </c>
      <c r="L11" s="70">
        <v>3227.42</v>
      </c>
      <c r="M11" s="69" t="s">
        <v>213</v>
      </c>
    </row>
    <row r="12" spans="1:16" ht="12.75" customHeight="1" x14ac:dyDescent="0.25">
      <c r="A12" s="66" t="s">
        <v>8</v>
      </c>
      <c r="B12" s="67">
        <v>81117</v>
      </c>
      <c r="C12" s="68">
        <v>3737.89</v>
      </c>
      <c r="D12" s="69" t="s">
        <v>214</v>
      </c>
      <c r="E12" s="67">
        <v>68233</v>
      </c>
      <c r="F12" s="68">
        <v>3739.53</v>
      </c>
      <c r="G12" s="69" t="s">
        <v>215</v>
      </c>
      <c r="H12" s="67">
        <v>3473</v>
      </c>
      <c r="I12" s="68">
        <v>3721.13</v>
      </c>
      <c r="J12" s="69" t="s">
        <v>216</v>
      </c>
      <c r="K12" s="67">
        <v>9411</v>
      </c>
      <c r="L12" s="70">
        <v>3732.14</v>
      </c>
      <c r="M12" s="69" t="s">
        <v>217</v>
      </c>
    </row>
    <row r="13" spans="1:16" ht="12.75" customHeight="1" x14ac:dyDescent="0.25">
      <c r="A13" s="66" t="s">
        <v>9</v>
      </c>
      <c r="B13" s="67">
        <v>64245</v>
      </c>
      <c r="C13" s="68">
        <v>4237.03</v>
      </c>
      <c r="D13" s="69" t="s">
        <v>218</v>
      </c>
      <c r="E13" s="67">
        <v>56113</v>
      </c>
      <c r="F13" s="68">
        <v>4238.28</v>
      </c>
      <c r="G13" s="69" t="s">
        <v>219</v>
      </c>
      <c r="H13" s="67">
        <v>1638</v>
      </c>
      <c r="I13" s="68">
        <v>4219.71</v>
      </c>
      <c r="J13" s="69" t="s">
        <v>220</v>
      </c>
      <c r="K13" s="67">
        <v>6494</v>
      </c>
      <c r="L13" s="70">
        <v>4230.55</v>
      </c>
      <c r="M13" s="69" t="s">
        <v>221</v>
      </c>
    </row>
    <row r="14" spans="1:16" ht="12.75" customHeight="1" x14ac:dyDescent="0.25">
      <c r="A14" s="66" t="s">
        <v>10</v>
      </c>
      <c r="B14" s="67">
        <v>42528</v>
      </c>
      <c r="C14" s="68">
        <v>4731.24</v>
      </c>
      <c r="D14" s="69" t="s">
        <v>222</v>
      </c>
      <c r="E14" s="67">
        <v>38467</v>
      </c>
      <c r="F14" s="68">
        <v>4731.3900000000003</v>
      </c>
      <c r="G14" s="69" t="s">
        <v>146</v>
      </c>
      <c r="H14" s="67">
        <v>677</v>
      </c>
      <c r="I14" s="68">
        <v>4722.47</v>
      </c>
      <c r="J14" s="69" t="s">
        <v>223</v>
      </c>
      <c r="K14" s="67">
        <v>3384</v>
      </c>
      <c r="L14" s="70">
        <v>4731.1899999999996</v>
      </c>
      <c r="M14" s="69" t="s">
        <v>224</v>
      </c>
      <c r="P14" s="155" t="s">
        <v>31</v>
      </c>
    </row>
    <row r="15" spans="1:16" ht="12.75" customHeight="1" x14ac:dyDescent="0.25">
      <c r="A15" s="66" t="s">
        <v>11</v>
      </c>
      <c r="B15" s="67">
        <v>43926</v>
      </c>
      <c r="C15" s="68">
        <v>5425.41</v>
      </c>
      <c r="D15" s="69" t="s">
        <v>225</v>
      </c>
      <c r="E15" s="67">
        <v>39682</v>
      </c>
      <c r="F15" s="68">
        <v>5424.67</v>
      </c>
      <c r="G15" s="69" t="s">
        <v>226</v>
      </c>
      <c r="H15" s="67">
        <v>626</v>
      </c>
      <c r="I15" s="68">
        <v>5427.81</v>
      </c>
      <c r="J15" s="69" t="s">
        <v>227</v>
      </c>
      <c r="K15" s="67">
        <v>3618</v>
      </c>
      <c r="L15" s="70">
        <v>5433.07</v>
      </c>
      <c r="M15" s="69" t="s">
        <v>228</v>
      </c>
      <c r="P15" s="155">
        <f>B19-'stranica 4'!B19-'stranica 5'!B19</f>
        <v>0</v>
      </c>
    </row>
    <row r="16" spans="1:16" ht="12.75" customHeight="1" x14ac:dyDescent="0.25">
      <c r="A16" s="66" t="s">
        <v>12</v>
      </c>
      <c r="B16" s="67">
        <v>20597</v>
      </c>
      <c r="C16" s="68">
        <v>6408.26</v>
      </c>
      <c r="D16" s="69" t="s">
        <v>229</v>
      </c>
      <c r="E16" s="67">
        <v>18729</v>
      </c>
      <c r="F16" s="68">
        <v>6412.08</v>
      </c>
      <c r="G16" s="69" t="s">
        <v>230</v>
      </c>
      <c r="H16" s="67">
        <v>263</v>
      </c>
      <c r="I16" s="68">
        <v>6411.8</v>
      </c>
      <c r="J16" s="69" t="s">
        <v>231</v>
      </c>
      <c r="K16" s="67">
        <v>1605</v>
      </c>
      <c r="L16" s="70">
        <v>6363.01</v>
      </c>
      <c r="M16" s="69" t="s">
        <v>232</v>
      </c>
    </row>
    <row r="17" spans="1:13" ht="12.75" customHeight="1" x14ac:dyDescent="0.25">
      <c r="A17" s="66" t="s">
        <v>13</v>
      </c>
      <c r="B17" s="67">
        <v>7947</v>
      </c>
      <c r="C17" s="68">
        <v>7431.38</v>
      </c>
      <c r="D17" s="69" t="s">
        <v>233</v>
      </c>
      <c r="E17" s="67">
        <v>7475</v>
      </c>
      <c r="F17" s="68">
        <v>7432.27</v>
      </c>
      <c r="G17" s="69" t="s">
        <v>234</v>
      </c>
      <c r="H17" s="67">
        <v>86</v>
      </c>
      <c r="I17" s="68">
        <v>7383.82</v>
      </c>
      <c r="J17" s="69" t="s">
        <v>235</v>
      </c>
      <c r="K17" s="67">
        <v>386</v>
      </c>
      <c r="L17" s="70">
        <v>7424.91</v>
      </c>
      <c r="M17" s="69" t="s">
        <v>236</v>
      </c>
    </row>
    <row r="18" spans="1:13" ht="12.75" customHeight="1" x14ac:dyDescent="0.25">
      <c r="A18" s="66" t="s">
        <v>77</v>
      </c>
      <c r="B18" s="67">
        <v>9139</v>
      </c>
      <c r="C18" s="68">
        <v>9429.2999999999993</v>
      </c>
      <c r="D18" s="69" t="s">
        <v>237</v>
      </c>
      <c r="E18" s="67">
        <v>8891</v>
      </c>
      <c r="F18" s="68">
        <v>9434.94</v>
      </c>
      <c r="G18" s="69" t="s">
        <v>238</v>
      </c>
      <c r="H18" s="67">
        <v>47</v>
      </c>
      <c r="I18" s="68">
        <v>9062.3799999999992</v>
      </c>
      <c r="J18" s="69" t="s">
        <v>239</v>
      </c>
      <c r="K18" s="67">
        <v>201</v>
      </c>
      <c r="L18" s="70">
        <v>9265.49</v>
      </c>
      <c r="M18" s="69" t="s">
        <v>240</v>
      </c>
    </row>
    <row r="19" spans="1:13" ht="11.25" customHeight="1" x14ac:dyDescent="0.25">
      <c r="A19" s="71" t="s">
        <v>60</v>
      </c>
      <c r="B19" s="72">
        <v>958191</v>
      </c>
      <c r="C19" s="73">
        <v>2976.93</v>
      </c>
      <c r="D19" s="74" t="s">
        <v>180</v>
      </c>
      <c r="E19" s="72">
        <v>679796</v>
      </c>
      <c r="F19" s="73">
        <v>3234.25</v>
      </c>
      <c r="G19" s="74" t="s">
        <v>175</v>
      </c>
      <c r="H19" s="72">
        <v>96260</v>
      </c>
      <c r="I19" s="73">
        <v>2242.21</v>
      </c>
      <c r="J19" s="74" t="s">
        <v>177</v>
      </c>
      <c r="K19" s="72">
        <v>182135</v>
      </c>
      <c r="L19" s="75">
        <v>2404.8200000000002</v>
      </c>
      <c r="M19" s="74" t="s">
        <v>154</v>
      </c>
    </row>
    <row r="20" spans="1:13" x14ac:dyDescent="0.25">
      <c r="A20" s="199" t="s">
        <v>94</v>
      </c>
      <c r="B20" s="199"/>
      <c r="C20" s="199"/>
      <c r="D20" s="199"/>
      <c r="E20" s="199"/>
      <c r="F20" s="199"/>
      <c r="G20" s="199"/>
      <c r="H20" s="199"/>
      <c r="I20" s="199"/>
      <c r="J20" s="199"/>
      <c r="K20" s="199"/>
      <c r="L20" s="199"/>
      <c r="M20" s="76"/>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{59BF2E9C-5858-4723-AE58-EA9BA6A8223A}</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{9CBBADE6-9048-4E97-A807-4BE85FBA56DC}</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{F9699141-5150-4A39-9072-0DCD6546843D}</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59BF2E9C-5858-4723-AE58-EA9BA6A8223A}">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9CBBADE6-9048-4E97-A807-4BE85FBA56DC}">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F9699141-5150-4A39-9072-0DCD6546843D}">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200" t="s">
        <v>75</v>
      </c>
      <c r="B1" s="200"/>
      <c r="C1" s="200"/>
      <c r="D1" s="200"/>
      <c r="E1" s="200"/>
      <c r="F1" s="200"/>
      <c r="G1" s="200"/>
      <c r="H1" s="200"/>
      <c r="I1" s="200"/>
      <c r="J1" s="200"/>
      <c r="K1" s="200"/>
      <c r="L1" s="200"/>
      <c r="M1" s="200"/>
    </row>
    <row r="2" spans="1:13" ht="12" customHeight="1" x14ac:dyDescent="0.25">
      <c r="A2" s="65"/>
      <c r="B2" s="65"/>
      <c r="C2" s="65"/>
      <c r="D2" s="114"/>
      <c r="E2" s="65"/>
      <c r="F2" s="65"/>
      <c r="G2" s="114"/>
      <c r="H2" s="65"/>
      <c r="I2" s="206" t="str">
        <f>'stranica 3'!$I$2:$L$2</f>
        <v>situation: December 2021 (payment in January 2022)</v>
      </c>
      <c r="J2" s="206"/>
      <c r="K2" s="206"/>
      <c r="L2" s="206"/>
      <c r="M2" s="206"/>
    </row>
    <row r="3" spans="1:13" ht="24" customHeight="1" x14ac:dyDescent="0.25">
      <c r="A3" s="201" t="s">
        <v>63</v>
      </c>
      <c r="B3" s="203" t="s">
        <v>64</v>
      </c>
      <c r="C3" s="204"/>
      <c r="D3" s="205"/>
      <c r="E3" s="203" t="s">
        <v>65</v>
      </c>
      <c r="F3" s="204"/>
      <c r="G3" s="205"/>
      <c r="H3" s="203" t="s">
        <v>66</v>
      </c>
      <c r="I3" s="204"/>
      <c r="J3" s="205"/>
      <c r="K3" s="203" t="s">
        <v>67</v>
      </c>
      <c r="L3" s="204"/>
      <c r="M3" s="205"/>
    </row>
    <row r="4" spans="1:13" ht="36" customHeight="1" x14ac:dyDescent="0.25">
      <c r="A4" s="202"/>
      <c r="B4" s="13" t="s">
        <v>69</v>
      </c>
      <c r="C4" s="14" t="s">
        <v>70</v>
      </c>
      <c r="D4" s="15" t="s">
        <v>71</v>
      </c>
      <c r="E4" s="13" t="s">
        <v>69</v>
      </c>
      <c r="F4" s="14" t="s">
        <v>70</v>
      </c>
      <c r="G4" s="15" t="s">
        <v>71</v>
      </c>
      <c r="H4" s="13" t="s">
        <v>70</v>
      </c>
      <c r="I4" s="14" t="s">
        <v>70</v>
      </c>
      <c r="J4" s="15" t="s">
        <v>71</v>
      </c>
      <c r="K4" s="13" t="s">
        <v>69</v>
      </c>
      <c r="L4" s="14" t="s">
        <v>70</v>
      </c>
      <c r="M4" s="15" t="s">
        <v>71</v>
      </c>
    </row>
    <row r="5" spans="1:13" ht="12.75" customHeight="1" x14ac:dyDescent="0.25">
      <c r="A5" s="66" t="s">
        <v>74</v>
      </c>
      <c r="B5" s="67">
        <v>101</v>
      </c>
      <c r="C5" s="68">
        <v>389.56</v>
      </c>
      <c r="D5" s="69" t="s">
        <v>241</v>
      </c>
      <c r="E5" s="67">
        <v>28</v>
      </c>
      <c r="F5" s="68">
        <v>304.48</v>
      </c>
      <c r="G5" s="69" t="s">
        <v>142</v>
      </c>
      <c r="H5" s="67">
        <v>2</v>
      </c>
      <c r="I5" s="68">
        <v>356.83</v>
      </c>
      <c r="J5" s="69" t="s">
        <v>242</v>
      </c>
      <c r="K5" s="67">
        <v>71</v>
      </c>
      <c r="L5" s="70">
        <v>424.04</v>
      </c>
      <c r="M5" s="69" t="s">
        <v>243</v>
      </c>
    </row>
    <row r="6" spans="1:13" ht="12.75" customHeight="1" x14ac:dyDescent="0.25">
      <c r="A6" s="66" t="s">
        <v>2</v>
      </c>
      <c r="B6" s="67">
        <v>7738</v>
      </c>
      <c r="C6" s="68">
        <v>794.61</v>
      </c>
      <c r="D6" s="69" t="s">
        <v>145</v>
      </c>
      <c r="E6" s="67">
        <v>5456</v>
      </c>
      <c r="F6" s="68">
        <v>794.84</v>
      </c>
      <c r="G6" s="69" t="s">
        <v>244</v>
      </c>
      <c r="H6" s="67">
        <v>144</v>
      </c>
      <c r="I6" s="68">
        <v>809.21</v>
      </c>
      <c r="J6" s="69" t="s">
        <v>245</v>
      </c>
      <c r="K6" s="67">
        <v>2138</v>
      </c>
      <c r="L6" s="70">
        <v>793.02</v>
      </c>
      <c r="M6" s="69" t="s">
        <v>246</v>
      </c>
    </row>
    <row r="7" spans="1:13" ht="12.75" customHeight="1" x14ac:dyDescent="0.25">
      <c r="A7" s="66" t="s">
        <v>3</v>
      </c>
      <c r="B7" s="67">
        <v>7093</v>
      </c>
      <c r="C7" s="68">
        <v>1261.17</v>
      </c>
      <c r="D7" s="69" t="s">
        <v>247</v>
      </c>
      <c r="E7" s="67">
        <v>3338</v>
      </c>
      <c r="F7" s="68">
        <v>1254.82</v>
      </c>
      <c r="G7" s="69" t="s">
        <v>248</v>
      </c>
      <c r="H7" s="67">
        <v>274</v>
      </c>
      <c r="I7" s="68">
        <v>1292.21</v>
      </c>
      <c r="J7" s="69" t="s">
        <v>249</v>
      </c>
      <c r="K7" s="67">
        <v>3481</v>
      </c>
      <c r="L7" s="70">
        <v>1264.81</v>
      </c>
      <c r="M7" s="69" t="s">
        <v>250</v>
      </c>
    </row>
    <row r="8" spans="1:13" ht="12.75" customHeight="1" x14ac:dyDescent="0.25">
      <c r="A8" s="66" t="s">
        <v>4</v>
      </c>
      <c r="B8" s="67">
        <v>11379</v>
      </c>
      <c r="C8" s="68">
        <v>1770.56</v>
      </c>
      <c r="D8" s="69" t="s">
        <v>251</v>
      </c>
      <c r="E8" s="67">
        <v>6408</v>
      </c>
      <c r="F8" s="68">
        <v>1779.06</v>
      </c>
      <c r="G8" s="69" t="s">
        <v>252</v>
      </c>
      <c r="H8" s="67">
        <v>535</v>
      </c>
      <c r="I8" s="68">
        <v>1766.55</v>
      </c>
      <c r="J8" s="69" t="s">
        <v>253</v>
      </c>
      <c r="K8" s="67">
        <v>4436</v>
      </c>
      <c r="L8" s="70">
        <v>1758.77</v>
      </c>
      <c r="M8" s="69" t="s">
        <v>254</v>
      </c>
    </row>
    <row r="9" spans="1:13" ht="12.75" customHeight="1" x14ac:dyDescent="0.25">
      <c r="A9" s="66" t="s">
        <v>5</v>
      </c>
      <c r="B9" s="67">
        <v>50979</v>
      </c>
      <c r="C9" s="68">
        <v>2273.3200000000002</v>
      </c>
      <c r="D9" s="69" t="s">
        <v>255</v>
      </c>
      <c r="E9" s="67">
        <v>32212</v>
      </c>
      <c r="F9" s="68">
        <v>2278.7399999999998</v>
      </c>
      <c r="G9" s="69" t="s">
        <v>198</v>
      </c>
      <c r="H9" s="67">
        <v>2870</v>
      </c>
      <c r="I9" s="68">
        <v>2264.67</v>
      </c>
      <c r="J9" s="69" t="s">
        <v>256</v>
      </c>
      <c r="K9" s="67">
        <v>15897</v>
      </c>
      <c r="L9" s="70">
        <v>2263.89</v>
      </c>
      <c r="M9" s="69" t="s">
        <v>257</v>
      </c>
    </row>
    <row r="10" spans="1:13" ht="12.75" customHeight="1" x14ac:dyDescent="0.25">
      <c r="A10" s="66" t="s">
        <v>6</v>
      </c>
      <c r="B10" s="67">
        <v>28230</v>
      </c>
      <c r="C10" s="68">
        <v>2739.27</v>
      </c>
      <c r="D10" s="69" t="s">
        <v>258</v>
      </c>
      <c r="E10" s="67">
        <v>20511</v>
      </c>
      <c r="F10" s="68">
        <v>2742.26</v>
      </c>
      <c r="G10" s="69" t="s">
        <v>259</v>
      </c>
      <c r="H10" s="67">
        <v>1127</v>
      </c>
      <c r="I10" s="68">
        <v>2759.17</v>
      </c>
      <c r="J10" s="69" t="s">
        <v>260</v>
      </c>
      <c r="K10" s="67">
        <v>6592</v>
      </c>
      <c r="L10" s="70">
        <v>2726.56</v>
      </c>
      <c r="M10" s="69" t="s">
        <v>261</v>
      </c>
    </row>
    <row r="11" spans="1:13" ht="12.75" customHeight="1" x14ac:dyDescent="0.25">
      <c r="A11" s="66" t="s">
        <v>7</v>
      </c>
      <c r="B11" s="67">
        <v>39438</v>
      </c>
      <c r="C11" s="68">
        <v>3187.38</v>
      </c>
      <c r="D11" s="69" t="s">
        <v>262</v>
      </c>
      <c r="E11" s="67">
        <v>34174</v>
      </c>
      <c r="F11" s="68">
        <v>3183.77</v>
      </c>
      <c r="G11" s="69" t="s">
        <v>263</v>
      </c>
      <c r="H11" s="67">
        <v>1776</v>
      </c>
      <c r="I11" s="68">
        <v>3168.02</v>
      </c>
      <c r="J11" s="69" t="s">
        <v>264</v>
      </c>
      <c r="K11" s="67">
        <v>3488</v>
      </c>
      <c r="L11" s="70">
        <v>3232.59</v>
      </c>
      <c r="M11" s="69" t="s">
        <v>265</v>
      </c>
    </row>
    <row r="12" spans="1:13" ht="12.75" customHeight="1" x14ac:dyDescent="0.25">
      <c r="A12" s="66" t="s">
        <v>8</v>
      </c>
      <c r="B12" s="67">
        <v>23224</v>
      </c>
      <c r="C12" s="68">
        <v>3739.12</v>
      </c>
      <c r="D12" s="69" t="s">
        <v>266</v>
      </c>
      <c r="E12" s="67">
        <v>20639</v>
      </c>
      <c r="F12" s="68">
        <v>3739.5</v>
      </c>
      <c r="G12" s="69" t="s">
        <v>143</v>
      </c>
      <c r="H12" s="67">
        <v>823</v>
      </c>
      <c r="I12" s="68">
        <v>3730.56</v>
      </c>
      <c r="J12" s="69" t="s">
        <v>267</v>
      </c>
      <c r="K12" s="67">
        <v>1762</v>
      </c>
      <c r="L12" s="70">
        <v>3738.61</v>
      </c>
      <c r="M12" s="69" t="s">
        <v>268</v>
      </c>
    </row>
    <row r="13" spans="1:13" ht="12.75" customHeight="1" x14ac:dyDescent="0.25">
      <c r="A13" s="66" t="s">
        <v>9</v>
      </c>
      <c r="B13" s="67">
        <v>18225</v>
      </c>
      <c r="C13" s="68">
        <v>4234.8599999999997</v>
      </c>
      <c r="D13" s="69" t="s">
        <v>269</v>
      </c>
      <c r="E13" s="67">
        <v>16295</v>
      </c>
      <c r="F13" s="68">
        <v>4234.5200000000004</v>
      </c>
      <c r="G13" s="69" t="s">
        <v>270</v>
      </c>
      <c r="H13" s="67">
        <v>545</v>
      </c>
      <c r="I13" s="68">
        <v>4241.2700000000004</v>
      </c>
      <c r="J13" s="69" t="s">
        <v>271</v>
      </c>
      <c r="K13" s="67">
        <v>1385</v>
      </c>
      <c r="L13" s="70">
        <v>4236.3999999999996</v>
      </c>
      <c r="M13" s="69" t="s">
        <v>272</v>
      </c>
    </row>
    <row r="14" spans="1:13" ht="12.75" customHeight="1" x14ac:dyDescent="0.25">
      <c r="A14" s="66" t="s">
        <v>10</v>
      </c>
      <c r="B14" s="67">
        <v>10600</v>
      </c>
      <c r="C14" s="68">
        <v>4726.88</v>
      </c>
      <c r="D14" s="69" t="s">
        <v>273</v>
      </c>
      <c r="E14" s="67">
        <v>9750</v>
      </c>
      <c r="F14" s="68">
        <v>4727.09</v>
      </c>
      <c r="G14" s="69" t="s">
        <v>274</v>
      </c>
      <c r="H14" s="67">
        <v>251</v>
      </c>
      <c r="I14" s="68">
        <v>4716.38</v>
      </c>
      <c r="J14" s="69" t="s">
        <v>275</v>
      </c>
      <c r="K14" s="67">
        <v>599</v>
      </c>
      <c r="L14" s="70">
        <v>4727.8500000000004</v>
      </c>
      <c r="M14" s="69" t="s">
        <v>276</v>
      </c>
    </row>
    <row r="15" spans="1:13" ht="12.75" customHeight="1" x14ac:dyDescent="0.25">
      <c r="A15" s="66" t="s">
        <v>11</v>
      </c>
      <c r="B15" s="67">
        <v>10686</v>
      </c>
      <c r="C15" s="68">
        <v>5424.1</v>
      </c>
      <c r="D15" s="69" t="s">
        <v>277</v>
      </c>
      <c r="E15" s="67">
        <v>9888</v>
      </c>
      <c r="F15" s="68">
        <v>5424.74</v>
      </c>
      <c r="G15" s="69" t="s">
        <v>278</v>
      </c>
      <c r="H15" s="67">
        <v>203</v>
      </c>
      <c r="I15" s="68">
        <v>5405.59</v>
      </c>
      <c r="J15" s="69" t="s">
        <v>279</v>
      </c>
      <c r="K15" s="67">
        <v>595</v>
      </c>
      <c r="L15" s="70">
        <v>5419.67</v>
      </c>
      <c r="M15" s="69" t="s">
        <v>150</v>
      </c>
    </row>
    <row r="16" spans="1:13" ht="12.75" customHeight="1" x14ac:dyDescent="0.25">
      <c r="A16" s="66" t="s">
        <v>12</v>
      </c>
      <c r="B16" s="67">
        <v>5041</v>
      </c>
      <c r="C16" s="68">
        <v>6406.62</v>
      </c>
      <c r="D16" s="69" t="s">
        <v>280</v>
      </c>
      <c r="E16" s="67">
        <v>4745</v>
      </c>
      <c r="F16" s="68">
        <v>6410.63</v>
      </c>
      <c r="G16" s="69" t="s">
        <v>281</v>
      </c>
      <c r="H16" s="67">
        <v>97</v>
      </c>
      <c r="I16" s="68">
        <v>6429.16</v>
      </c>
      <c r="J16" s="69" t="s">
        <v>135</v>
      </c>
      <c r="K16" s="67">
        <v>199</v>
      </c>
      <c r="L16" s="70">
        <v>6300.19</v>
      </c>
      <c r="M16" s="69" t="s">
        <v>282</v>
      </c>
    </row>
    <row r="17" spans="1:13" ht="12.75" customHeight="1" x14ac:dyDescent="0.25">
      <c r="A17" s="66" t="s">
        <v>13</v>
      </c>
      <c r="B17" s="67">
        <v>1921</v>
      </c>
      <c r="C17" s="68">
        <v>7390.22</v>
      </c>
      <c r="D17" s="69" t="s">
        <v>283</v>
      </c>
      <c r="E17" s="67">
        <v>1875</v>
      </c>
      <c r="F17" s="68">
        <v>7389.52</v>
      </c>
      <c r="G17" s="69" t="s">
        <v>284</v>
      </c>
      <c r="H17" s="67">
        <v>32</v>
      </c>
      <c r="I17" s="68">
        <v>7443.68</v>
      </c>
      <c r="J17" s="69" t="s">
        <v>285</v>
      </c>
      <c r="K17" s="67">
        <v>14</v>
      </c>
      <c r="L17" s="70">
        <v>7362.68</v>
      </c>
      <c r="M17" s="69" t="s">
        <v>136</v>
      </c>
    </row>
    <row r="18" spans="1:13" ht="12.75" customHeight="1" x14ac:dyDescent="0.25">
      <c r="A18" s="66" t="s">
        <v>76</v>
      </c>
      <c r="B18" s="67">
        <v>1047</v>
      </c>
      <c r="C18" s="68">
        <v>8598.0499999999993</v>
      </c>
      <c r="D18" s="69" t="s">
        <v>286</v>
      </c>
      <c r="E18" s="67">
        <v>1021</v>
      </c>
      <c r="F18" s="68">
        <v>8593.67</v>
      </c>
      <c r="G18" s="69" t="s">
        <v>287</v>
      </c>
      <c r="H18" s="67">
        <v>23</v>
      </c>
      <c r="I18" s="68">
        <v>8760.68</v>
      </c>
      <c r="J18" s="69" t="s">
        <v>137</v>
      </c>
      <c r="K18" s="67">
        <v>3</v>
      </c>
      <c r="L18" s="70">
        <v>8841.9699999999993</v>
      </c>
      <c r="M18" s="69" t="s">
        <v>129</v>
      </c>
    </row>
    <row r="19" spans="1:13" ht="11.25" customHeight="1" x14ac:dyDescent="0.25">
      <c r="A19" s="71" t="s">
        <v>0</v>
      </c>
      <c r="B19" s="72">
        <v>215702</v>
      </c>
      <c r="C19" s="73">
        <v>3160.77</v>
      </c>
      <c r="D19" s="74" t="s">
        <v>288</v>
      </c>
      <c r="E19" s="72">
        <v>166340</v>
      </c>
      <c r="F19" s="73">
        <v>3350.63</v>
      </c>
      <c r="G19" s="74" t="s">
        <v>289</v>
      </c>
      <c r="H19" s="72">
        <v>8702</v>
      </c>
      <c r="I19" s="73">
        <v>2916.36</v>
      </c>
      <c r="J19" s="74" t="s">
        <v>290</v>
      </c>
      <c r="K19" s="72">
        <v>40660</v>
      </c>
      <c r="L19" s="75">
        <v>2436.38</v>
      </c>
      <c r="M19" s="74" t="s">
        <v>291</v>
      </c>
    </row>
    <row r="20" spans="1:13" x14ac:dyDescent="0.25">
      <c r="A20" s="199" t="s">
        <v>94</v>
      </c>
      <c r="B20" s="199"/>
      <c r="C20" s="199"/>
      <c r="D20" s="199"/>
      <c r="E20" s="199"/>
      <c r="F20" s="199"/>
      <c r="G20" s="199"/>
      <c r="H20" s="199"/>
      <c r="I20" s="199"/>
      <c r="J20" s="199"/>
      <c r="K20" s="199"/>
      <c r="L20" s="199"/>
    </row>
  </sheetData>
  <mergeCells count="8">
    <mergeCell ref="A20:L20"/>
    <mergeCell ref="A1:M1"/>
    <mergeCell ref="A3:A4"/>
    <mergeCell ref="B3:D3"/>
    <mergeCell ref="E3:G3"/>
    <mergeCell ref="H3:J3"/>
    <mergeCell ref="K3:M3"/>
    <mergeCell ref="I2:M2"/>
  </mergeCells>
  <conditionalFormatting sqref="B5:B18 E5:E18 H5:H18 K5:K18">
    <cfRule type="dataBar" priority="3">
      <dataBar>
        <cfvo type="min"/>
        <cfvo type="max"/>
        <color rgb="FF63C384"/>
      </dataBar>
      <extLst>
        <ext xmlns:x14="http://schemas.microsoft.com/office/spreadsheetml/2009/9/main" uri="{B025F937-C7B1-47D3-B67F-A62EFF666E3E}">
          <x14:id>{AD094A69-29C5-4ED1-8A23-E4C3650FA272}</x14:id>
        </ext>
      </extLst>
    </cfRule>
  </conditionalFormatting>
  <conditionalFormatting sqref="B5:B18">
    <cfRule type="dataBar" priority="2">
      <dataBar>
        <cfvo type="min"/>
        <cfvo type="max"/>
        <color rgb="FF63C384"/>
      </dataBar>
      <extLst>
        <ext xmlns:x14="http://schemas.microsoft.com/office/spreadsheetml/2009/9/main" uri="{B025F937-C7B1-47D3-B67F-A62EFF666E3E}">
          <x14:id>{027D8229-F34B-4BF8-B694-941D0A7B5A0B}</x14:id>
        </ext>
      </extLst>
    </cfRule>
  </conditionalFormatting>
  <conditionalFormatting sqref="E5:E18 H5:H18 K5:K18">
    <cfRule type="dataBar" priority="1">
      <dataBar>
        <cfvo type="min"/>
        <cfvo type="max"/>
        <color rgb="FF63C384"/>
      </dataBar>
      <extLst>
        <ext xmlns:x14="http://schemas.microsoft.com/office/spreadsheetml/2009/9/main" uri="{B025F937-C7B1-47D3-B67F-A62EFF666E3E}">
          <x14:id>{2570B5CC-6050-41A6-8A1C-0C0819C9FF24}</x14:id>
        </ext>
      </extLst>
    </cfRule>
  </conditionalFormatting>
  <pageMargins left="3.937007874015748E-2" right="3.937007874015748E-2"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AD094A69-29C5-4ED1-8A23-E4C3650FA272}">
            <x14:dataBar minLength="0" maxLength="100" border="1" negativeBarBorderColorSameAsPositive="0">
              <x14:cfvo type="autoMin"/>
              <x14:cfvo type="autoMax"/>
              <x14:borderColor rgb="FF63C384"/>
              <x14:negativeFillColor rgb="FFFF0000"/>
              <x14:negativeBorderColor rgb="FFFF0000"/>
              <x14:axisColor rgb="FF000000"/>
            </x14:dataBar>
          </x14:cfRule>
          <xm:sqref>B5:B18 E5:E18 H5:H18 K5:K18</xm:sqref>
        </x14:conditionalFormatting>
        <x14:conditionalFormatting xmlns:xm="http://schemas.microsoft.com/office/excel/2006/main">
          <x14:cfRule type="dataBar" id="{027D8229-F34B-4BF8-B694-941D0A7B5A0B}">
            <x14:dataBar minLength="0" maxLength="100" border="1" negativeBarBorderColorSameAsPositive="0">
              <x14:cfvo type="autoMin"/>
              <x14:cfvo type="autoMax"/>
              <x14:borderColor rgb="FF63C384"/>
              <x14:negativeFillColor rgb="FFFF0000"/>
              <x14:negativeBorderColor rgb="FFFF0000"/>
              <x14:axisColor rgb="FF000000"/>
            </x14:dataBar>
          </x14:cfRule>
          <xm:sqref>B5:B18</xm:sqref>
        </x14:conditionalFormatting>
        <x14:conditionalFormatting xmlns:xm="http://schemas.microsoft.com/office/excel/2006/main">
          <x14:cfRule type="dataBar" id="{2570B5CC-6050-41A6-8A1C-0C0819C9FF24}">
            <x14:dataBar minLength="0" maxLength="100" border="1" negativeBarBorderColorSameAsPositive="0">
              <x14:cfvo type="autoMin"/>
              <x14:cfvo type="autoMax"/>
              <x14:borderColor rgb="FF63C384"/>
              <x14:negativeFillColor rgb="FFFF0000"/>
              <x14:negativeBorderColor rgb="FFFF0000"/>
              <x14:axisColor rgb="FF000000"/>
            </x14:dataBar>
          </x14:cfRule>
          <xm:sqref>E5:E18 H5:H18 K5:K18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B5" sqref="B5:M19"/>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200" t="s">
        <v>108</v>
      </c>
      <c r="B1" s="200"/>
      <c r="C1" s="200"/>
      <c r="D1" s="200"/>
      <c r="E1" s="200"/>
      <c r="F1" s="200"/>
      <c r="G1" s="200"/>
      <c r="H1" s="200"/>
      <c r="I1" s="200"/>
      <c r="J1" s="200"/>
      <c r="K1" s="200"/>
      <c r="L1" s="200"/>
      <c r="M1" s="200"/>
    </row>
    <row r="2" spans="1:13" ht="12" customHeight="1" x14ac:dyDescent="0.25">
      <c r="A2" s="65"/>
      <c r="B2" s="65"/>
      <c r="C2" s="65"/>
      <c r="E2" s="114"/>
      <c r="F2" s="65"/>
      <c r="G2" s="114"/>
      <c r="H2" s="65"/>
      <c r="I2" s="206" t="str">
        <f>'stranica 3'!$I$2:$L$2</f>
        <v>situation: December 2021 (payment in January 2022)</v>
      </c>
      <c r="J2" s="206"/>
      <c r="K2" s="206"/>
      <c r="L2" s="206"/>
      <c r="M2" s="206"/>
    </row>
    <row r="3" spans="1:13" ht="24" customHeight="1" x14ac:dyDescent="0.25">
      <c r="A3" s="201" t="s">
        <v>63</v>
      </c>
      <c r="B3" s="203" t="s">
        <v>64</v>
      </c>
      <c r="C3" s="204"/>
      <c r="D3" s="205"/>
      <c r="E3" s="203" t="s">
        <v>65</v>
      </c>
      <c r="F3" s="204"/>
      <c r="G3" s="205"/>
      <c r="H3" s="203" t="s">
        <v>66</v>
      </c>
      <c r="I3" s="204"/>
      <c r="J3" s="205"/>
      <c r="K3" s="203" t="s">
        <v>67</v>
      </c>
      <c r="L3" s="204"/>
      <c r="M3" s="205"/>
    </row>
    <row r="4" spans="1:13" ht="33" customHeight="1" x14ac:dyDescent="0.25">
      <c r="A4" s="202"/>
      <c r="B4" s="13" t="s">
        <v>69</v>
      </c>
      <c r="C4" s="14" t="s">
        <v>70</v>
      </c>
      <c r="D4" s="15" t="s">
        <v>71</v>
      </c>
      <c r="E4" s="13" t="s">
        <v>69</v>
      </c>
      <c r="F4" s="14" t="s">
        <v>70</v>
      </c>
      <c r="G4" s="15" t="s">
        <v>71</v>
      </c>
      <c r="H4" s="13" t="s">
        <v>70</v>
      </c>
      <c r="I4" s="13" t="s">
        <v>70</v>
      </c>
      <c r="J4" s="15" t="s">
        <v>71</v>
      </c>
      <c r="K4" s="13" t="s">
        <v>69</v>
      </c>
      <c r="L4" s="14" t="s">
        <v>70</v>
      </c>
      <c r="M4" s="15" t="s">
        <v>71</v>
      </c>
    </row>
    <row r="5" spans="1:13" ht="12.75" customHeight="1" x14ac:dyDescent="0.25">
      <c r="A5" s="66" t="s">
        <v>68</v>
      </c>
      <c r="B5" s="67">
        <v>2835</v>
      </c>
      <c r="C5" s="68">
        <v>327.48</v>
      </c>
      <c r="D5" s="69" t="s">
        <v>145</v>
      </c>
      <c r="E5" s="67">
        <v>817</v>
      </c>
      <c r="F5" s="68">
        <v>302.36</v>
      </c>
      <c r="G5" s="69" t="s">
        <v>292</v>
      </c>
      <c r="H5" s="67">
        <v>1518</v>
      </c>
      <c r="I5" s="68">
        <v>344.25</v>
      </c>
      <c r="J5" s="69" t="s">
        <v>293</v>
      </c>
      <c r="K5" s="67">
        <v>500</v>
      </c>
      <c r="L5" s="70">
        <v>317.58</v>
      </c>
      <c r="M5" s="69" t="s">
        <v>294</v>
      </c>
    </row>
    <row r="6" spans="1:13" ht="12.75" customHeight="1" x14ac:dyDescent="0.25">
      <c r="A6" s="66" t="s">
        <v>2</v>
      </c>
      <c r="B6" s="67">
        <v>11300</v>
      </c>
      <c r="C6" s="68">
        <v>822.23</v>
      </c>
      <c r="D6" s="69" t="s">
        <v>295</v>
      </c>
      <c r="E6" s="67">
        <v>1915</v>
      </c>
      <c r="F6" s="68">
        <v>848.97</v>
      </c>
      <c r="G6" s="69" t="s">
        <v>296</v>
      </c>
      <c r="H6" s="67">
        <v>3140</v>
      </c>
      <c r="I6" s="68">
        <v>806.71</v>
      </c>
      <c r="J6" s="69" t="s">
        <v>297</v>
      </c>
      <c r="K6" s="67">
        <v>6245</v>
      </c>
      <c r="L6" s="70">
        <v>821.83</v>
      </c>
      <c r="M6" s="69" t="s">
        <v>298</v>
      </c>
    </row>
    <row r="7" spans="1:13" ht="12.75" customHeight="1" x14ac:dyDescent="0.25">
      <c r="A7" s="66" t="s">
        <v>3</v>
      </c>
      <c r="B7" s="67">
        <v>77541</v>
      </c>
      <c r="C7" s="68">
        <v>1246.96</v>
      </c>
      <c r="D7" s="69" t="s">
        <v>299</v>
      </c>
      <c r="E7" s="67">
        <v>40064</v>
      </c>
      <c r="F7" s="68">
        <v>1251.32</v>
      </c>
      <c r="G7" s="69" t="s">
        <v>300</v>
      </c>
      <c r="H7" s="67">
        <v>11034</v>
      </c>
      <c r="I7" s="68">
        <v>1286.8499999999999</v>
      </c>
      <c r="J7" s="69" t="s">
        <v>301</v>
      </c>
      <c r="K7" s="67">
        <v>26443</v>
      </c>
      <c r="L7" s="70">
        <v>1223.72</v>
      </c>
      <c r="M7" s="69" t="s">
        <v>302</v>
      </c>
    </row>
    <row r="8" spans="1:13" ht="12.75" customHeight="1" x14ac:dyDescent="0.25">
      <c r="A8" s="66" t="s">
        <v>4</v>
      </c>
      <c r="B8" s="67">
        <v>116974</v>
      </c>
      <c r="C8" s="68">
        <v>1762.42</v>
      </c>
      <c r="D8" s="69" t="s">
        <v>303</v>
      </c>
      <c r="E8" s="67">
        <v>69245</v>
      </c>
      <c r="F8" s="68">
        <v>1767.85</v>
      </c>
      <c r="G8" s="69" t="s">
        <v>304</v>
      </c>
      <c r="H8" s="67">
        <v>23483</v>
      </c>
      <c r="I8" s="68">
        <v>1767.06</v>
      </c>
      <c r="J8" s="69" t="s">
        <v>305</v>
      </c>
      <c r="K8" s="67">
        <v>24246</v>
      </c>
      <c r="L8" s="70">
        <v>1742.41</v>
      </c>
      <c r="M8" s="69" t="s">
        <v>306</v>
      </c>
    </row>
    <row r="9" spans="1:13" ht="12.75" customHeight="1" x14ac:dyDescent="0.25">
      <c r="A9" s="66" t="s">
        <v>5</v>
      </c>
      <c r="B9" s="67">
        <v>136055</v>
      </c>
      <c r="C9" s="68">
        <v>2237.54</v>
      </c>
      <c r="D9" s="69" t="s">
        <v>307</v>
      </c>
      <c r="E9" s="67">
        <v>83991</v>
      </c>
      <c r="F9" s="68">
        <v>2239.56</v>
      </c>
      <c r="G9" s="69" t="s">
        <v>308</v>
      </c>
      <c r="H9" s="67">
        <v>22927</v>
      </c>
      <c r="I9" s="68">
        <v>2232.54</v>
      </c>
      <c r="J9" s="69" t="s">
        <v>309</v>
      </c>
      <c r="K9" s="67">
        <v>29137</v>
      </c>
      <c r="L9" s="70">
        <v>2235.64</v>
      </c>
      <c r="M9" s="69" t="s">
        <v>310</v>
      </c>
    </row>
    <row r="10" spans="1:13" ht="12.75" customHeight="1" x14ac:dyDescent="0.25">
      <c r="A10" s="66" t="s">
        <v>6</v>
      </c>
      <c r="B10" s="67">
        <v>106454</v>
      </c>
      <c r="C10" s="68">
        <v>2732.37</v>
      </c>
      <c r="D10" s="69" t="s">
        <v>311</v>
      </c>
      <c r="E10" s="67">
        <v>73980</v>
      </c>
      <c r="F10" s="68">
        <v>2736.07</v>
      </c>
      <c r="G10" s="69" t="s">
        <v>312</v>
      </c>
      <c r="H10" s="67">
        <v>11830</v>
      </c>
      <c r="I10" s="68">
        <v>2715.19</v>
      </c>
      <c r="J10" s="69" t="s">
        <v>313</v>
      </c>
      <c r="K10" s="67">
        <v>20644</v>
      </c>
      <c r="L10" s="70">
        <v>2728.97</v>
      </c>
      <c r="M10" s="69" t="s">
        <v>314</v>
      </c>
    </row>
    <row r="11" spans="1:13" ht="12.75" customHeight="1" x14ac:dyDescent="0.25">
      <c r="A11" s="66" t="s">
        <v>7</v>
      </c>
      <c r="B11" s="67">
        <v>92575</v>
      </c>
      <c r="C11" s="68">
        <v>3216.07</v>
      </c>
      <c r="D11" s="69" t="s">
        <v>315</v>
      </c>
      <c r="E11" s="67">
        <v>70067</v>
      </c>
      <c r="F11" s="68">
        <v>3218.69</v>
      </c>
      <c r="G11" s="69" t="s">
        <v>316</v>
      </c>
      <c r="H11" s="67">
        <v>8790</v>
      </c>
      <c r="I11" s="68">
        <v>3179.55</v>
      </c>
      <c r="J11" s="69" t="s">
        <v>317</v>
      </c>
      <c r="K11" s="67">
        <v>13718</v>
      </c>
      <c r="L11" s="70">
        <v>3226.11</v>
      </c>
      <c r="M11" s="69" t="s">
        <v>144</v>
      </c>
    </row>
    <row r="12" spans="1:13" ht="12.75" customHeight="1" x14ac:dyDescent="0.25">
      <c r="A12" s="66" t="s">
        <v>8</v>
      </c>
      <c r="B12" s="67">
        <v>57893</v>
      </c>
      <c r="C12" s="68">
        <v>3737.39</v>
      </c>
      <c r="D12" s="69" t="s">
        <v>318</v>
      </c>
      <c r="E12" s="67">
        <v>47594</v>
      </c>
      <c r="F12" s="68">
        <v>3739.54</v>
      </c>
      <c r="G12" s="69" t="s">
        <v>319</v>
      </c>
      <c r="H12" s="67">
        <v>2650</v>
      </c>
      <c r="I12" s="68">
        <v>3718.21</v>
      </c>
      <c r="J12" s="69" t="s">
        <v>320</v>
      </c>
      <c r="K12" s="67">
        <v>7649</v>
      </c>
      <c r="L12" s="70">
        <v>3730.65</v>
      </c>
      <c r="M12" s="69" t="s">
        <v>321</v>
      </c>
    </row>
    <row r="13" spans="1:13" ht="12.75" customHeight="1" x14ac:dyDescent="0.25">
      <c r="A13" s="66" t="s">
        <v>9</v>
      </c>
      <c r="B13" s="67">
        <v>46020</v>
      </c>
      <c r="C13" s="68">
        <v>4237.88</v>
      </c>
      <c r="D13" s="69" t="s">
        <v>146</v>
      </c>
      <c r="E13" s="67">
        <v>39818</v>
      </c>
      <c r="F13" s="68">
        <v>4239.82</v>
      </c>
      <c r="G13" s="69" t="s">
        <v>322</v>
      </c>
      <c r="H13" s="67">
        <v>1093</v>
      </c>
      <c r="I13" s="68">
        <v>4208.96</v>
      </c>
      <c r="J13" s="69" t="s">
        <v>323</v>
      </c>
      <c r="K13" s="67">
        <v>5109</v>
      </c>
      <c r="L13" s="70">
        <v>4228.97</v>
      </c>
      <c r="M13" s="69" t="s">
        <v>324</v>
      </c>
    </row>
    <row r="14" spans="1:13" ht="12.75" customHeight="1" x14ac:dyDescent="0.25">
      <c r="A14" s="66" t="s">
        <v>10</v>
      </c>
      <c r="B14" s="67">
        <v>31928</v>
      </c>
      <c r="C14" s="68">
        <v>4732.68</v>
      </c>
      <c r="D14" s="69" t="s">
        <v>325</v>
      </c>
      <c r="E14" s="67">
        <v>28717</v>
      </c>
      <c r="F14" s="68">
        <v>4732.8599999999997</v>
      </c>
      <c r="G14" s="69" t="s">
        <v>326</v>
      </c>
      <c r="H14" s="67">
        <v>426</v>
      </c>
      <c r="I14" s="68">
        <v>4726.0600000000004</v>
      </c>
      <c r="J14" s="69" t="s">
        <v>327</v>
      </c>
      <c r="K14" s="67">
        <v>2785</v>
      </c>
      <c r="L14" s="70">
        <v>4731.8999999999996</v>
      </c>
      <c r="M14" s="69" t="s">
        <v>328</v>
      </c>
    </row>
    <row r="15" spans="1:13" ht="12.75" customHeight="1" x14ac:dyDescent="0.25">
      <c r="A15" s="66" t="s">
        <v>11</v>
      </c>
      <c r="B15" s="67">
        <v>33240</v>
      </c>
      <c r="C15" s="68">
        <v>5425.83</v>
      </c>
      <c r="D15" s="69" t="s">
        <v>329</v>
      </c>
      <c r="E15" s="67">
        <v>29794</v>
      </c>
      <c r="F15" s="68">
        <v>5424.65</v>
      </c>
      <c r="G15" s="69" t="s">
        <v>330</v>
      </c>
      <c r="H15" s="67">
        <v>423</v>
      </c>
      <c r="I15" s="68">
        <v>5438.47</v>
      </c>
      <c r="J15" s="69" t="s">
        <v>331</v>
      </c>
      <c r="K15" s="67">
        <v>3023</v>
      </c>
      <c r="L15" s="70">
        <v>5435.71</v>
      </c>
      <c r="M15" s="69" t="s">
        <v>332</v>
      </c>
    </row>
    <row r="16" spans="1:13" ht="12.75" customHeight="1" x14ac:dyDescent="0.25">
      <c r="A16" s="66" t="s">
        <v>12</v>
      </c>
      <c r="B16" s="67">
        <v>15556</v>
      </c>
      <c r="C16" s="68">
        <v>6408.78</v>
      </c>
      <c r="D16" s="69" t="s">
        <v>333</v>
      </c>
      <c r="E16" s="67">
        <v>13984</v>
      </c>
      <c r="F16" s="68">
        <v>6412.58</v>
      </c>
      <c r="G16" s="69" t="s">
        <v>329</v>
      </c>
      <c r="H16" s="67">
        <v>166</v>
      </c>
      <c r="I16" s="68">
        <v>6401.66</v>
      </c>
      <c r="J16" s="69" t="s">
        <v>334</v>
      </c>
      <c r="K16" s="67">
        <v>1406</v>
      </c>
      <c r="L16" s="70">
        <v>6371.9</v>
      </c>
      <c r="M16" s="69" t="s">
        <v>335</v>
      </c>
    </row>
    <row r="17" spans="1:13" ht="12.75" customHeight="1" x14ac:dyDescent="0.25">
      <c r="A17" s="66" t="s">
        <v>13</v>
      </c>
      <c r="B17" s="67">
        <v>6026</v>
      </c>
      <c r="C17" s="68">
        <v>7444.5</v>
      </c>
      <c r="D17" s="69" t="s">
        <v>336</v>
      </c>
      <c r="E17" s="67">
        <v>5600</v>
      </c>
      <c r="F17" s="68">
        <v>7446.58</v>
      </c>
      <c r="G17" s="69" t="s">
        <v>337</v>
      </c>
      <c r="H17" s="67">
        <v>54</v>
      </c>
      <c r="I17" s="68">
        <v>7348.35</v>
      </c>
      <c r="J17" s="69" t="s">
        <v>338</v>
      </c>
      <c r="K17" s="67">
        <v>372</v>
      </c>
      <c r="L17" s="70">
        <v>7427.25</v>
      </c>
      <c r="M17" s="69" t="s">
        <v>339</v>
      </c>
    </row>
    <row r="18" spans="1:13" ht="12.75" customHeight="1" x14ac:dyDescent="0.25">
      <c r="A18" s="66" t="s">
        <v>76</v>
      </c>
      <c r="B18" s="67">
        <v>8092</v>
      </c>
      <c r="C18" s="68">
        <v>9536.85</v>
      </c>
      <c r="D18" s="69" t="s">
        <v>340</v>
      </c>
      <c r="E18" s="67">
        <v>7870</v>
      </c>
      <c r="F18" s="68">
        <v>9544.08</v>
      </c>
      <c r="G18" s="69" t="s">
        <v>341</v>
      </c>
      <c r="H18" s="67">
        <v>24</v>
      </c>
      <c r="I18" s="68">
        <v>9351.51</v>
      </c>
      <c r="J18" s="69" t="s">
        <v>342</v>
      </c>
      <c r="K18" s="67">
        <v>198</v>
      </c>
      <c r="L18" s="70">
        <v>9271.91</v>
      </c>
      <c r="M18" s="69" t="s">
        <v>343</v>
      </c>
    </row>
    <row r="19" spans="1:13" ht="11.25" customHeight="1" x14ac:dyDescent="0.25">
      <c r="A19" s="71" t="s">
        <v>0</v>
      </c>
      <c r="B19" s="72">
        <v>742489</v>
      </c>
      <c r="C19" s="73">
        <v>2923.52</v>
      </c>
      <c r="D19" s="74" t="s">
        <v>344</v>
      </c>
      <c r="E19" s="72">
        <v>513456</v>
      </c>
      <c r="F19" s="73">
        <v>3196.54</v>
      </c>
      <c r="G19" s="74" t="s">
        <v>345</v>
      </c>
      <c r="H19" s="72">
        <v>87558</v>
      </c>
      <c r="I19" s="73">
        <v>2175.1999999999998</v>
      </c>
      <c r="J19" s="74" t="s">
        <v>346</v>
      </c>
      <c r="K19" s="72">
        <v>141475</v>
      </c>
      <c r="L19" s="75">
        <v>2395.75</v>
      </c>
      <c r="M19" s="74" t="s">
        <v>347</v>
      </c>
    </row>
    <row r="20" spans="1:13" x14ac:dyDescent="0.25">
      <c r="A20" s="199" t="s">
        <v>94</v>
      </c>
      <c r="B20" s="199"/>
      <c r="C20" s="199"/>
      <c r="D20" s="199"/>
      <c r="E20" s="199"/>
      <c r="F20" s="199"/>
      <c r="G20" s="199"/>
      <c r="H20" s="199"/>
      <c r="I20" s="199"/>
      <c r="J20" s="199"/>
      <c r="K20" s="199"/>
      <c r="L20" s="199"/>
    </row>
  </sheetData>
  <mergeCells count="8">
    <mergeCell ref="A20:L20"/>
    <mergeCell ref="A1:M1"/>
    <mergeCell ref="A3:A4"/>
    <mergeCell ref="B3:D3"/>
    <mergeCell ref="E3:G3"/>
    <mergeCell ref="H3:J3"/>
    <mergeCell ref="K3:M3"/>
    <mergeCell ref="I2:M2"/>
  </mergeCells>
  <conditionalFormatting sqref="B5:B18 E5:E18 H5:H18 K5:K18">
    <cfRule type="dataBar" priority="1">
      <dataBar>
        <cfvo type="min"/>
        <cfvo type="max"/>
        <color rgb="FFFFB628"/>
      </dataBar>
      <extLst>
        <ext xmlns:x14="http://schemas.microsoft.com/office/spreadsheetml/2009/9/main" uri="{B025F937-C7B1-47D3-B67F-A62EFF666E3E}">
          <x14:id>{10F47CA8-293A-4611-A21E-FF79F0813AF1}</x14:id>
        </ext>
      </extLst>
    </cfRule>
  </conditionalFormatting>
  <pageMargins left="0.82677165354330717" right="0.23622047244094491" top="0.11811023622047245" bottom="0.11811023622047245" header="0.31496062992125984" footer="0.31496062992125984"/>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dataBar" id="{10F47CA8-293A-4611-A21E-FF79F0813AF1}">
            <x14:dataBar minLength="0" maxLength="100" border="1" negativeBarBorderColorSameAsPositive="0">
              <x14:cfvo type="autoMin"/>
              <x14:cfvo type="autoMax"/>
              <x14:borderColor rgb="FFFFB628"/>
              <x14:negativeFillColor rgb="FFFF0000"/>
              <x14:negativeBorderColor rgb="FFFF0000"/>
              <x14:axisColor rgb="FF000000"/>
            </x14:dataBar>
          </x14:cfRule>
          <xm:sqref>B5:B18 E5:E18 H5:H18 K5:K18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workbookViewId="0">
      <selection activeCell="C7" sqref="C7:E27"/>
    </sheetView>
  </sheetViews>
  <sheetFormatPr defaultColWidth="9.140625" defaultRowHeight="12" x14ac:dyDescent="0.2"/>
  <cols>
    <col min="1" max="1" width="4.7109375" style="78" customWidth="1"/>
    <col min="2" max="2" width="62.7109375" style="79" customWidth="1"/>
    <col min="3" max="3" width="10" style="79" customWidth="1"/>
    <col min="4" max="4" width="10.7109375" style="79" customWidth="1"/>
    <col min="5" max="5" width="10.7109375" style="78" customWidth="1"/>
    <col min="6" max="10" width="9.140625" style="78"/>
    <col min="11" max="11" width="9.140625" style="156"/>
    <col min="12" max="16384" width="9.140625" style="78"/>
  </cols>
  <sheetData>
    <row r="1" spans="1:13" ht="12" customHeight="1" x14ac:dyDescent="0.2">
      <c r="A1" s="207" t="s">
        <v>81</v>
      </c>
      <c r="B1" s="207"/>
      <c r="C1" s="207"/>
      <c r="D1" s="207"/>
      <c r="E1" s="207"/>
    </row>
    <row r="2" spans="1:13" ht="8.25" customHeight="1" x14ac:dyDescent="0.2"/>
    <row r="3" spans="1:13" ht="15" customHeight="1" x14ac:dyDescent="0.2">
      <c r="A3" s="206" t="s">
        <v>159</v>
      </c>
      <c r="B3" s="206"/>
      <c r="C3" s="206"/>
      <c r="D3" s="206"/>
      <c r="E3" s="206"/>
      <c r="F3" s="113"/>
      <c r="G3" s="113"/>
      <c r="H3" s="113"/>
      <c r="I3" s="113"/>
    </row>
    <row r="4" spans="1:13" s="84" customFormat="1" ht="31.5" customHeight="1" x14ac:dyDescent="0.25">
      <c r="A4" s="80" t="s">
        <v>78</v>
      </c>
      <c r="B4" s="161" t="s">
        <v>80</v>
      </c>
      <c r="C4" s="141" t="s">
        <v>72</v>
      </c>
      <c r="D4" s="142" t="s">
        <v>70</v>
      </c>
      <c r="E4" s="143" t="s">
        <v>79</v>
      </c>
      <c r="K4" s="157"/>
    </row>
    <row r="5" spans="1:13" s="145" customFormat="1" ht="12" customHeight="1" x14ac:dyDescent="0.25">
      <c r="A5" s="82">
        <v>0</v>
      </c>
      <c r="B5" s="81">
        <v>1</v>
      </c>
      <c r="C5" s="82">
        <v>2</v>
      </c>
      <c r="D5" s="83">
        <v>3</v>
      </c>
      <c r="E5" s="144">
        <v>4</v>
      </c>
      <c r="K5" s="158"/>
    </row>
    <row r="6" spans="1:13" ht="24.75" customHeight="1" x14ac:dyDescent="0.2">
      <c r="A6" s="210" t="s">
        <v>14</v>
      </c>
      <c r="B6" s="91" t="s">
        <v>95</v>
      </c>
      <c r="C6" s="92">
        <v>17264</v>
      </c>
      <c r="D6" s="115">
        <v>4203.9380433271544</v>
      </c>
      <c r="E6" s="93"/>
    </row>
    <row r="7" spans="1:13" ht="50.25" customHeight="1" x14ac:dyDescent="0.2">
      <c r="A7" s="211"/>
      <c r="B7" s="146" t="s">
        <v>107</v>
      </c>
      <c r="C7" s="97">
        <v>7739</v>
      </c>
      <c r="D7" s="98">
        <v>4596.55</v>
      </c>
      <c r="E7" s="121" t="s">
        <v>348</v>
      </c>
      <c r="F7" s="85">
        <v>32</v>
      </c>
    </row>
    <row r="8" spans="1:13" ht="60.75" customHeight="1" x14ac:dyDescent="0.2">
      <c r="A8" s="211"/>
      <c r="B8" s="89" t="s">
        <v>82</v>
      </c>
      <c r="C8" s="97">
        <v>8995</v>
      </c>
      <c r="D8" s="98">
        <v>4496.97</v>
      </c>
      <c r="E8" s="121" t="s">
        <v>349</v>
      </c>
      <c r="F8" s="85">
        <v>34</v>
      </c>
    </row>
    <row r="9" spans="1:13" ht="17.25" customHeight="1" x14ac:dyDescent="0.2">
      <c r="A9" s="211"/>
      <c r="B9" s="90" t="s">
        <v>86</v>
      </c>
      <c r="C9" s="99">
        <v>625</v>
      </c>
      <c r="D9" s="100">
        <v>4338.83</v>
      </c>
      <c r="E9" s="120" t="s">
        <v>350</v>
      </c>
      <c r="F9" s="85">
        <v>31</v>
      </c>
    </row>
    <row r="10" spans="1:13" ht="17.25" customHeight="1" x14ac:dyDescent="0.2">
      <c r="A10" s="162" t="s">
        <v>15</v>
      </c>
      <c r="B10" s="165" t="s">
        <v>112</v>
      </c>
      <c r="C10" s="99">
        <v>193</v>
      </c>
      <c r="D10" s="100">
        <v>5310</v>
      </c>
      <c r="E10" s="120" t="s">
        <v>32</v>
      </c>
      <c r="F10" s="85"/>
      <c r="J10" s="163"/>
    </row>
    <row r="11" spans="1:13" ht="17.25" customHeight="1" x14ac:dyDescent="0.2">
      <c r="A11" s="94" t="s">
        <v>16</v>
      </c>
      <c r="B11" s="95" t="s">
        <v>83</v>
      </c>
      <c r="C11" s="101">
        <v>15881</v>
      </c>
      <c r="D11" s="102">
        <v>4086.6</v>
      </c>
      <c r="E11" s="119" t="s">
        <v>351</v>
      </c>
      <c r="F11" s="85">
        <v>30</v>
      </c>
    </row>
    <row r="12" spans="1:13" ht="17.25" customHeight="1" x14ac:dyDescent="0.2">
      <c r="A12" s="162" t="s">
        <v>17</v>
      </c>
      <c r="B12" s="95" t="s">
        <v>84</v>
      </c>
      <c r="C12" s="103">
        <v>2682</v>
      </c>
      <c r="D12" s="104">
        <v>2628.56</v>
      </c>
      <c r="E12" s="119" t="s">
        <v>352</v>
      </c>
      <c r="F12" s="85">
        <v>33</v>
      </c>
      <c r="M12" s="164"/>
    </row>
    <row r="13" spans="1:13" ht="17.25" customHeight="1" x14ac:dyDescent="0.2">
      <c r="A13" s="162" t="s">
        <v>18</v>
      </c>
      <c r="B13" s="95" t="s">
        <v>85</v>
      </c>
      <c r="C13" s="103">
        <v>2387</v>
      </c>
      <c r="D13" s="104">
        <v>4128.05</v>
      </c>
      <c r="E13" s="119" t="s">
        <v>353</v>
      </c>
      <c r="F13" s="85">
        <v>33</v>
      </c>
      <c r="M13" s="164"/>
    </row>
    <row r="14" spans="1:13" ht="27" customHeight="1" x14ac:dyDescent="0.25">
      <c r="A14" s="162" t="s">
        <v>19</v>
      </c>
      <c r="B14" s="95" t="s">
        <v>110</v>
      </c>
      <c r="C14" s="105">
        <v>70836</v>
      </c>
      <c r="D14" s="102">
        <v>6157.6</v>
      </c>
      <c r="E14" s="119" t="s">
        <v>354</v>
      </c>
      <c r="F14" s="85">
        <v>19</v>
      </c>
      <c r="G14" s="160"/>
    </row>
    <row r="15" spans="1:13" ht="39" customHeight="1" x14ac:dyDescent="0.2">
      <c r="A15" s="162" t="s">
        <v>20</v>
      </c>
      <c r="B15" s="95" t="s">
        <v>104</v>
      </c>
      <c r="C15" s="106">
        <v>51725</v>
      </c>
      <c r="D15" s="102">
        <v>2967.38</v>
      </c>
      <c r="E15" s="119" t="s">
        <v>355</v>
      </c>
      <c r="F15" s="85">
        <v>28</v>
      </c>
    </row>
    <row r="16" spans="1:13" ht="17.25" customHeight="1" x14ac:dyDescent="0.2">
      <c r="A16" s="162" t="s">
        <v>21</v>
      </c>
      <c r="B16" s="95" t="s">
        <v>96</v>
      </c>
      <c r="C16" s="103">
        <v>4401</v>
      </c>
      <c r="D16" s="104">
        <v>3414.69</v>
      </c>
      <c r="E16" s="120" t="s">
        <v>32</v>
      </c>
      <c r="F16" s="85">
        <v>28</v>
      </c>
    </row>
    <row r="17" spans="1:11" ht="22.5" customHeight="1" x14ac:dyDescent="0.2">
      <c r="A17" s="162" t="s">
        <v>22</v>
      </c>
      <c r="B17" s="95" t="s">
        <v>103</v>
      </c>
      <c r="C17" s="107">
        <v>157</v>
      </c>
      <c r="D17" s="108">
        <v>3437.3</v>
      </c>
      <c r="E17" s="119" t="s">
        <v>356</v>
      </c>
      <c r="F17" s="85">
        <v>38</v>
      </c>
      <c r="G17" s="86"/>
    </row>
    <row r="18" spans="1:11" ht="17.25" customHeight="1" x14ac:dyDescent="0.2">
      <c r="A18" s="162" t="s">
        <v>23</v>
      </c>
      <c r="B18" s="96" t="s">
        <v>87</v>
      </c>
      <c r="C18" s="109">
        <v>6710</v>
      </c>
      <c r="D18" s="108">
        <v>3050.39</v>
      </c>
      <c r="E18" s="124" t="s">
        <v>357</v>
      </c>
      <c r="F18" s="85">
        <v>29</v>
      </c>
    </row>
    <row r="19" spans="1:11" ht="26.25" customHeight="1" x14ac:dyDescent="0.2">
      <c r="A19" s="162" t="s">
        <v>24</v>
      </c>
      <c r="B19" s="95" t="s">
        <v>97</v>
      </c>
      <c r="C19" s="103">
        <v>682</v>
      </c>
      <c r="D19" s="104">
        <v>10536.44</v>
      </c>
      <c r="E19" s="119" t="s">
        <v>358</v>
      </c>
      <c r="F19" s="85">
        <v>33</v>
      </c>
    </row>
    <row r="20" spans="1:11" ht="26.25" customHeight="1" x14ac:dyDescent="0.2">
      <c r="A20" s="162" t="s">
        <v>25</v>
      </c>
      <c r="B20" s="95" t="s">
        <v>102</v>
      </c>
      <c r="C20" s="103">
        <v>77</v>
      </c>
      <c r="D20" s="104">
        <v>3582.03</v>
      </c>
      <c r="E20" s="119" t="s">
        <v>130</v>
      </c>
      <c r="F20" s="85">
        <v>29</v>
      </c>
    </row>
    <row r="21" spans="1:11" ht="24" customHeight="1" x14ac:dyDescent="0.2">
      <c r="A21" s="162" t="s">
        <v>26</v>
      </c>
      <c r="B21" s="95" t="s">
        <v>105</v>
      </c>
      <c r="C21" s="103">
        <v>26</v>
      </c>
      <c r="D21" s="104">
        <v>3897.54</v>
      </c>
      <c r="E21" s="120" t="s">
        <v>32</v>
      </c>
      <c r="F21" s="85" t="str">
        <f t="shared" ref="F21" si="0">LEFT(E21,3)</f>
        <v>−</v>
      </c>
    </row>
    <row r="22" spans="1:11" ht="17.25" customHeight="1" x14ac:dyDescent="0.2">
      <c r="A22" s="162" t="s">
        <v>27</v>
      </c>
      <c r="B22" s="95" t="s">
        <v>98</v>
      </c>
      <c r="C22" s="103">
        <v>132</v>
      </c>
      <c r="D22" s="104">
        <v>9483.59</v>
      </c>
      <c r="E22" s="119" t="s">
        <v>359</v>
      </c>
      <c r="F22" s="85">
        <v>42</v>
      </c>
    </row>
    <row r="23" spans="1:11" s="86" customFormat="1" ht="17.25" customHeight="1" x14ac:dyDescent="0.2">
      <c r="A23" s="162" t="s">
        <v>28</v>
      </c>
      <c r="B23" s="95" t="s">
        <v>88</v>
      </c>
      <c r="C23" s="103">
        <v>246</v>
      </c>
      <c r="D23" s="104">
        <v>4102.87</v>
      </c>
      <c r="E23" s="119" t="s">
        <v>360</v>
      </c>
      <c r="F23" s="85">
        <v>30</v>
      </c>
      <c r="H23" s="78"/>
      <c r="K23" s="159"/>
    </row>
    <row r="24" spans="1:11" s="86" customFormat="1" ht="17.25" customHeight="1" x14ac:dyDescent="0.2">
      <c r="A24" s="162" t="s">
        <v>29</v>
      </c>
      <c r="B24" s="95" t="s">
        <v>99</v>
      </c>
      <c r="C24" s="103">
        <v>851</v>
      </c>
      <c r="D24" s="104">
        <v>3339.93</v>
      </c>
      <c r="E24" s="119" t="s">
        <v>361</v>
      </c>
      <c r="F24" s="85">
        <v>28</v>
      </c>
      <c r="H24" s="78"/>
      <c r="K24" s="159"/>
    </row>
    <row r="25" spans="1:11" ht="26.25" customHeight="1" x14ac:dyDescent="0.2">
      <c r="A25" s="162" t="s">
        <v>30</v>
      </c>
      <c r="B25" s="95" t="s">
        <v>100</v>
      </c>
      <c r="C25" s="105">
        <v>200</v>
      </c>
      <c r="D25" s="102">
        <v>2190.21</v>
      </c>
      <c r="E25" s="119" t="s">
        <v>362</v>
      </c>
      <c r="F25" s="85">
        <v>30</v>
      </c>
    </row>
    <row r="26" spans="1:11" ht="17.25" customHeight="1" x14ac:dyDescent="0.2">
      <c r="A26" s="162" t="s">
        <v>111</v>
      </c>
      <c r="B26" s="95" t="s">
        <v>101</v>
      </c>
      <c r="C26" s="105">
        <v>6788</v>
      </c>
      <c r="D26" s="102">
        <v>3488.01</v>
      </c>
      <c r="E26" s="120" t="s">
        <v>363</v>
      </c>
      <c r="F26" s="85">
        <v>7</v>
      </c>
    </row>
    <row r="27" spans="1:11" ht="18.75" customHeight="1" x14ac:dyDescent="0.2">
      <c r="A27" s="208" t="s">
        <v>60</v>
      </c>
      <c r="B27" s="209"/>
      <c r="C27" s="110">
        <v>181333</v>
      </c>
      <c r="D27" s="111" t="s">
        <v>1</v>
      </c>
      <c r="E27" s="111" t="s">
        <v>1</v>
      </c>
    </row>
    <row r="28" spans="1:11" x14ac:dyDescent="0.2">
      <c r="A28" s="168" t="s">
        <v>113</v>
      </c>
      <c r="B28" s="167"/>
      <c r="C28" s="87"/>
      <c r="D28" s="88"/>
    </row>
    <row r="29" spans="1:11" ht="15.75" x14ac:dyDescent="0.2">
      <c r="K29" s="166"/>
    </row>
  </sheetData>
  <mergeCells count="4">
    <mergeCell ref="A1:E1"/>
    <mergeCell ref="A27:B27"/>
    <mergeCell ref="A6:A9"/>
    <mergeCell ref="A3:E3"/>
  </mergeCells>
  <conditionalFormatting sqref="C7:C26">
    <cfRule type="dataBar" priority="2">
      <dataBar>
        <cfvo type="min"/>
        <cfvo type="max"/>
        <color rgb="FFFFB628"/>
      </dataBar>
      <extLst>
        <ext xmlns:x14="http://schemas.microsoft.com/office/spreadsheetml/2009/9/main" uri="{B025F937-C7B1-47D3-B67F-A62EFF666E3E}">
          <x14:id>{7D884957-DA0F-4158-B381-B46AFE0E4A1B}</x14:id>
        </ext>
      </extLst>
    </cfRule>
  </conditionalFormatting>
  <conditionalFormatting sqref="D7:D26">
    <cfRule type="dataBar" priority="1">
      <dataBar>
        <cfvo type="min"/>
        <cfvo type="max"/>
        <color rgb="FFFF555A"/>
      </dataBar>
      <extLst>
        <ext xmlns:x14="http://schemas.microsoft.com/office/spreadsheetml/2009/9/main" uri="{B025F937-C7B1-47D3-B67F-A62EFF666E3E}">
          <x14:id>{18CA619A-025C-412D-884A-CAF589B23EF9}</x14:id>
        </ext>
      </extLst>
    </cfRule>
  </conditionalFormatting>
  <pageMargins left="0.11811023622047245" right="0.11811023622047245" top="7.874015748031496E-2" bottom="7.874015748031496E-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7D884957-DA0F-4158-B381-B46AFE0E4A1B}">
            <x14:dataBar minLength="0" maxLength="100" border="1" negativeBarBorderColorSameAsPositive="0">
              <x14:cfvo type="autoMin"/>
              <x14:cfvo type="autoMax"/>
              <x14:borderColor rgb="FFFFB628"/>
              <x14:negativeFillColor rgb="FFFF0000"/>
              <x14:negativeBorderColor rgb="FFFF0000"/>
              <x14:axisColor rgb="FF000000"/>
            </x14:dataBar>
          </x14:cfRule>
          <xm:sqref>C7:C26</xm:sqref>
        </x14:conditionalFormatting>
        <x14:conditionalFormatting xmlns:xm="http://schemas.microsoft.com/office/excel/2006/main">
          <x14:cfRule type="dataBar" id="{18CA619A-025C-412D-884A-CAF589B23EF9}">
            <x14:dataBar minLength="0" maxLength="100" border="1" negativeBarBorderColorSameAsPositive="0">
              <x14:cfvo type="autoMin"/>
              <x14:cfvo type="autoMax"/>
              <x14:borderColor rgb="FFFF555A"/>
              <x14:negativeFillColor rgb="FFFF0000"/>
              <x14:negativeBorderColor rgb="FFFF0000"/>
              <x14:axisColor rgb="FF000000"/>
            </x14:dataBar>
          </x14:cfRule>
          <xm:sqref>D7:D26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2022-01-25T12:33:27Z</cp:lastPrinted>
  <dcterms:created xsi:type="dcterms:W3CDTF">2018-09-19T07:11:38Z</dcterms:created>
  <dcterms:modified xsi:type="dcterms:W3CDTF">2022-01-25T12:33:57Z</dcterms:modified>
</cp:coreProperties>
</file>