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2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<sst xmlns="http://schemas.openxmlformats.org/spreadsheetml/2006/main" count="516" uniqueCount="398">
  <si>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</si>
  <si>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</si>
  <si>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</si>
  <si>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</si>
  <si>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</si>
  <si>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</si>
  <si>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</si>
  <si>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</si>
  <si>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</si>
  <si>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</si>
  <si>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</si>
  <si>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</si>
  <si>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</si>
  <si>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</si>
  <si>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</si>
  <si>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</si>
  <si>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</si>
  <si>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</si>
  <si>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</si>
  <si>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</si>
  <si>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</si>
  <si>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</si>
  <si>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</si>
  <si>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</si>
  <si>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</si>
  <si>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</si>
  <si>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</si>
  <si>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</si>
  <si>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</si>
  <si>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</si>
  <si>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</si>
  <si>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</si>
  <si>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</si>
  <si>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</si>
  <si>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</si>
  <si>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</si>
  <si>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</si>
  <si>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</si>
  <si>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</si>
  <si>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</si>
  <si>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</si>
  <si>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</si>
  <si>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</si>
  <si>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</si>
  <si>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</si>
  <si>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</si>
  <si>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</si>
  <si>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</si>
  <si>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</si>
  <si>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</si>
  <si>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</si>
  <si>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</si>
  <si>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</si>
  <si>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</si>
  <si>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</si>
  <si>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</si>
  <si>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</si>
  <si>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</si>
  <si>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</si>
  <si>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</si>
  <si>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</si>
  <si>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</si>
  <si>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</si>
  <si>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</si>
  <si>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</si>
  <si>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</si>
  <si>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</si>
  <si>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</si>
  <si>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</si>
  <si>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</si>
  <si>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</si>
  <si>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</si>
  <si>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</si>
  <si>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</si>
  <si>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</si>
  <si>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</si>
  <si>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</si>
  <si>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</si>
  <si>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</si>
  <si>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</si>
  <si>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</si>
  <si>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</si>
  <si>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</si>
  <si>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</si>
  <si>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</si>
  <si>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</si>
  <si>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</si>
  <si>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</si>
  <si>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</si>
  <si>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</si>
  <si>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</si>
  <si>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</si>
  <si>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</si>
  <si>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</si>
  <si>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</si>
  <si>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</si>
  <si>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</si>
  <si>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</si>
  <si>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 xml:space="preserve"> 74 02 </t>
  </si>
  <si>
    <t>18.</t>
  </si>
  <si>
    <t>Korisnici koji pravo na mirovinu ostvaruju prema Zakonu o vatrogastvu (NN 125/19)*</t>
  </si>
  <si>
    <t xml:space="preserve"> 74 01 </t>
  </si>
  <si>
    <t xml:space="preserve"> 74 00 </t>
  </si>
  <si>
    <t xml:space="preserve"> 74 11 </t>
  </si>
  <si>
    <t xml:space="preserve"> 72 06 </t>
  </si>
  <si>
    <t>Odnos broja korisnika mirovina i osiguranika</t>
  </si>
  <si>
    <t xml:space="preserve"> 72 02 </t>
  </si>
  <si>
    <t xml:space="preserve"> 72 09 </t>
  </si>
  <si>
    <t xml:space="preserve"> 71 06 </t>
  </si>
  <si>
    <t>49 00 26</t>
  </si>
  <si>
    <t>28 09 04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</si>
  <si>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</si>
  <si>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t xml:space="preserve"> 71 10 </t>
  </si>
  <si>
    <t>31 07 29</t>
  </si>
  <si>
    <t xml:space="preserve"> 65 10 </t>
  </si>
  <si>
    <t xml:space="preserve"> 60 00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</si>
  <si>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2022.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</si>
  <si>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2022.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</si>
  <si>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61 10 </t>
  </si>
  <si>
    <t xml:space="preserve"> 63 03 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</si>
  <si>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2022. - u milijardama kuna (plan)</t>
    </r>
  </si>
  <si>
    <r>
      <t xml:space="preserve">Ukupni rashodi za 2022.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</si>
  <si>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>17 05 20</t>
  </si>
  <si>
    <t>40 00 16</t>
  </si>
  <si>
    <r>
      <t xml:space="preserve">Napomena: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</si>
  <si>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nisu uključeni korisnici mirovina DVO, ZOHBDR i HVO.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</si>
  <si>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</si>
  <si>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</si>
  <si>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t>31 08 09</t>
  </si>
  <si>
    <t>27 04 24</t>
  </si>
  <si>
    <t xml:space="preserve"> 68 06 </t>
  </si>
  <si>
    <t xml:space="preserve"> 63 05 </t>
  </si>
  <si>
    <t xml:space="preserve"> 72 08 </t>
  </si>
  <si>
    <t xml:space="preserve"> 74 07 </t>
  </si>
  <si>
    <t>21 11 15</t>
  </si>
  <si>
    <t xml:space="preserve"> 62 04 </t>
  </si>
  <si>
    <t xml:space="preserve"> 37 00 04 </t>
  </si>
  <si>
    <t xml:space="preserve"> 62 07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</si>
  <si>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DVO, ZOHBDR i HVO. 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</si>
  <si>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01.01.2022.</t>
    </r>
  </si>
  <si>
    <t>38 09 26</t>
  </si>
  <si>
    <t>02 09 12</t>
  </si>
  <si>
    <t>14 11 20</t>
  </si>
  <si>
    <t>41 02 15</t>
  </si>
  <si>
    <t>18 07 29</t>
  </si>
  <si>
    <t xml:space="preserve"> 29 06 28  </t>
  </si>
  <si>
    <t>PREGLED OSNOVNIH PODATAKA O STANJU U SUSTAVU MIROVINSKOG OSIGURANJA za ožujak 2022. (isplata u travnju 2022.)</t>
  </si>
  <si>
    <t>42 06 06</t>
  </si>
  <si>
    <t>24 09 13</t>
  </si>
  <si>
    <t>31 06 21</t>
  </si>
  <si>
    <t>36 00 09</t>
  </si>
  <si>
    <t>35 07 19</t>
  </si>
  <si>
    <t>32 08 07</t>
  </si>
  <si>
    <t>21 10 16</t>
  </si>
  <si>
    <t>28 06 13</t>
  </si>
  <si>
    <t>30 11 14</t>
  </si>
  <si>
    <t xml:space="preserve"> 42 09 11 </t>
  </si>
  <si>
    <t xml:space="preserve"> 42 03 23 </t>
  </si>
  <si>
    <t>27 04 28</t>
  </si>
  <si>
    <t>37 05 21</t>
  </si>
  <si>
    <t xml:space="preserve"> 65 11 </t>
  </si>
  <si>
    <t xml:space="preserve"> 63 06 </t>
  </si>
  <si>
    <t xml:space="preserve"> 62 06 </t>
  </si>
  <si>
    <t xml:space="preserve"> 72 07 </t>
  </si>
  <si>
    <t>42 06 03</t>
  </si>
  <si>
    <t>24 06 04</t>
  </si>
  <si>
    <t>31 06 02</t>
  </si>
  <si>
    <t>35 10 05</t>
  </si>
  <si>
    <t>35 07 20</t>
  </si>
  <si>
    <t>32 07 06</t>
  </si>
  <si>
    <t>28 05 05</t>
  </si>
  <si>
    <t>30 09 00</t>
  </si>
  <si>
    <t xml:space="preserve"> 42 09 23 </t>
  </si>
  <si>
    <t xml:space="preserve"> 68 01 </t>
  </si>
  <si>
    <t xml:space="preserve"> 42 04 04 </t>
  </si>
  <si>
    <t>27 01 18</t>
  </si>
  <si>
    <t>37 07 12</t>
  </si>
  <si>
    <t xml:space="preserve"> 29 01 12 </t>
  </si>
  <si>
    <t xml:space="preserve"> 41 09 23 </t>
  </si>
  <si>
    <t xml:space="preserve"> 30 06 26 </t>
  </si>
  <si>
    <t xml:space="preserve"> 37 02 07 </t>
  </si>
  <si>
    <t xml:space="preserve"> 39 11 21 </t>
  </si>
  <si>
    <t xml:space="preserve"> 32 00 19 </t>
  </si>
  <si>
    <t xml:space="preserve"> 24 05 08 </t>
  </si>
  <si>
    <t xml:space="preserve"> 30 06 23 </t>
  </si>
  <si>
    <t xml:space="preserve"> 31 00 25 </t>
  </si>
  <si>
    <t xml:space="preserve"> 64 08 </t>
  </si>
  <si>
    <t xml:space="preserve"> 61 11 </t>
  </si>
  <si>
    <t xml:space="preserve"> 63 10 </t>
  </si>
  <si>
    <t xml:space="preserve"> 59 11 </t>
  </si>
  <si>
    <t xml:space="preserve"> 63 01 </t>
  </si>
  <si>
    <t xml:space="preserve"> 54 11 </t>
  </si>
  <si>
    <t xml:space="preserve"> 64 10 </t>
  </si>
  <si>
    <t xml:space="preserve"> 29 08 15 </t>
  </si>
  <si>
    <t xml:space="preserve"> 41 08 07 </t>
  </si>
  <si>
    <t xml:space="preserve"> 31 05 14 </t>
  </si>
  <si>
    <t xml:space="preserve"> 32 11 29 </t>
  </si>
  <si>
    <t xml:space="preserve"> 24 06 20 </t>
  </si>
  <si>
    <t xml:space="preserve"> 30 09 13 </t>
  </si>
  <si>
    <t xml:space="preserve"> 31 06 18 </t>
  </si>
  <si>
    <t xml:space="preserve"> 64 05 </t>
  </si>
  <si>
    <t xml:space="preserve"> 59 08 </t>
  </si>
  <si>
    <t xml:space="preserve"> 54 04 </t>
  </si>
  <si>
    <t xml:space="preserve"> 64 00 </t>
  </si>
  <si>
    <t xml:space="preserve"> 62 08 </t>
  </si>
  <si>
    <t xml:space="preserve">   22 00   </t>
  </si>
  <si>
    <t xml:space="preserve">   19 11   </t>
  </si>
  <si>
    <t xml:space="preserve">   18 10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</si>
  <si>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31.03.2022.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</si>
  <si>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ožujak 2022. (isplata u travnju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</si>
  <si>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ožujak 2022. (isplata u travnju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</si>
  <si>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ožujak 2022. (isplata u travnju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</si>
  <si>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ožujak 2022. (isplata u travnju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</si>
  <si>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ožujka 2022.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</si>
  <si>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veljaču 2022. (izvor: DZS)</t>
    </r>
  </si>
  <si>
    <t>za ožujak 2022. (isplata u travnju 2022.)</t>
  </si>
  <si>
    <t>16 03 14</t>
  </si>
  <si>
    <t>13 02 17</t>
  </si>
  <si>
    <t>17 07 10</t>
  </si>
  <si>
    <t>15 00 27</t>
  </si>
  <si>
    <t>16 02 07</t>
  </si>
  <si>
    <t>12 11 09</t>
  </si>
  <si>
    <t>15 00 08</t>
  </si>
  <si>
    <t>17 00 03</t>
  </si>
  <si>
    <t>14 00 28</t>
  </si>
  <si>
    <t>17 03 27</t>
  </si>
  <si>
    <t>23 08 21</t>
  </si>
  <si>
    <t>23 10 29</t>
  </si>
  <si>
    <t>19 09 12</t>
  </si>
  <si>
    <t>26 08 09</t>
  </si>
  <si>
    <t>28 04 03</t>
  </si>
  <si>
    <t>29 03 14</t>
  </si>
  <si>
    <t>23 05 13</t>
  </si>
  <si>
    <t>28 07 21</t>
  </si>
  <si>
    <t>32 10 20</t>
  </si>
  <si>
    <t>33 10 04</t>
  </si>
  <si>
    <t>25 08 15</t>
  </si>
  <si>
    <t>33 01 11</t>
  </si>
  <si>
    <t>34 03 26</t>
  </si>
  <si>
    <t>35 00 22</t>
  </si>
  <si>
    <t>25 05 18</t>
  </si>
  <si>
    <t>35 07 04</t>
  </si>
  <si>
    <t>36 02 07</t>
  </si>
  <si>
    <t>36 07 01</t>
  </si>
  <si>
    <t>28 02 05</t>
  </si>
  <si>
    <t>36 04 09</t>
  </si>
  <si>
    <t>37 06 06</t>
  </si>
  <si>
    <t>37 10 07</t>
  </si>
  <si>
    <t>29 03 22</t>
  </si>
  <si>
    <t>36 07 28</t>
  </si>
  <si>
    <t>38 07 28</t>
  </si>
  <si>
    <t>38 11 15</t>
  </si>
  <si>
    <t>29 09 17</t>
  </si>
  <si>
    <t>37 00 20</t>
  </si>
  <si>
    <t>38 09 27</t>
  </si>
  <si>
    <t>39 00 28</t>
  </si>
  <si>
    <t>29 03 05</t>
  </si>
  <si>
    <t>37 07 14</t>
  </si>
  <si>
    <t>38 07 23</t>
  </si>
  <si>
    <t>28 11 09</t>
  </si>
  <si>
    <t>38 02 28</t>
  </si>
  <si>
    <t>38 10 02</t>
  </si>
  <si>
    <t>38 09 25</t>
  </si>
  <si>
    <t>29 01 19</t>
  </si>
  <si>
    <t>40 06 21</t>
  </si>
  <si>
    <t>40 07 03</t>
  </si>
  <si>
    <t>29 01 17</t>
  </si>
  <si>
    <t>41 10 04</t>
  </si>
  <si>
    <t>13 11 08</t>
  </si>
  <si>
    <t>20 07 03</t>
  </si>
  <si>
    <t>11 03 01</t>
  </si>
  <si>
    <t>14 11 09</t>
  </si>
  <si>
    <t>16 03 00</t>
  </si>
  <si>
    <t>10 02 07</t>
  </si>
  <si>
    <t>11 11 04</t>
  </si>
  <si>
    <t>16 05 27</t>
  </si>
  <si>
    <t>18 00 24</t>
  </si>
  <si>
    <t>10 06 18</t>
  </si>
  <si>
    <t>15 05 08</t>
  </si>
  <si>
    <t>21 00 01</t>
  </si>
  <si>
    <t>21 00 21</t>
  </si>
  <si>
    <t>13 05 09</t>
  </si>
  <si>
    <t>21 09 27</t>
  </si>
  <si>
    <t>23 03 14</t>
  </si>
  <si>
    <t>23 09 23</t>
  </si>
  <si>
    <t>12 10 14</t>
  </si>
  <si>
    <t>24 01 25</t>
  </si>
  <si>
    <t>28 10 17</t>
  </si>
  <si>
    <t>29 00 04</t>
  </si>
  <si>
    <t>21 02 26</t>
  </si>
  <si>
    <t>29 07 24</t>
  </si>
  <si>
    <t>32 05 09</t>
  </si>
  <si>
    <t>33 00 07</t>
  </si>
  <si>
    <t>20 07 13</t>
  </si>
  <si>
    <t>32 06 06</t>
  </si>
  <si>
    <t>32 11 14</t>
  </si>
  <si>
    <t>33 02 13</t>
  </si>
  <si>
    <t>24 00 29</t>
  </si>
  <si>
    <t>33 01 16</t>
  </si>
  <si>
    <t>34 01 11</t>
  </si>
  <si>
    <t>25 06 14</t>
  </si>
  <si>
    <t>34 00 17</t>
  </si>
  <si>
    <t>34 08 04</t>
  </si>
  <si>
    <t>34 10 08</t>
  </si>
  <si>
    <t>26 09 28</t>
  </si>
  <si>
    <t>34 08 03</t>
  </si>
  <si>
    <t>34 06 29</t>
  </si>
  <si>
    <t>34 08 05</t>
  </si>
  <si>
    <t>25 10 07</t>
  </si>
  <si>
    <t>35 10 11</t>
  </si>
  <si>
    <t>34 07 02</t>
  </si>
  <si>
    <t>34 08 00</t>
  </si>
  <si>
    <t>36 02 02</t>
  </si>
  <si>
    <t>35 00 13</t>
  </si>
  <si>
    <t>35 01 15</t>
  </si>
  <si>
    <t>28 06 02</t>
  </si>
  <si>
    <t>38 09 21</t>
  </si>
  <si>
    <t>35 11 03</t>
  </si>
  <si>
    <t>36 00 11</t>
  </si>
  <si>
    <t>28 08 23</t>
  </si>
  <si>
    <t>30 00 20</t>
  </si>
  <si>
    <t>18 00 10</t>
  </si>
  <si>
    <t>25 03 22</t>
  </si>
  <si>
    <t>15 00 03</t>
  </si>
  <si>
    <t>16 01 20</t>
  </si>
  <si>
    <t>13 02 20</t>
  </si>
  <si>
    <t>18 05 10</t>
  </si>
  <si>
    <t>15 02 04</t>
  </si>
  <si>
    <t>15 11 27</t>
  </si>
  <si>
    <t>13 00 18</t>
  </si>
  <si>
    <t>16 01 00</t>
  </si>
  <si>
    <t>17 00 14</t>
  </si>
  <si>
    <t>17 05 03</t>
  </si>
  <si>
    <t>14 01 29</t>
  </si>
  <si>
    <t>17 06 24</t>
  </si>
  <si>
    <t>23 11 23</t>
  </si>
  <si>
    <t>24 01 27</t>
  </si>
  <si>
    <t>19 10 29</t>
  </si>
  <si>
    <t>27 06 16</t>
  </si>
  <si>
    <t>30 01 25</t>
  </si>
  <si>
    <t>31 03 05</t>
  </si>
  <si>
    <t>24 09 16</t>
  </si>
  <si>
    <t>31 00 05</t>
  </si>
  <si>
    <t>33 10 28</t>
  </si>
  <si>
    <t>35 01 26</t>
  </si>
  <si>
    <t>26 00 18</t>
  </si>
  <si>
    <t>34 01 23</t>
  </si>
  <si>
    <t>35 00 21</t>
  </si>
  <si>
    <t>36 00 00</t>
  </si>
  <si>
    <t>26 03 14</t>
  </si>
  <si>
    <t>36 04 04</t>
  </si>
  <si>
    <t>37 04 29</t>
  </si>
  <si>
    <t>37 11 28</t>
  </si>
  <si>
    <t>29 00 14</t>
  </si>
  <si>
    <t>37 00 15</t>
  </si>
  <si>
    <t>38 09 17</t>
  </si>
  <si>
    <t>39 02 24</t>
  </si>
  <si>
    <t>30 05 20</t>
  </si>
  <si>
    <t>37 03 26</t>
  </si>
  <si>
    <t>39 11 15</t>
  </si>
  <si>
    <t>40 03 23</t>
  </si>
  <si>
    <t>31 02 18</t>
  </si>
  <si>
    <t>37 06 29</t>
  </si>
  <si>
    <t>40 01 20</t>
  </si>
  <si>
    <t>40 06 00</t>
  </si>
  <si>
    <t>30 09 17</t>
  </si>
  <si>
    <t>37 11 18</t>
  </si>
  <si>
    <t>39 11 04</t>
  </si>
  <si>
    <t>40 02 05</t>
  </si>
  <si>
    <t>29 09 20</t>
  </si>
  <si>
    <t>38 06 17</t>
  </si>
  <si>
    <t>40 00 21</t>
  </si>
  <si>
    <t>29 06 16</t>
  </si>
  <si>
    <t>41 03 14</t>
  </si>
  <si>
    <t>41 01 22</t>
  </si>
  <si>
    <t>41 02 01</t>
  </si>
  <si>
    <t>29 05 03</t>
  </si>
  <si>
    <t>41 09 00</t>
  </si>
  <si>
    <t>31 03 21</t>
  </si>
  <si>
    <t>33 04 20</t>
  </si>
  <si>
    <t>22 03 17</t>
  </si>
  <si>
    <t>29 03 13</t>
  </si>
  <si>
    <t xml:space="preserve"> 31 11 15  </t>
  </si>
  <si>
    <t xml:space="preserve"> 35 05 10  </t>
  </si>
  <si>
    <t xml:space="preserve"> 31 01 26  </t>
  </si>
  <si>
    <t>30 11 06</t>
  </si>
  <si>
    <t xml:space="preserve"> 33 04 10  </t>
  </si>
  <si>
    <t xml:space="preserve"> 33 02 10  </t>
  </si>
  <si>
    <t>29 06 29</t>
  </si>
  <si>
    <t xml:space="preserve"> 38 04 29  </t>
  </si>
  <si>
    <t xml:space="preserve"> 32 10 24  </t>
  </si>
  <si>
    <t xml:space="preserve"> 28 11 09  </t>
  </si>
  <si>
    <t xml:space="preserve"> 42 00 05  </t>
  </si>
  <si>
    <t xml:space="preserve"> 29 08 24  </t>
  </si>
  <si>
    <t xml:space="preserve"> 27 09 18  </t>
  </si>
  <si>
    <t xml:space="preserve"> 28 10 04  </t>
  </si>
  <si>
    <t>06 09 04</t>
  </si>
  <si>
    <t>1:1,29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</si>
</sst>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9" fillId="0" borderId="0" xfId="0" applyNumberFormat="1" applyFont="1" applyAlignment="1">
      <alignment vertical="center"/>
    </xf>
    <xf numFmtId="0" fontId="11" fillId="0" borderId="9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2022. godini prema Zakonu o mirovinskom osiguranju - NOVI KORISNICI</c:v>
                </c:pt>
                <c:pt idx="1">
                  <c:v>Korisnici mirovina kojima je u 2022.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9836</c:v>
                </c:pt>
                <c:pt idx="1">
                  <c:v>14090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15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</a:t>
            </a:r>
            <a:r>
              <a:rPr lang="hr-HR" sz="1200">
                <a:solidFill>
                  <a:srgbClr val="FF0000"/>
                </a:solidFill>
              </a:rPr>
              <a:t>1:1,29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31.03.2022.</c:v>
                </c:pt>
                <c:pt idx="1">
                  <c:v>Broj korisnika mirovine za ožujak 2022. (isplata u travnju 2022.)</c:v>
                </c:pt>
                <c:pt idx="2">
                  <c:v>Registrirana nezaposlenost krajem ožujka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1582858</c:v>
                </c:pt>
                <c:pt idx="1">
                  <c:v>1231795</c:v>
                </c:pt>
                <c:pt idx="2">
                  <c:v>125604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31.03.2022.</c:v>
                </c:pt>
                <c:pt idx="1">
                  <c:v>Broj korisnika mirovine za ožujak 2022. (isplata u travnju 2022.)</c:v>
                </c:pt>
                <c:pt idx="2">
                  <c:v>Registrirana nezaposlenost krajem ožujka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3040.8</c:v>
                </c:pt>
                <c:pt idx="1">
                  <c:v>2901.0217243648808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3040.8</c:v>
                </c:pt>
                <c:pt idx="1">
                  <c:v>2901.0217243648808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40.805152979066023</c:v>
                </c:pt>
                <c:pt idx="1">
                  <c:v>38.929438061793888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2830</c:v>
                </c:pt>
                <c:pt idx="1">
                  <c:v>17787</c:v>
                </c:pt>
                <c:pt idx="2">
                  <c:v>81193</c:v>
                </c:pt>
                <c:pt idx="3">
                  <c:v>122632</c:v>
                </c:pt>
                <c:pt idx="4">
                  <c:v>179262</c:v>
                </c:pt>
                <c:pt idx="5">
                  <c:v>135281</c:v>
                </c:pt>
                <c:pt idx="6">
                  <c:v>133556</c:v>
                </c:pt>
                <c:pt idx="7">
                  <c:v>83071</c:v>
                </c:pt>
                <c:pt idx="8">
                  <c:v>68684</c:v>
                </c:pt>
                <c:pt idx="9">
                  <c:v>44773</c:v>
                </c:pt>
                <c:pt idx="10">
                  <c:v>46877</c:v>
                </c:pt>
                <c:pt idx="11">
                  <c:v>22110</c:v>
                </c:pt>
                <c:pt idx="12">
                  <c:v>8591</c:v>
                </c:pt>
                <c:pt idx="13">
                  <c:v>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91</c:v>
                </c:pt>
                <c:pt idx="1">
                  <c:v>7129</c:v>
                </c:pt>
                <c:pt idx="2">
                  <c:v>6519</c:v>
                </c:pt>
                <c:pt idx="3">
                  <c:v>10403</c:v>
                </c:pt>
                <c:pt idx="4">
                  <c:v>46963</c:v>
                </c:pt>
                <c:pt idx="5">
                  <c:v>27463</c:v>
                </c:pt>
                <c:pt idx="6">
                  <c:v>37571</c:v>
                </c:pt>
                <c:pt idx="7">
                  <c:v>22963</c:v>
                </c:pt>
                <c:pt idx="8">
                  <c:v>18886</c:v>
                </c:pt>
                <c:pt idx="9">
                  <c:v>10983</c:v>
                </c:pt>
                <c:pt idx="10">
                  <c:v>11099</c:v>
                </c:pt>
                <c:pt idx="11">
                  <c:v>5234</c:v>
                </c:pt>
                <c:pt idx="12">
                  <c:v>2064</c:v>
                </c:pt>
                <c:pt idx="13">
                  <c:v>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2739</c:v>
                </c:pt>
                <c:pt idx="1">
                  <c:v>10658</c:v>
                </c:pt>
                <c:pt idx="2">
                  <c:v>74674</c:v>
                </c:pt>
                <c:pt idx="3">
                  <c:v>112229</c:v>
                </c:pt>
                <c:pt idx="4">
                  <c:v>132299</c:v>
                </c:pt>
                <c:pt idx="5">
                  <c:v>107818</c:v>
                </c:pt>
                <c:pt idx="6">
                  <c:v>95985</c:v>
                </c:pt>
                <c:pt idx="7">
                  <c:v>60108</c:v>
                </c:pt>
                <c:pt idx="8">
                  <c:v>49798</c:v>
                </c:pt>
                <c:pt idx="9">
                  <c:v>33790</c:v>
                </c:pt>
                <c:pt idx="10">
                  <c:v>35778</c:v>
                </c:pt>
                <c:pt idx="11">
                  <c:v>16876</c:v>
                </c:pt>
                <c:pt idx="12">
                  <c:v>6527</c:v>
                </c:pt>
                <c:pt idx="13">
                  <c:v>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7625</c:v>
                </c:pt>
                <c:pt idx="1">
                  <c:v>9090</c:v>
                </c:pt>
                <c:pt idx="2">
                  <c:v>627</c:v>
                </c:pt>
                <c:pt idx="3">
                  <c:v>244</c:v>
                </c:pt>
                <c:pt idx="4" formatCode="0">
                  <c:v>15840</c:v>
                </c:pt>
                <c:pt idx="5">
                  <c:v>2494</c:v>
                </c:pt>
                <c:pt idx="6">
                  <c:v>2334</c:v>
                </c:pt>
                <c:pt idx="7">
                  <c:v>70876</c:v>
                </c:pt>
                <c:pt idx="8">
                  <c:v>52647</c:v>
                </c:pt>
                <c:pt idx="9">
                  <c:v>4240</c:v>
                </c:pt>
                <c:pt idx="10">
                  <c:v>156</c:v>
                </c:pt>
                <c:pt idx="11">
                  <c:v>6319</c:v>
                </c:pt>
                <c:pt idx="12">
                  <c:v>686</c:v>
                </c:pt>
                <c:pt idx="13">
                  <c:v>74</c:v>
                </c:pt>
                <c:pt idx="14">
                  <c:v>23</c:v>
                </c:pt>
                <c:pt idx="15">
                  <c:v>131</c:v>
                </c:pt>
                <c:pt idx="16">
                  <c:v>248</c:v>
                </c:pt>
                <c:pt idx="17">
                  <c:v>844</c:v>
                </c:pt>
                <c:pt idx="18">
                  <c:v>201</c:v>
                </c:pt>
                <c:pt idx="19">
                  <c:v>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4680.67</c:v>
                </c:pt>
                <c:pt idx="1">
                  <c:v>4575.92</c:v>
                </c:pt>
                <c:pt idx="2">
                  <c:v>4436.93</c:v>
                </c:pt>
                <c:pt idx="3">
                  <c:v>5328.29</c:v>
                </c:pt>
                <c:pt idx="4">
                  <c:v>4166.18</c:v>
                </c:pt>
                <c:pt idx="5">
                  <c:v>2681.44</c:v>
                </c:pt>
                <c:pt idx="6">
                  <c:v>4205.99</c:v>
                </c:pt>
                <c:pt idx="7">
                  <c:v>6263.46</c:v>
                </c:pt>
                <c:pt idx="8">
                  <c:v>3034.4</c:v>
                </c:pt>
                <c:pt idx="9">
                  <c:v>3482.84</c:v>
                </c:pt>
                <c:pt idx="10">
                  <c:v>3500.64</c:v>
                </c:pt>
                <c:pt idx="11">
                  <c:v>3109.92</c:v>
                </c:pt>
                <c:pt idx="12">
                  <c:v>10675.09</c:v>
                </c:pt>
                <c:pt idx="13">
                  <c:v>3625.27</c:v>
                </c:pt>
                <c:pt idx="14">
                  <c:v>3970.66</c:v>
                </c:pt>
                <c:pt idx="15">
                  <c:v>9589.31</c:v>
                </c:pt>
                <c:pt idx="16">
                  <c:v>4182.72</c:v>
                </c:pt>
                <c:pt idx="17">
                  <c:v>3408.51</c:v>
                </c:pt>
                <c:pt idx="18">
                  <c:v>2235.1799999999998</c:v>
                </c:pt>
                <c:pt idx="19">
                  <c:v>3569.08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90" zoomScaleNormal="9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6" width="9.140625" style="135" customWidth="1"/>
    <col min="17" max="17" width="9.140625" style="139" customWidth="1"/>
    <col min="18" max="20" width="9.140625" style="135" customWidth="1"/>
    <col min="21" max="23" width="9.140625" style="135"/>
    <col min="24" max="16384" width="9.140625" style="2"/>
  </cols>
  <sheetData>
    <row r="1" spans="1:23" ht="21" customHeight="1" x14ac:dyDescent="0.25">
      <c r="A1" s="184" t="s">
        <v>146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23" s="1" customFormat="1" ht="14.45" customHeight="1" x14ac:dyDescent="0.2">
      <c r="A2" s="188" t="s">
        <v>8</v>
      </c>
      <c r="B2" s="185" t="s">
        <v>9</v>
      </c>
      <c r="C2" s="189" t="s">
        <v>94</v>
      </c>
      <c r="D2" s="185" t="s">
        <v>89</v>
      </c>
      <c r="E2" s="186" t="s">
        <v>90</v>
      </c>
      <c r="F2" s="182" t="s">
        <v>0</v>
      </c>
      <c r="G2" s="182"/>
      <c r="H2" s="182"/>
      <c r="I2" s="182"/>
      <c r="J2" s="182"/>
      <c r="K2" s="182"/>
      <c r="L2" s="107"/>
      <c r="M2" s="136"/>
      <c r="N2" s="136"/>
      <c r="O2" s="136"/>
      <c r="P2" s="136"/>
      <c r="Q2" s="107"/>
      <c r="R2" s="136"/>
      <c r="S2" s="136"/>
      <c r="T2" s="136"/>
      <c r="U2" s="136"/>
      <c r="V2" s="136"/>
      <c r="W2" s="136"/>
    </row>
    <row r="3" spans="1:23" s="1" customFormat="1" ht="58.5" customHeight="1" x14ac:dyDescent="0.2">
      <c r="A3" s="188"/>
      <c r="B3" s="185"/>
      <c r="C3" s="189"/>
      <c r="D3" s="185"/>
      <c r="E3" s="187"/>
      <c r="F3" s="81" t="s">
        <v>10</v>
      </c>
      <c r="G3" s="117" t="s">
        <v>95</v>
      </c>
      <c r="H3" s="81" t="s">
        <v>89</v>
      </c>
      <c r="I3" s="117" t="s">
        <v>90</v>
      </c>
      <c r="J3" s="118" t="s">
        <v>96</v>
      </c>
      <c r="K3" s="111" t="s">
        <v>91</v>
      </c>
      <c r="L3" s="107"/>
      <c r="M3" s="136"/>
      <c r="N3" s="136"/>
      <c r="O3" s="136"/>
      <c r="P3" s="136"/>
      <c r="Q3" s="107"/>
      <c r="R3" s="136"/>
      <c r="S3" s="136"/>
      <c r="T3" s="136"/>
      <c r="U3" s="136"/>
      <c r="V3" s="136"/>
      <c r="W3" s="136"/>
    </row>
    <row r="4" spans="1:23" s="1" customFormat="1" ht="15.75" x14ac:dyDescent="0.2">
      <c r="A4" s="181" t="s">
        <v>88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07"/>
      <c r="M4" s="136"/>
      <c r="N4" s="136"/>
      <c r="O4" s="136"/>
      <c r="P4" s="136"/>
      <c r="Q4" s="107"/>
      <c r="R4" s="136"/>
      <c r="S4" s="136"/>
      <c r="T4" s="136"/>
      <c r="U4" s="136"/>
      <c r="V4" s="136"/>
      <c r="W4" s="136"/>
    </row>
    <row r="5" spans="1:23" s="1" customFormat="1" ht="13.5" customHeight="1" x14ac:dyDescent="0.2">
      <c r="A5" s="28" t="s">
        <v>4</v>
      </c>
      <c r="B5" s="120">
        <v>494162</v>
      </c>
      <c r="C5" s="29">
        <v>2905.1</v>
      </c>
      <c r="D5" s="30" t="s">
        <v>128</v>
      </c>
      <c r="E5" s="30" t="s">
        <v>103</v>
      </c>
      <c r="F5" s="128">
        <v>402080</v>
      </c>
      <c r="G5" s="31">
        <v>3378.35</v>
      </c>
      <c r="H5" s="32" t="s">
        <v>113</v>
      </c>
      <c r="I5" s="33" t="s">
        <v>103</v>
      </c>
      <c r="J5" s="34">
        <f t="shared" ref="J5:J14" si="0">G5/$C$50*100</f>
        <v>45.334809447128286</v>
      </c>
      <c r="K5" s="34">
        <f>F5/$F$14*100</f>
        <v>42.039448577268715</v>
      </c>
      <c r="L5" s="107"/>
      <c r="M5" s="136"/>
      <c r="N5" s="136"/>
      <c r="O5" s="136"/>
      <c r="P5" s="136"/>
      <c r="Q5" s="107"/>
      <c r="R5" s="136"/>
      <c r="S5" s="136"/>
      <c r="T5" s="136"/>
      <c r="U5" s="136"/>
      <c r="V5" s="136"/>
      <c r="W5" s="136"/>
    </row>
    <row r="6" spans="1:23" s="1" customFormat="1" ht="13.5" customHeight="1" x14ac:dyDescent="0.2">
      <c r="A6" s="35" t="s">
        <v>11</v>
      </c>
      <c r="B6" s="121">
        <v>43967</v>
      </c>
      <c r="C6" s="36">
        <v>3828.21</v>
      </c>
      <c r="D6" s="37" t="s">
        <v>147</v>
      </c>
      <c r="E6" s="37" t="s">
        <v>160</v>
      </c>
      <c r="F6" s="129">
        <v>38676</v>
      </c>
      <c r="G6" s="38">
        <v>4025.87</v>
      </c>
      <c r="H6" s="39" t="s">
        <v>164</v>
      </c>
      <c r="I6" s="40" t="s">
        <v>114</v>
      </c>
      <c r="J6" s="41">
        <f t="shared" si="0"/>
        <v>54.024020397208808</v>
      </c>
      <c r="K6" s="41">
        <f>F6/$F$14*100</f>
        <v>4.0437666961163066</v>
      </c>
      <c r="L6" s="107"/>
      <c r="M6" s="136"/>
      <c r="N6" s="136"/>
      <c r="O6" s="136"/>
      <c r="P6" s="136"/>
      <c r="Q6" s="107"/>
      <c r="R6" s="136"/>
      <c r="S6" s="136"/>
      <c r="T6" s="136"/>
      <c r="U6" s="136"/>
      <c r="V6" s="136"/>
      <c r="W6" s="136"/>
    </row>
    <row r="7" spans="1:23" s="1" customFormat="1" ht="13.5" customHeight="1" x14ac:dyDescent="0.2">
      <c r="A7" s="35" t="s">
        <v>111</v>
      </c>
      <c r="B7" s="121">
        <v>78901</v>
      </c>
      <c r="C7" s="36">
        <v>2568.83</v>
      </c>
      <c r="D7" s="37" t="s">
        <v>148</v>
      </c>
      <c r="E7" s="37" t="s">
        <v>98</v>
      </c>
      <c r="F7" s="129">
        <v>68261</v>
      </c>
      <c r="G7" s="38">
        <v>2890.26</v>
      </c>
      <c r="H7" s="39" t="s">
        <v>165</v>
      </c>
      <c r="I7" s="40" t="s">
        <v>102</v>
      </c>
      <c r="J7" s="41">
        <f t="shared" si="0"/>
        <v>38.785024154589379</v>
      </c>
      <c r="K7" s="41">
        <f t="shared" ref="K7:K13" si="1">F7/$F$14*100</f>
        <v>7.1370244710827189</v>
      </c>
      <c r="L7" s="107"/>
      <c r="M7" s="136"/>
      <c r="N7" s="136"/>
      <c r="O7" s="136"/>
      <c r="P7" s="136"/>
      <c r="Q7" s="107"/>
      <c r="R7" s="136"/>
      <c r="S7" s="136"/>
      <c r="T7" s="136"/>
      <c r="U7" s="136"/>
      <c r="V7" s="136"/>
      <c r="W7" s="136"/>
    </row>
    <row r="8" spans="1:23" s="1" customFormat="1" ht="14.25" customHeight="1" x14ac:dyDescent="0.2">
      <c r="A8" s="42" t="s">
        <v>12</v>
      </c>
      <c r="B8" s="122">
        <v>617030</v>
      </c>
      <c r="C8" s="43">
        <v>2927.88</v>
      </c>
      <c r="D8" s="44" t="s">
        <v>149</v>
      </c>
      <c r="E8" s="44" t="s">
        <v>98</v>
      </c>
      <c r="F8" s="130">
        <v>509017</v>
      </c>
      <c r="G8" s="45">
        <v>3362.09</v>
      </c>
      <c r="H8" s="46" t="s">
        <v>166</v>
      </c>
      <c r="I8" s="47" t="s">
        <v>101</v>
      </c>
      <c r="J8" s="80">
        <f t="shared" si="0"/>
        <v>45.116612989801396</v>
      </c>
      <c r="K8" s="80">
        <f t="shared" si="1"/>
        <v>53.220239744467733</v>
      </c>
      <c r="L8" s="107"/>
      <c r="M8" s="136"/>
      <c r="N8" s="136"/>
      <c r="O8" s="136"/>
      <c r="P8" s="136"/>
      <c r="Q8" s="107"/>
      <c r="R8" s="136"/>
      <c r="S8" s="136"/>
      <c r="T8" s="136"/>
      <c r="U8" s="136"/>
      <c r="V8" s="136"/>
      <c r="W8" s="136"/>
    </row>
    <row r="9" spans="1:23" s="1" customFormat="1" ht="13.5" customHeight="1" x14ac:dyDescent="0.2">
      <c r="A9" s="48" t="s">
        <v>13</v>
      </c>
      <c r="B9" s="121">
        <v>206883</v>
      </c>
      <c r="C9" s="36">
        <v>2808.58</v>
      </c>
      <c r="D9" s="37" t="s">
        <v>150</v>
      </c>
      <c r="E9" s="37" t="s">
        <v>130</v>
      </c>
      <c r="F9" s="129">
        <v>170776</v>
      </c>
      <c r="G9" s="38">
        <v>3120.85</v>
      </c>
      <c r="H9" s="39" t="s">
        <v>167</v>
      </c>
      <c r="I9" s="40" t="s">
        <v>173</v>
      </c>
      <c r="J9" s="41">
        <f t="shared" si="0"/>
        <v>41.879361245303272</v>
      </c>
      <c r="K9" s="41">
        <f t="shared" si="1"/>
        <v>17.85547371227527</v>
      </c>
      <c r="L9" s="107"/>
      <c r="M9" s="136"/>
      <c r="N9" s="136"/>
      <c r="O9" s="136"/>
      <c r="P9" s="136"/>
      <c r="Q9" s="107"/>
      <c r="R9" s="136"/>
      <c r="S9" s="136"/>
      <c r="T9" s="136"/>
      <c r="U9" s="136"/>
      <c r="V9" s="136"/>
      <c r="W9" s="136"/>
    </row>
    <row r="10" spans="1:23" s="1" customFormat="1" ht="13.5" customHeight="1" x14ac:dyDescent="0.2">
      <c r="A10" s="49" t="s">
        <v>14</v>
      </c>
      <c r="B10" s="121">
        <v>366</v>
      </c>
      <c r="C10" s="36">
        <v>3097.02</v>
      </c>
      <c r="D10" s="37" t="s">
        <v>151</v>
      </c>
      <c r="E10" s="37" t="s">
        <v>161</v>
      </c>
      <c r="F10" s="129">
        <v>358</v>
      </c>
      <c r="G10" s="38">
        <v>3108.75</v>
      </c>
      <c r="H10" s="39" t="s">
        <v>168</v>
      </c>
      <c r="I10" s="40" t="s">
        <v>161</v>
      </c>
      <c r="J10" s="41">
        <f t="shared" si="0"/>
        <v>41.716988727858293</v>
      </c>
      <c r="K10" s="41">
        <f t="shared" si="1"/>
        <v>3.7430667008212792E-2</v>
      </c>
      <c r="L10" s="107"/>
      <c r="M10" s="136"/>
      <c r="N10" s="136"/>
      <c r="O10" s="136"/>
      <c r="P10" s="136"/>
      <c r="Q10" s="107"/>
      <c r="R10" s="136"/>
      <c r="S10" s="136"/>
      <c r="T10" s="136"/>
      <c r="U10" s="136"/>
      <c r="V10" s="136"/>
      <c r="W10" s="136"/>
    </row>
    <row r="11" spans="1:23" s="1" customFormat="1" ht="14.25" customHeight="1" x14ac:dyDescent="0.2">
      <c r="A11" s="42" t="s">
        <v>15</v>
      </c>
      <c r="B11" s="122">
        <v>824279</v>
      </c>
      <c r="C11" s="43">
        <v>2898.01</v>
      </c>
      <c r="D11" s="44" t="s">
        <v>152</v>
      </c>
      <c r="E11" s="44" t="s">
        <v>107</v>
      </c>
      <c r="F11" s="130">
        <v>680151</v>
      </c>
      <c r="G11" s="45">
        <v>3301.39</v>
      </c>
      <c r="H11" s="46" t="s">
        <v>169</v>
      </c>
      <c r="I11" s="47" t="s">
        <v>163</v>
      </c>
      <c r="J11" s="80">
        <f t="shared" si="0"/>
        <v>44.302066559312934</v>
      </c>
      <c r="K11" s="80">
        <f t="shared" si="1"/>
        <v>71.113144123751226</v>
      </c>
      <c r="L11" s="107"/>
      <c r="M11" s="136"/>
      <c r="N11" s="136"/>
      <c r="O11" s="136"/>
      <c r="P11" s="136"/>
      <c r="Q11" s="107"/>
      <c r="R11" s="136"/>
      <c r="S11" s="136"/>
      <c r="T11" s="136"/>
      <c r="U11" s="136"/>
      <c r="V11" s="136"/>
      <c r="W11" s="136"/>
    </row>
    <row r="12" spans="1:23" s="1" customFormat="1" ht="12" customHeight="1" x14ac:dyDescent="0.2">
      <c r="A12" s="48" t="s">
        <v>16</v>
      </c>
      <c r="B12" s="121">
        <v>100576</v>
      </c>
      <c r="C12" s="36">
        <v>2192.15</v>
      </c>
      <c r="D12" s="37" t="s">
        <v>153</v>
      </c>
      <c r="E12" s="37" t="s">
        <v>162</v>
      </c>
      <c r="F12" s="129">
        <v>95016</v>
      </c>
      <c r="G12" s="38">
        <v>2290.27</v>
      </c>
      <c r="H12" s="39" t="s">
        <v>134</v>
      </c>
      <c r="I12" s="40" t="s">
        <v>135</v>
      </c>
      <c r="J12" s="41">
        <f t="shared" si="0"/>
        <v>30.733628556092324</v>
      </c>
      <c r="K12" s="41">
        <f t="shared" si="1"/>
        <v>9.9343917777998509</v>
      </c>
      <c r="L12" s="107"/>
      <c r="M12" s="136"/>
      <c r="N12" s="136"/>
      <c r="O12" s="136"/>
      <c r="P12" s="136"/>
      <c r="Q12" s="107"/>
      <c r="R12" s="136"/>
      <c r="S12" s="136"/>
      <c r="T12" s="136"/>
      <c r="U12" s="136"/>
      <c r="V12" s="136"/>
      <c r="W12" s="136"/>
    </row>
    <row r="13" spans="1:23" s="1" customFormat="1" ht="12" customHeight="1" x14ac:dyDescent="0.2">
      <c r="A13" s="48" t="s">
        <v>6</v>
      </c>
      <c r="B13" s="121">
        <v>213459</v>
      </c>
      <c r="C13" s="36">
        <v>2184.34</v>
      </c>
      <c r="D13" s="37" t="s">
        <v>154</v>
      </c>
      <c r="E13" s="37" t="s">
        <v>132</v>
      </c>
      <c r="F13" s="129">
        <v>181268</v>
      </c>
      <c r="G13" s="38">
        <v>2456.4299999999998</v>
      </c>
      <c r="H13" s="39" t="s">
        <v>170</v>
      </c>
      <c r="I13" s="40" t="s">
        <v>104</v>
      </c>
      <c r="J13" s="41">
        <f t="shared" si="0"/>
        <v>32.963365539452496</v>
      </c>
      <c r="K13" s="41">
        <f t="shared" si="1"/>
        <v>18.952464098448925</v>
      </c>
      <c r="L13" s="107"/>
      <c r="M13" s="136"/>
      <c r="N13" s="136"/>
      <c r="O13" s="136"/>
      <c r="P13" s="136"/>
      <c r="Q13" s="107"/>
      <c r="R13" s="136"/>
      <c r="S13" s="136"/>
      <c r="T13" s="136"/>
      <c r="U13" s="136"/>
      <c r="V13" s="136"/>
      <c r="W13" s="136"/>
    </row>
    <row r="14" spans="1:23" s="1" customFormat="1" ht="12.75" x14ac:dyDescent="0.2">
      <c r="A14" s="50" t="s">
        <v>17</v>
      </c>
      <c r="B14" s="123">
        <v>1138314</v>
      </c>
      <c r="C14" s="51">
        <v>2701.82</v>
      </c>
      <c r="D14" s="52" t="s">
        <v>155</v>
      </c>
      <c r="E14" s="52" t="s">
        <v>112</v>
      </c>
      <c r="F14" s="123">
        <v>956435</v>
      </c>
      <c r="G14" s="51">
        <v>3040.8</v>
      </c>
      <c r="H14" s="52" t="s">
        <v>171</v>
      </c>
      <c r="I14" s="52" t="s">
        <v>108</v>
      </c>
      <c r="J14" s="53">
        <f t="shared" si="0"/>
        <v>40.805152979066023</v>
      </c>
      <c r="K14" s="53"/>
      <c r="L14" s="107">
        <v>31</v>
      </c>
      <c r="M14" s="136"/>
      <c r="N14" s="136"/>
      <c r="O14" s="136"/>
      <c r="P14" s="136"/>
      <c r="Q14" s="107"/>
      <c r="R14" s="136"/>
      <c r="S14" s="136"/>
      <c r="T14" s="136"/>
      <c r="U14" s="136"/>
      <c r="V14" s="136"/>
      <c r="W14" s="136"/>
    </row>
    <row r="15" spans="1:23" s="1" customFormat="1" ht="17.25" customHeight="1" x14ac:dyDescent="0.2">
      <c r="A15" s="112" t="s">
        <v>84</v>
      </c>
      <c r="B15" s="124">
        <v>106492</v>
      </c>
      <c r="C15" s="20">
        <v>4143.2299999999996</v>
      </c>
      <c r="D15" s="21" t="s">
        <v>156</v>
      </c>
      <c r="E15" s="22" t="s">
        <v>133</v>
      </c>
      <c r="F15" s="124">
        <v>84022</v>
      </c>
      <c r="G15" s="20">
        <v>4980.37</v>
      </c>
      <c r="H15" s="21" t="s">
        <v>172</v>
      </c>
      <c r="I15" s="22" t="s">
        <v>102</v>
      </c>
      <c r="J15" s="23">
        <f>G15/C50*100</f>
        <v>66.832662372517447</v>
      </c>
      <c r="K15" s="23"/>
      <c r="L15" s="107"/>
      <c r="M15" s="136"/>
      <c r="N15" s="136"/>
      <c r="O15" s="136"/>
      <c r="P15" s="136"/>
      <c r="Q15" s="107"/>
      <c r="R15" s="136"/>
      <c r="S15" s="136"/>
      <c r="T15" s="136"/>
      <c r="U15" s="136"/>
      <c r="V15" s="136"/>
      <c r="W15" s="136"/>
    </row>
    <row r="16" spans="1:23" s="1" customFormat="1" ht="17.25" customHeight="1" x14ac:dyDescent="0.2">
      <c r="A16" s="113" t="s">
        <v>85</v>
      </c>
      <c r="B16" s="125">
        <v>211395</v>
      </c>
      <c r="C16" s="24">
        <v>3766.63</v>
      </c>
      <c r="D16" s="25" t="s">
        <v>157</v>
      </c>
      <c r="E16" s="26" t="s">
        <v>163</v>
      </c>
      <c r="F16" s="125">
        <v>170450</v>
      </c>
      <c r="G16" s="24">
        <v>4385.32</v>
      </c>
      <c r="H16" s="25" t="s">
        <v>174</v>
      </c>
      <c r="I16" s="26" t="s">
        <v>106</v>
      </c>
      <c r="J16" s="27">
        <f>G16/C50*100</f>
        <v>58.847557702630162</v>
      </c>
      <c r="K16" s="27">
        <f>F16/F14*100</f>
        <v>17.821388803211928</v>
      </c>
      <c r="L16" s="107"/>
      <c r="M16" s="136"/>
      <c r="N16" s="136"/>
      <c r="O16" s="136"/>
      <c r="P16" s="136"/>
      <c r="Q16" s="107"/>
      <c r="R16" s="136"/>
      <c r="S16" s="136"/>
      <c r="T16" s="136"/>
      <c r="U16" s="136"/>
      <c r="V16" s="136"/>
      <c r="W16" s="136"/>
    </row>
    <row r="17" spans="1:25" s="1" customFormat="1" ht="17.25" customHeight="1" x14ac:dyDescent="0.2">
      <c r="A17" s="54" t="s">
        <v>18</v>
      </c>
      <c r="B17" s="126">
        <v>275549</v>
      </c>
      <c r="C17" s="4">
        <v>1830.7</v>
      </c>
      <c r="D17" s="5" t="s">
        <v>158</v>
      </c>
      <c r="E17" s="6" t="s">
        <v>97</v>
      </c>
      <c r="F17" s="126">
        <v>236041</v>
      </c>
      <c r="G17" s="4">
        <v>2004.549473227109</v>
      </c>
      <c r="H17" s="5" t="s">
        <v>175</v>
      </c>
      <c r="I17" s="6" t="s">
        <v>97</v>
      </c>
      <c r="J17" s="10">
        <f>G17/C50*100</f>
        <v>26.899483000900549</v>
      </c>
      <c r="K17" s="10">
        <f>F17/F14*100</f>
        <v>24.679251595769706</v>
      </c>
      <c r="L17" s="107"/>
      <c r="M17" s="136"/>
      <c r="N17" s="136"/>
      <c r="O17" s="136"/>
      <c r="P17" s="136"/>
      <c r="Q17" s="107"/>
      <c r="R17" s="136"/>
      <c r="S17" s="136"/>
      <c r="T17" s="136"/>
      <c r="U17" s="136"/>
      <c r="V17" s="136"/>
      <c r="W17" s="136"/>
    </row>
    <row r="18" spans="1:25" s="1" customFormat="1" ht="23.25" customHeight="1" x14ac:dyDescent="0.2">
      <c r="A18" s="55" t="s">
        <v>19</v>
      </c>
      <c r="B18" s="127">
        <v>1745</v>
      </c>
      <c r="C18" s="7">
        <v>7596.2</v>
      </c>
      <c r="D18" s="9" t="s">
        <v>159</v>
      </c>
      <c r="E18" s="8" t="s">
        <v>97</v>
      </c>
      <c r="F18" s="127">
        <v>1598</v>
      </c>
      <c r="G18" s="7">
        <v>7971.03</v>
      </c>
      <c r="H18" s="9" t="s">
        <v>176</v>
      </c>
      <c r="I18" s="8" t="s">
        <v>97</v>
      </c>
      <c r="J18" s="11">
        <f>G18/C50*100</f>
        <v>106.96497584541062</v>
      </c>
      <c r="K18" s="11">
        <f>F18/F14*100</f>
        <v>0.16707878737185486</v>
      </c>
      <c r="L18" s="107"/>
      <c r="M18" s="136"/>
      <c r="N18" s="136"/>
      <c r="O18" s="136"/>
      <c r="P18" s="136"/>
      <c r="Q18" s="107"/>
      <c r="R18" s="136"/>
      <c r="S18" s="136"/>
      <c r="T18" s="136"/>
      <c r="U18" s="136"/>
      <c r="V18" s="136"/>
      <c r="W18" s="136"/>
    </row>
    <row r="19" spans="1:25" ht="27" customHeight="1" x14ac:dyDescent="0.25">
      <c r="A19" s="183" t="s">
        <v>126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55"/>
    </row>
    <row r="20" spans="1:25" s="1" customFormat="1" ht="15.75" customHeight="1" x14ac:dyDescent="0.2">
      <c r="A20" s="190" t="s">
        <v>8</v>
      </c>
      <c r="B20" s="186" t="str">
        <f>B2</f>
        <v>Broj 
korisnika</v>
      </c>
      <c r="C20" s="193" t="str">
        <f>C2</f>
        <v>Prosječna 
netomirovina</v>
      </c>
      <c r="D20" s="186" t="str">
        <f>D2</f>
        <v>Prosječan mirovinski staž
(gg mm dd)</v>
      </c>
      <c r="E20" s="186" t="str">
        <f>E2</f>
        <v>Prosječna dob
(gg mm)</v>
      </c>
      <c r="F20" s="182" t="s">
        <v>0</v>
      </c>
      <c r="G20" s="182"/>
      <c r="H20" s="182"/>
      <c r="I20" s="182"/>
      <c r="J20" s="182"/>
      <c r="K20" s="182"/>
      <c r="L20" s="107"/>
      <c r="M20" s="136"/>
      <c r="N20" s="136"/>
      <c r="O20" s="136"/>
      <c r="P20" s="136"/>
      <c r="Q20" s="107"/>
      <c r="R20" s="136"/>
      <c r="S20" s="136"/>
      <c r="T20" s="136"/>
      <c r="U20" s="136"/>
      <c r="V20" s="136"/>
      <c r="W20" s="136"/>
    </row>
    <row r="21" spans="1:25" s="1" customFormat="1" ht="65.099999999999994" customHeight="1" x14ac:dyDescent="0.2">
      <c r="A21" s="191"/>
      <c r="B21" s="187"/>
      <c r="C21" s="194"/>
      <c r="D21" s="187"/>
      <c r="E21" s="187"/>
      <c r="F21" s="81" t="str">
        <f>F3</f>
        <v>Broj 
 korisnika</v>
      </c>
      <c r="G21" s="117" t="str">
        <f>G3</f>
        <v xml:space="preserve">Prosječna netomirovina </v>
      </c>
      <c r="H21" s="81" t="str">
        <f>H3</f>
        <v>Prosječan mirovinski staž
(gg mm dd)</v>
      </c>
      <c r="I21" s="117" t="str">
        <f>I3</f>
        <v>Prosječna dob
(gg mm)</v>
      </c>
      <c r="J21" s="118" t="str">
        <f>J3</f>
        <v>Udio netomirovine u netoplaći RH</v>
      </c>
      <c r="K21" s="111" t="s">
        <v>92</v>
      </c>
      <c r="L21" s="107"/>
      <c r="M21" s="136"/>
      <c r="N21" s="136"/>
      <c r="O21" s="136"/>
      <c r="P21" s="136"/>
      <c r="Q21" s="107"/>
      <c r="R21" s="136"/>
      <c r="S21" s="136"/>
      <c r="T21" s="136"/>
      <c r="U21" s="136"/>
      <c r="V21" s="136"/>
      <c r="W21" s="136"/>
    </row>
    <row r="22" spans="1:25" s="1" customFormat="1" ht="18" customHeight="1" x14ac:dyDescent="0.2">
      <c r="A22" s="197" t="s">
        <v>116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07"/>
      <c r="M22" s="136"/>
      <c r="N22" s="136"/>
      <c r="O22" s="136"/>
      <c r="P22" s="136"/>
      <c r="Q22" s="107"/>
      <c r="R22" s="136"/>
      <c r="S22" s="136"/>
      <c r="T22" s="136"/>
      <c r="U22" s="136"/>
      <c r="V22" s="136"/>
      <c r="W22" s="136"/>
    </row>
    <row r="23" spans="1:25" s="1" customFormat="1" ht="12" customHeight="1" x14ac:dyDescent="0.2">
      <c r="A23" s="28" t="s">
        <v>4</v>
      </c>
      <c r="B23" s="120">
        <v>3468</v>
      </c>
      <c r="C23" s="29">
        <v>2090.63</v>
      </c>
      <c r="D23" s="30" t="s">
        <v>177</v>
      </c>
      <c r="E23" s="30" t="s">
        <v>186</v>
      </c>
      <c r="F23" s="128">
        <v>2154</v>
      </c>
      <c r="G23" s="31">
        <v>2910.52</v>
      </c>
      <c r="H23" s="32" t="s">
        <v>193</v>
      </c>
      <c r="I23" s="33" t="s">
        <v>200</v>
      </c>
      <c r="J23" s="34">
        <f t="shared" ref="J23:J31" si="2">G23/$C$50*100</f>
        <v>39.056897477187327</v>
      </c>
      <c r="K23" s="34">
        <f>F23/$F$31*100</f>
        <v>28.353297354218771</v>
      </c>
      <c r="L23" s="107"/>
      <c r="M23" s="136"/>
      <c r="N23" s="136"/>
      <c r="O23" s="136"/>
      <c r="P23" s="136"/>
      <c r="Q23" s="107"/>
      <c r="R23" s="136"/>
      <c r="S23" s="136"/>
      <c r="T23" s="136"/>
      <c r="U23" s="136"/>
      <c r="V23" s="136"/>
      <c r="W23" s="136"/>
    </row>
    <row r="24" spans="1:25" s="1" customFormat="1" ht="12" customHeight="1" x14ac:dyDescent="0.2">
      <c r="A24" s="35" t="s">
        <v>11</v>
      </c>
      <c r="B24" s="121">
        <v>1464</v>
      </c>
      <c r="C24" s="36">
        <v>3361.06</v>
      </c>
      <c r="D24" s="37" t="s">
        <v>178</v>
      </c>
      <c r="E24" s="37" t="s">
        <v>187</v>
      </c>
      <c r="F24" s="129">
        <v>1362</v>
      </c>
      <c r="G24" s="38">
        <v>3453.18</v>
      </c>
      <c r="H24" s="39" t="s">
        <v>194</v>
      </c>
      <c r="I24" s="40" t="s">
        <v>118</v>
      </c>
      <c r="J24" s="41">
        <f t="shared" si="2"/>
        <v>46.338969404186791</v>
      </c>
      <c r="K24" s="41">
        <f>F24/$F$31*100</f>
        <v>17.928129524812427</v>
      </c>
      <c r="L24" s="107"/>
      <c r="M24" s="136"/>
      <c r="N24" s="136"/>
      <c r="O24" s="136"/>
      <c r="P24" s="136"/>
      <c r="Q24" s="107"/>
      <c r="R24" s="136"/>
      <c r="S24" s="136"/>
      <c r="T24" s="136"/>
      <c r="U24" s="136"/>
      <c r="V24" s="136"/>
      <c r="W24" s="136"/>
    </row>
    <row r="25" spans="1:25" s="1" customFormat="1" ht="12" customHeight="1" x14ac:dyDescent="0.2">
      <c r="A25" s="42" t="s">
        <v>12</v>
      </c>
      <c r="B25" s="122">
        <v>4932</v>
      </c>
      <c r="C25" s="43">
        <v>2467.7399999999998</v>
      </c>
      <c r="D25" s="44" t="s">
        <v>179</v>
      </c>
      <c r="E25" s="44" t="s">
        <v>188</v>
      </c>
      <c r="F25" s="130">
        <v>3516</v>
      </c>
      <c r="G25" s="45">
        <v>3120.73</v>
      </c>
      <c r="H25" s="46" t="s">
        <v>195</v>
      </c>
      <c r="I25" s="47" t="s">
        <v>131</v>
      </c>
      <c r="J25" s="80">
        <f t="shared" si="2"/>
        <v>41.877750939345141</v>
      </c>
      <c r="K25" s="80">
        <f t="shared" ref="K25:K30" si="3">F25/$F$31*100</f>
        <v>46.281426879031194</v>
      </c>
      <c r="L25" s="107"/>
      <c r="M25" s="136"/>
      <c r="N25" s="136"/>
      <c r="O25" s="136"/>
      <c r="P25" s="136"/>
      <c r="Q25" s="107"/>
      <c r="R25" s="136"/>
      <c r="S25" s="136"/>
      <c r="T25" s="136"/>
      <c r="U25" s="136"/>
      <c r="V25" s="136"/>
      <c r="W25" s="136"/>
    </row>
    <row r="26" spans="1:25" s="1" customFormat="1" ht="12" customHeight="1" x14ac:dyDescent="0.2">
      <c r="A26" s="48" t="s">
        <v>13</v>
      </c>
      <c r="B26" s="121">
        <v>1130</v>
      </c>
      <c r="C26" s="36">
        <v>2716.68</v>
      </c>
      <c r="D26" s="37" t="s">
        <v>180</v>
      </c>
      <c r="E26" s="37" t="s">
        <v>189</v>
      </c>
      <c r="F26" s="129">
        <v>959</v>
      </c>
      <c r="G26" s="38">
        <v>2998.2</v>
      </c>
      <c r="H26" s="39" t="s">
        <v>136</v>
      </c>
      <c r="I26" s="40" t="s">
        <v>201</v>
      </c>
      <c r="J26" s="41">
        <f t="shared" si="2"/>
        <v>40.233494363929147</v>
      </c>
      <c r="K26" s="41">
        <f t="shared" si="3"/>
        <v>12.623403975253389</v>
      </c>
      <c r="L26" s="107"/>
      <c r="M26" s="136"/>
      <c r="N26" s="136"/>
      <c r="O26" s="136"/>
      <c r="P26" s="136" t="s">
        <v>7</v>
      </c>
      <c r="Q26" s="107"/>
      <c r="R26" s="136"/>
      <c r="S26" s="136"/>
      <c r="T26" s="136"/>
      <c r="U26" s="136"/>
      <c r="V26" s="136"/>
      <c r="W26" s="136"/>
    </row>
    <row r="27" spans="1:25" s="1" customFormat="1" ht="12" customHeight="1" x14ac:dyDescent="0.2">
      <c r="A27" s="49" t="s">
        <v>14</v>
      </c>
      <c r="B27" s="121">
        <v>3</v>
      </c>
      <c r="C27" s="36">
        <v>3664.33</v>
      </c>
      <c r="D27" s="37" t="s">
        <v>181</v>
      </c>
      <c r="E27" s="37" t="s">
        <v>115</v>
      </c>
      <c r="F27" s="129">
        <v>3</v>
      </c>
      <c r="G27" s="38">
        <v>3664.33</v>
      </c>
      <c r="H27" s="39" t="s">
        <v>181</v>
      </c>
      <c r="I27" s="40" t="s">
        <v>115</v>
      </c>
      <c r="J27" s="41">
        <f t="shared" si="2"/>
        <v>49.172436929683307</v>
      </c>
      <c r="K27" s="41">
        <f t="shared" si="3"/>
        <v>3.9489272081084638E-2</v>
      </c>
      <c r="L27" s="107"/>
      <c r="M27" s="136"/>
      <c r="N27" s="136"/>
      <c r="O27" s="136"/>
      <c r="P27" s="136"/>
      <c r="Q27" s="107"/>
      <c r="R27" s="136"/>
      <c r="S27" s="136"/>
      <c r="T27" s="136"/>
      <c r="U27" s="136"/>
      <c r="V27" s="136"/>
      <c r="W27" s="136"/>
    </row>
    <row r="28" spans="1:25" s="1" customFormat="1" ht="12" customHeight="1" x14ac:dyDescent="0.2">
      <c r="A28" s="42" t="s">
        <v>15</v>
      </c>
      <c r="B28" s="122">
        <v>6065</v>
      </c>
      <c r="C28" s="43">
        <v>2514.71</v>
      </c>
      <c r="D28" s="44" t="s">
        <v>182</v>
      </c>
      <c r="E28" s="44" t="s">
        <v>190</v>
      </c>
      <c r="F28" s="130">
        <v>4478</v>
      </c>
      <c r="G28" s="45">
        <v>3094.85</v>
      </c>
      <c r="H28" s="46" t="s">
        <v>196</v>
      </c>
      <c r="I28" s="47" t="s">
        <v>137</v>
      </c>
      <c r="J28" s="80">
        <f t="shared" si="2"/>
        <v>41.530461621041333</v>
      </c>
      <c r="K28" s="80">
        <f t="shared" si="3"/>
        <v>58.944320126365668</v>
      </c>
      <c r="L28" s="107"/>
      <c r="M28" s="13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</row>
    <row r="29" spans="1:25" s="1" customFormat="1" ht="12" customHeight="1" x14ac:dyDescent="0.2">
      <c r="A29" s="48" t="s">
        <v>16</v>
      </c>
      <c r="B29" s="121">
        <v>494</v>
      </c>
      <c r="C29" s="36">
        <v>2056.37</v>
      </c>
      <c r="D29" s="37" t="s">
        <v>183</v>
      </c>
      <c r="E29" s="37" t="s">
        <v>191</v>
      </c>
      <c r="F29" s="129">
        <v>421</v>
      </c>
      <c r="G29" s="38">
        <v>2309.1</v>
      </c>
      <c r="H29" s="39" t="s">
        <v>197</v>
      </c>
      <c r="I29" s="40" t="s">
        <v>202</v>
      </c>
      <c r="J29" s="41">
        <f t="shared" si="2"/>
        <v>30.986312399355874</v>
      </c>
      <c r="K29" s="41">
        <f t="shared" si="3"/>
        <v>5.5416611820455444</v>
      </c>
      <c r="L29" s="107"/>
      <c r="M29" s="136"/>
      <c r="N29" s="136"/>
      <c r="O29" s="136"/>
      <c r="P29" s="136"/>
      <c r="Q29" s="107"/>
      <c r="R29" s="136"/>
      <c r="S29" s="136"/>
      <c r="T29" s="136"/>
      <c r="U29" s="136"/>
      <c r="V29" s="136"/>
      <c r="W29" s="136"/>
    </row>
    <row r="30" spans="1:25" s="1" customFormat="1" ht="12" customHeight="1" x14ac:dyDescent="0.2">
      <c r="A30" s="48" t="s">
        <v>6</v>
      </c>
      <c r="B30" s="121">
        <v>3277</v>
      </c>
      <c r="C30" s="36">
        <v>2317.73</v>
      </c>
      <c r="D30" s="37" t="s">
        <v>184</v>
      </c>
      <c r="E30" s="37" t="s">
        <v>192</v>
      </c>
      <c r="F30" s="129">
        <v>2698</v>
      </c>
      <c r="G30" s="38">
        <v>2671.68</v>
      </c>
      <c r="H30" s="39" t="s">
        <v>198</v>
      </c>
      <c r="I30" s="40" t="s">
        <v>203</v>
      </c>
      <c r="J30" s="41">
        <f t="shared" si="2"/>
        <v>35.851851851851855</v>
      </c>
      <c r="K30" s="41">
        <f t="shared" si="3"/>
        <v>35.514018691588781</v>
      </c>
      <c r="L30" s="107"/>
      <c r="M30" s="136"/>
      <c r="N30" s="136"/>
      <c r="O30" s="136"/>
      <c r="P30" s="136"/>
      <c r="Q30" s="107"/>
      <c r="R30" s="136"/>
      <c r="S30" s="136"/>
      <c r="T30" s="136"/>
      <c r="U30" s="136"/>
      <c r="V30" s="136"/>
      <c r="W30" s="136"/>
    </row>
    <row r="31" spans="1:25" s="1" customFormat="1" ht="14.25" customHeight="1" x14ac:dyDescent="0.2">
      <c r="A31" s="50" t="s">
        <v>17</v>
      </c>
      <c r="B31" s="123">
        <v>9836</v>
      </c>
      <c r="C31" s="51">
        <v>2426.0638613257424</v>
      </c>
      <c r="D31" s="52" t="s">
        <v>185</v>
      </c>
      <c r="E31" s="52" t="s">
        <v>119</v>
      </c>
      <c r="F31" s="123">
        <v>7597</v>
      </c>
      <c r="G31" s="51">
        <v>2901.0217243648808</v>
      </c>
      <c r="H31" s="52" t="s">
        <v>199</v>
      </c>
      <c r="I31" s="52" t="s">
        <v>204</v>
      </c>
      <c r="J31" s="53">
        <f t="shared" si="2"/>
        <v>38.929438061793888</v>
      </c>
      <c r="K31" s="53"/>
      <c r="L31" s="107">
        <v>32</v>
      </c>
      <c r="M31" s="136"/>
      <c r="N31" s="136"/>
      <c r="O31" s="136"/>
      <c r="P31" s="136"/>
      <c r="Q31" s="107"/>
      <c r="R31" s="136"/>
      <c r="S31" s="136"/>
      <c r="T31" s="136"/>
      <c r="U31" s="136"/>
      <c r="V31" s="136"/>
      <c r="W31" s="136"/>
    </row>
    <row r="32" spans="1:25" s="3" customFormat="1" ht="21.75" customHeight="1" x14ac:dyDescent="0.2">
      <c r="A32" s="195" t="s">
        <v>127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40"/>
      <c r="M32" s="137"/>
      <c r="N32" s="137"/>
      <c r="O32" s="137"/>
      <c r="P32" s="137"/>
      <c r="Q32" s="140"/>
      <c r="R32" s="137"/>
      <c r="S32" s="137"/>
      <c r="T32" s="137"/>
      <c r="U32" s="137"/>
      <c r="V32" s="137"/>
      <c r="W32" s="137"/>
    </row>
    <row r="33" spans="1:23" s="1" customFormat="1" ht="12.75" x14ac:dyDescent="0.2">
      <c r="L33" s="107"/>
      <c r="M33" s="136"/>
      <c r="N33" s="136"/>
      <c r="O33" s="136"/>
      <c r="P33" s="136"/>
      <c r="Q33" s="107"/>
      <c r="R33" s="136"/>
      <c r="S33" s="136"/>
      <c r="T33" s="136"/>
      <c r="U33" s="136"/>
      <c r="V33" s="136"/>
      <c r="W33" s="136"/>
    </row>
    <row r="34" spans="1:23" s="1" customFormat="1" ht="12.75" customHeight="1" x14ac:dyDescent="0.2">
      <c r="A34" s="198" t="s">
        <v>39</v>
      </c>
      <c r="B34" s="185" t="s">
        <v>9</v>
      </c>
      <c r="C34" s="189" t="s">
        <v>94</v>
      </c>
      <c r="D34" s="192" t="s">
        <v>79</v>
      </c>
      <c r="E34" s="17"/>
      <c r="F34" s="18"/>
      <c r="L34" s="107"/>
      <c r="M34" s="136"/>
      <c r="N34" s="136"/>
      <c r="O34" s="136"/>
      <c r="P34" s="136"/>
      <c r="Q34" s="107"/>
      <c r="R34" s="136"/>
      <c r="S34" s="136"/>
      <c r="T34" s="136"/>
      <c r="U34" s="136"/>
      <c r="V34" s="136"/>
      <c r="W34" s="136"/>
    </row>
    <row r="35" spans="1:23" s="1" customFormat="1" ht="51.75" customHeight="1" x14ac:dyDescent="0.2">
      <c r="A35" s="199"/>
      <c r="B35" s="185"/>
      <c r="C35" s="189"/>
      <c r="D35" s="192"/>
      <c r="E35" s="17"/>
      <c r="F35" s="18"/>
      <c r="L35" s="107"/>
      <c r="M35" s="136"/>
      <c r="N35" s="136"/>
      <c r="O35" s="136"/>
      <c r="P35" s="136"/>
      <c r="Q35" s="107"/>
      <c r="R35" s="136"/>
      <c r="S35" s="136"/>
      <c r="T35" s="136"/>
      <c r="U35" s="136"/>
      <c r="V35" s="136"/>
      <c r="W35" s="136"/>
    </row>
    <row r="36" spans="1:23" s="1" customFormat="1" ht="33.75" customHeight="1" x14ac:dyDescent="0.2">
      <c r="A36" s="168" t="s">
        <v>117</v>
      </c>
      <c r="B36" s="168"/>
      <c r="C36" s="168"/>
      <c r="D36" s="168"/>
      <c r="E36" s="12"/>
      <c r="F36" s="12"/>
      <c r="G36" s="12"/>
      <c r="H36" s="12"/>
      <c r="I36" s="12"/>
      <c r="J36" s="12"/>
      <c r="K36" s="12"/>
      <c r="L36" s="107"/>
      <c r="M36" s="136"/>
      <c r="N36" s="136"/>
      <c r="O36" s="136"/>
      <c r="P36" s="136"/>
      <c r="Q36" s="107"/>
      <c r="R36" s="136"/>
      <c r="S36" s="136"/>
      <c r="T36" s="136"/>
      <c r="U36" s="136"/>
      <c r="V36" s="136"/>
      <c r="W36" s="136"/>
    </row>
    <row r="37" spans="1:23" s="1" customFormat="1" ht="14.25" customHeight="1" x14ac:dyDescent="0.2">
      <c r="A37" s="56" t="s">
        <v>4</v>
      </c>
      <c r="B37" s="131">
        <v>9560</v>
      </c>
      <c r="C37" s="57">
        <v>2715.92</v>
      </c>
      <c r="D37" s="58" t="s">
        <v>205</v>
      </c>
      <c r="L37" s="107"/>
      <c r="M37" s="136"/>
      <c r="N37" s="136"/>
      <c r="O37" s="136"/>
      <c r="P37" s="136"/>
      <c r="Q37" s="107"/>
      <c r="R37" s="136"/>
      <c r="S37" s="136"/>
      <c r="T37" s="136"/>
      <c r="U37" s="136"/>
      <c r="V37" s="136"/>
      <c r="W37" s="136"/>
    </row>
    <row r="38" spans="1:23" s="1" customFormat="1" ht="14.25" customHeight="1" x14ac:dyDescent="0.2">
      <c r="A38" s="59" t="s">
        <v>5</v>
      </c>
      <c r="B38" s="132">
        <v>1060</v>
      </c>
      <c r="C38" s="60">
        <v>2387.75</v>
      </c>
      <c r="D38" s="61" t="s">
        <v>206</v>
      </c>
      <c r="L38" s="107"/>
      <c r="M38" s="136"/>
      <c r="N38" s="136"/>
      <c r="O38" s="136"/>
      <c r="P38" s="136"/>
      <c r="Q38" s="107"/>
      <c r="R38" s="136"/>
      <c r="S38" s="136"/>
      <c r="T38" s="136"/>
      <c r="U38" s="136"/>
      <c r="V38" s="136"/>
      <c r="W38" s="136"/>
    </row>
    <row r="39" spans="1:23" s="1" customFormat="1" ht="14.25" customHeight="1" x14ac:dyDescent="0.2">
      <c r="A39" s="59" t="s">
        <v>6</v>
      </c>
      <c r="B39" s="132">
        <v>3470</v>
      </c>
      <c r="C39" s="60">
        <v>2311.9299999999998</v>
      </c>
      <c r="D39" s="61" t="s">
        <v>207</v>
      </c>
      <c r="L39" s="107"/>
      <c r="M39" s="136"/>
      <c r="N39" s="136"/>
      <c r="O39" s="136"/>
      <c r="P39" s="136"/>
      <c r="Q39" s="107"/>
      <c r="R39" s="136"/>
      <c r="S39" s="136"/>
      <c r="T39" s="136"/>
      <c r="U39" s="136"/>
      <c r="V39" s="136"/>
      <c r="W39" s="136"/>
    </row>
    <row r="40" spans="1:23" s="1" customFormat="1" ht="20.25" customHeight="1" x14ac:dyDescent="0.2">
      <c r="A40" s="62" t="s">
        <v>38</v>
      </c>
      <c r="B40" s="133">
        <v>14090</v>
      </c>
      <c r="C40" s="63">
        <v>2591.7393399574162</v>
      </c>
      <c r="D40" s="64" t="s">
        <v>7</v>
      </c>
      <c r="L40" s="107"/>
      <c r="M40" s="136"/>
      <c r="N40" s="136"/>
      <c r="O40" s="136"/>
      <c r="P40" s="136"/>
      <c r="Q40" s="107"/>
      <c r="R40" s="136"/>
      <c r="S40" s="136"/>
      <c r="T40" s="136"/>
      <c r="U40" s="136"/>
      <c r="V40" s="136"/>
      <c r="W40" s="136"/>
    </row>
    <row r="41" spans="1:23" s="1" customFormat="1" ht="12.75" x14ac:dyDescent="0.2">
      <c r="A41" s="169" t="s">
        <v>138</v>
      </c>
      <c r="B41" s="169"/>
      <c r="C41" s="169"/>
      <c r="D41" s="169"/>
      <c r="L41" s="107"/>
      <c r="M41" s="136"/>
      <c r="N41" s="136"/>
      <c r="O41" s="136"/>
      <c r="P41" s="136"/>
      <c r="Q41" s="107"/>
      <c r="R41" s="136"/>
      <c r="S41" s="136"/>
      <c r="T41" s="136"/>
      <c r="U41" s="136"/>
      <c r="V41" s="136"/>
      <c r="W41" s="136"/>
    </row>
    <row r="42" spans="1:23" s="1" customFormat="1" ht="8.1" customHeight="1" x14ac:dyDescent="0.2">
      <c r="A42" s="65"/>
      <c r="B42" s="65"/>
      <c r="C42" s="65"/>
      <c r="D42" s="65"/>
      <c r="L42" s="107"/>
      <c r="M42" s="136"/>
      <c r="N42" s="136"/>
      <c r="O42" s="136"/>
      <c r="P42" s="136"/>
      <c r="Q42" s="107"/>
      <c r="R42" s="136"/>
      <c r="S42" s="136"/>
      <c r="T42" s="136"/>
      <c r="U42" s="136"/>
      <c r="V42" s="136"/>
      <c r="W42" s="136"/>
    </row>
    <row r="43" spans="1:23" s="65" customFormat="1" ht="20.25" customHeight="1" x14ac:dyDescent="0.25">
      <c r="A43" s="170" t="s">
        <v>208</v>
      </c>
      <c r="B43" s="171"/>
      <c r="C43" s="173">
        <v>1582858</v>
      </c>
      <c r="D43" s="173"/>
      <c r="L43" s="134"/>
      <c r="M43" s="138"/>
      <c r="N43" s="138"/>
      <c r="O43" s="138"/>
      <c r="P43" s="138"/>
      <c r="Q43" s="134"/>
      <c r="R43" s="138"/>
      <c r="S43" s="138"/>
      <c r="T43" s="138"/>
      <c r="U43" s="138"/>
      <c r="V43" s="138"/>
      <c r="W43" s="138"/>
    </row>
    <row r="44" spans="1:23" s="65" customFormat="1" ht="20.25" customHeight="1" x14ac:dyDescent="0.25">
      <c r="A44" s="170" t="s">
        <v>209</v>
      </c>
      <c r="B44" s="171"/>
      <c r="C44" s="173">
        <v>1231795</v>
      </c>
      <c r="D44" s="173"/>
      <c r="L44" s="134"/>
      <c r="M44" s="138"/>
      <c r="N44" s="138"/>
      <c r="O44" s="138"/>
      <c r="P44" s="138"/>
      <c r="Q44" s="134"/>
      <c r="R44" s="138"/>
      <c r="S44" s="138"/>
      <c r="T44" s="138"/>
      <c r="U44" s="138"/>
      <c r="V44" s="138"/>
      <c r="W44" s="138"/>
    </row>
    <row r="45" spans="1:23" s="65" customFormat="1" ht="15.95" customHeight="1" x14ac:dyDescent="0.25">
      <c r="A45" s="170" t="s">
        <v>105</v>
      </c>
      <c r="B45" s="171"/>
      <c r="C45" s="172" t="s">
        <v>397</v>
      </c>
      <c r="D45" s="172"/>
      <c r="L45" s="134"/>
      <c r="M45" s="138"/>
      <c r="N45" s="138"/>
      <c r="O45" s="138"/>
      <c r="P45" s="138"/>
      <c r="Q45" s="134"/>
      <c r="R45" s="138"/>
      <c r="S45" s="138"/>
      <c r="T45" s="138"/>
      <c r="U45" s="138"/>
      <c r="V45" s="138"/>
      <c r="W45" s="138"/>
    </row>
    <row r="46" spans="1:23" s="65" customFormat="1" ht="20.25" customHeight="1" x14ac:dyDescent="0.25">
      <c r="A46" s="161" t="s">
        <v>210</v>
      </c>
      <c r="B46" s="162"/>
      <c r="C46" s="166">
        <v>110558</v>
      </c>
      <c r="D46" s="167"/>
      <c r="L46" s="134"/>
      <c r="M46" s="138"/>
      <c r="N46" s="138"/>
      <c r="O46" s="138"/>
      <c r="P46" s="138"/>
      <c r="Q46" s="134"/>
      <c r="R46" s="138"/>
      <c r="S46" s="138"/>
      <c r="T46" s="138"/>
      <c r="U46" s="138"/>
      <c r="V46" s="138"/>
      <c r="W46" s="138"/>
    </row>
    <row r="47" spans="1:23" s="65" customFormat="1" ht="22.5" customHeight="1" x14ac:dyDescent="0.25">
      <c r="A47" s="174" t="s">
        <v>211</v>
      </c>
      <c r="B47" s="175"/>
      <c r="C47" s="166">
        <v>219977</v>
      </c>
      <c r="D47" s="167"/>
      <c r="L47" s="134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65" customFormat="1" ht="20.25" customHeight="1" x14ac:dyDescent="0.25">
      <c r="A48" s="161" t="s">
        <v>212</v>
      </c>
      <c r="B48" s="160"/>
      <c r="C48" s="166">
        <v>5853</v>
      </c>
      <c r="D48" s="167"/>
      <c r="L48" s="134"/>
      <c r="M48" s="138"/>
      <c r="N48" s="163"/>
      <c r="O48" s="138"/>
      <c r="P48" s="138"/>
      <c r="Q48" s="134"/>
      <c r="R48" s="138"/>
      <c r="S48" s="138"/>
      <c r="T48" s="138"/>
      <c r="U48" s="138"/>
      <c r="V48" s="138"/>
      <c r="W48" s="138"/>
    </row>
    <row r="49" spans="1:23" s="65" customFormat="1" ht="20.25" customHeight="1" x14ac:dyDescent="0.25">
      <c r="A49" s="157" t="s">
        <v>213</v>
      </c>
      <c r="B49" s="158"/>
      <c r="C49" s="166">
        <v>125604</v>
      </c>
      <c r="D49" s="167"/>
      <c r="L49" s="134"/>
      <c r="M49" s="138"/>
      <c r="N49" s="138"/>
      <c r="O49" s="138"/>
      <c r="P49" s="138"/>
      <c r="Q49" s="134"/>
      <c r="R49" s="138"/>
      <c r="S49" s="138"/>
      <c r="T49" s="138"/>
      <c r="U49" s="138"/>
      <c r="V49" s="138"/>
      <c r="W49" s="138"/>
    </row>
    <row r="50" spans="1:23" s="65" customFormat="1" ht="15.95" customHeight="1" x14ac:dyDescent="0.25">
      <c r="A50" s="179" t="s">
        <v>214</v>
      </c>
      <c r="B50" s="180"/>
      <c r="C50" s="214">
        <v>7452</v>
      </c>
      <c r="D50" s="214"/>
      <c r="L50" s="134"/>
      <c r="M50" s="138"/>
      <c r="N50" s="138"/>
      <c r="O50" s="138"/>
      <c r="P50" s="138"/>
      <c r="Q50" s="134"/>
      <c r="R50" s="138"/>
      <c r="S50" s="138"/>
      <c r="T50" s="138"/>
      <c r="U50" s="138"/>
      <c r="V50" s="138"/>
      <c r="W50" s="138"/>
    </row>
    <row r="51" spans="1:23" s="65" customFormat="1" ht="18" customHeight="1" x14ac:dyDescent="0.25">
      <c r="A51" s="170" t="s">
        <v>139</v>
      </c>
      <c r="B51" s="171"/>
      <c r="C51" s="176">
        <v>73.13</v>
      </c>
      <c r="D51" s="176"/>
      <c r="L51" s="134"/>
      <c r="M51" s="138"/>
      <c r="N51" s="138"/>
      <c r="O51" s="138"/>
      <c r="P51" s="138"/>
      <c r="Q51" s="134">
        <f>C43/C44</f>
        <v>1.2850011568483393</v>
      </c>
      <c r="R51" s="138"/>
      <c r="S51" s="138"/>
      <c r="T51" s="138"/>
      <c r="U51" s="138"/>
      <c r="V51" s="138"/>
      <c r="W51" s="138"/>
    </row>
    <row r="52" spans="1:23" s="65" customFormat="1" ht="18" customHeight="1" x14ac:dyDescent="0.25">
      <c r="A52" s="170" t="s">
        <v>120</v>
      </c>
      <c r="B52" s="171"/>
      <c r="C52" s="176">
        <v>43.75</v>
      </c>
      <c r="D52" s="176"/>
      <c r="L52" s="134"/>
      <c r="M52" s="138"/>
      <c r="N52" s="138"/>
      <c r="O52" s="138"/>
      <c r="P52" s="138"/>
      <c r="Q52" s="134"/>
      <c r="R52" s="138"/>
      <c r="S52" s="138"/>
      <c r="T52" s="138"/>
      <c r="U52" s="138"/>
      <c r="V52" s="138"/>
      <c r="W52" s="138"/>
    </row>
    <row r="53" spans="1:23" s="1" customFormat="1" ht="31.5" customHeight="1" x14ac:dyDescent="0.2">
      <c r="A53" s="177" t="s">
        <v>121</v>
      </c>
      <c r="B53" s="178"/>
      <c r="C53" s="176">
        <v>45.79</v>
      </c>
      <c r="D53" s="176"/>
      <c r="E53" s="65"/>
      <c r="L53" s="107"/>
      <c r="M53" s="136"/>
      <c r="N53" s="136"/>
      <c r="O53" s="136"/>
      <c r="P53" s="136"/>
      <c r="Q53" s="107"/>
      <c r="R53" s="136"/>
      <c r="S53" s="136"/>
      <c r="T53" s="136"/>
      <c r="U53" s="136"/>
      <c r="V53" s="136"/>
      <c r="W53" s="136"/>
    </row>
  </sheetData>
  <mergeCells count="43">
    <mergeCell ref="D34:D35"/>
    <mergeCell ref="C20:C21"/>
    <mergeCell ref="D20:D21"/>
    <mergeCell ref="A32:K32"/>
    <mergeCell ref="N28:Y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C53:D53"/>
    <mergeCell ref="C52:D52"/>
    <mergeCell ref="C51:D51"/>
    <mergeCell ref="C50:D50"/>
    <mergeCell ref="A53:B53"/>
    <mergeCell ref="A52:B52"/>
    <mergeCell ref="A51:B51"/>
    <mergeCell ref="A50:B50"/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9" customWidth="1"/>
    <col min="21" max="23" width="9.140625" style="139"/>
  </cols>
  <sheetData>
    <row r="1" spans="1:16" ht="25.5" customHeight="1" x14ac:dyDescent="0.25">
      <c r="A1" s="201" t="s">
        <v>78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07" t="s">
        <v>215</v>
      </c>
      <c r="J2" s="207"/>
      <c r="K2" s="207"/>
      <c r="L2" s="207"/>
      <c r="M2" s="207"/>
    </row>
    <row r="3" spans="1:16" ht="30.75" customHeight="1" x14ac:dyDescent="0.25">
      <c r="A3" s="202" t="s">
        <v>20</v>
      </c>
      <c r="B3" s="204" t="s">
        <v>21</v>
      </c>
      <c r="C3" s="205"/>
      <c r="D3" s="206"/>
      <c r="E3" s="204" t="s">
        <v>80</v>
      </c>
      <c r="F3" s="205"/>
      <c r="G3" s="206"/>
      <c r="H3" s="204" t="s">
        <v>81</v>
      </c>
      <c r="I3" s="205"/>
      <c r="J3" s="206"/>
      <c r="K3" s="204" t="s">
        <v>22</v>
      </c>
      <c r="L3" s="205"/>
      <c r="M3" s="206"/>
    </row>
    <row r="4" spans="1:16" ht="21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2830</v>
      </c>
      <c r="C5" s="69">
        <v>330.91</v>
      </c>
      <c r="D5" s="70" t="s">
        <v>142</v>
      </c>
      <c r="E5" s="68">
        <v>848</v>
      </c>
      <c r="F5" s="69">
        <v>305.88</v>
      </c>
      <c r="G5" s="70" t="s">
        <v>216</v>
      </c>
      <c r="H5" s="68">
        <v>1436</v>
      </c>
      <c r="I5" s="69">
        <v>346.2</v>
      </c>
      <c r="J5" s="70" t="s">
        <v>217</v>
      </c>
      <c r="K5" s="68">
        <v>546</v>
      </c>
      <c r="L5" s="71">
        <v>329.57</v>
      </c>
      <c r="M5" s="70" t="s">
        <v>218</v>
      </c>
    </row>
    <row r="6" spans="1:16" ht="12.75" customHeight="1" x14ac:dyDescent="0.25">
      <c r="A6" s="67" t="s">
        <v>25</v>
      </c>
      <c r="B6" s="68">
        <v>17787</v>
      </c>
      <c r="C6" s="69">
        <v>819.21</v>
      </c>
      <c r="D6" s="70" t="s">
        <v>219</v>
      </c>
      <c r="E6" s="68">
        <v>6777</v>
      </c>
      <c r="F6" s="69">
        <v>818.78</v>
      </c>
      <c r="G6" s="70" t="s">
        <v>220</v>
      </c>
      <c r="H6" s="68">
        <v>3198</v>
      </c>
      <c r="I6" s="69">
        <v>815.83</v>
      </c>
      <c r="J6" s="70" t="s">
        <v>221</v>
      </c>
      <c r="K6" s="68">
        <v>7812</v>
      </c>
      <c r="L6" s="71">
        <v>820.96</v>
      </c>
      <c r="M6" s="70" t="s">
        <v>222</v>
      </c>
    </row>
    <row r="7" spans="1:16" ht="12.75" customHeight="1" x14ac:dyDescent="0.25">
      <c r="A7" s="67" t="s">
        <v>26</v>
      </c>
      <c r="B7" s="68">
        <v>81193</v>
      </c>
      <c r="C7" s="69">
        <v>1260.6400000000001</v>
      </c>
      <c r="D7" s="70" t="s">
        <v>223</v>
      </c>
      <c r="E7" s="68">
        <v>42137</v>
      </c>
      <c r="F7" s="69">
        <v>1269.74</v>
      </c>
      <c r="G7" s="70" t="s">
        <v>122</v>
      </c>
      <c r="H7" s="68">
        <v>10019</v>
      </c>
      <c r="I7" s="69">
        <v>1287.01</v>
      </c>
      <c r="J7" s="70" t="s">
        <v>224</v>
      </c>
      <c r="K7" s="68">
        <v>29037</v>
      </c>
      <c r="L7" s="71">
        <v>1238.33</v>
      </c>
      <c r="M7" s="70" t="s">
        <v>225</v>
      </c>
    </row>
    <row r="8" spans="1:16" ht="12.75" customHeight="1" x14ac:dyDescent="0.25">
      <c r="A8" s="67" t="s">
        <v>27</v>
      </c>
      <c r="B8" s="68">
        <v>122632</v>
      </c>
      <c r="C8" s="69">
        <v>1776.39</v>
      </c>
      <c r="D8" s="70" t="s">
        <v>226</v>
      </c>
      <c r="E8" s="68">
        <v>70528</v>
      </c>
      <c r="F8" s="69">
        <v>1783.52</v>
      </c>
      <c r="G8" s="70" t="s">
        <v>227</v>
      </c>
      <c r="H8" s="68">
        <v>24234</v>
      </c>
      <c r="I8" s="69">
        <v>1784.06</v>
      </c>
      <c r="J8" s="70" t="s">
        <v>228</v>
      </c>
      <c r="K8" s="68">
        <v>27870</v>
      </c>
      <c r="L8" s="71">
        <v>1751.67</v>
      </c>
      <c r="M8" s="70" t="s">
        <v>229</v>
      </c>
    </row>
    <row r="9" spans="1:16" ht="12.75" customHeight="1" x14ac:dyDescent="0.25">
      <c r="A9" s="67" t="s">
        <v>28</v>
      </c>
      <c r="B9" s="68">
        <v>179262</v>
      </c>
      <c r="C9" s="69">
        <v>2262.46</v>
      </c>
      <c r="D9" s="70" t="s">
        <v>230</v>
      </c>
      <c r="E9" s="68">
        <v>112022</v>
      </c>
      <c r="F9" s="69">
        <v>2264.31</v>
      </c>
      <c r="G9" s="70" t="s">
        <v>231</v>
      </c>
      <c r="H9" s="68">
        <v>24094</v>
      </c>
      <c r="I9" s="69">
        <v>2254.7800000000002</v>
      </c>
      <c r="J9" s="70" t="s">
        <v>232</v>
      </c>
      <c r="K9" s="68">
        <v>43146</v>
      </c>
      <c r="L9" s="71">
        <v>2261.9299999999998</v>
      </c>
      <c r="M9" s="70" t="s">
        <v>233</v>
      </c>
    </row>
    <row r="10" spans="1:16" ht="12.75" customHeight="1" x14ac:dyDescent="0.25">
      <c r="A10" s="67" t="s">
        <v>29</v>
      </c>
      <c r="B10" s="68">
        <v>135281</v>
      </c>
      <c r="C10" s="69">
        <v>2736.31</v>
      </c>
      <c r="D10" s="70" t="s">
        <v>234</v>
      </c>
      <c r="E10" s="68">
        <v>93935</v>
      </c>
      <c r="F10" s="69">
        <v>2741.36</v>
      </c>
      <c r="G10" s="70" t="s">
        <v>235</v>
      </c>
      <c r="H10" s="68">
        <v>13294</v>
      </c>
      <c r="I10" s="69">
        <v>2708.86</v>
      </c>
      <c r="J10" s="70" t="s">
        <v>236</v>
      </c>
      <c r="K10" s="68">
        <v>28052</v>
      </c>
      <c r="L10" s="71">
        <v>2732.39</v>
      </c>
      <c r="M10" s="70" t="s">
        <v>237</v>
      </c>
    </row>
    <row r="11" spans="1:16" ht="12.75" customHeight="1" x14ac:dyDescent="0.25">
      <c r="A11" s="67" t="s">
        <v>30</v>
      </c>
      <c r="B11" s="68">
        <v>133556</v>
      </c>
      <c r="C11" s="69">
        <v>3221.56</v>
      </c>
      <c r="D11" s="70" t="s">
        <v>238</v>
      </c>
      <c r="E11" s="68">
        <v>104563</v>
      </c>
      <c r="F11" s="69">
        <v>3222.51</v>
      </c>
      <c r="G11" s="70" t="s">
        <v>239</v>
      </c>
      <c r="H11" s="68">
        <v>11283</v>
      </c>
      <c r="I11" s="69">
        <v>3197.24</v>
      </c>
      <c r="J11" s="70" t="s">
        <v>240</v>
      </c>
      <c r="K11" s="68">
        <v>17710</v>
      </c>
      <c r="L11" s="71">
        <v>3231.44</v>
      </c>
      <c r="M11" s="70" t="s">
        <v>241</v>
      </c>
    </row>
    <row r="12" spans="1:16" ht="12.75" customHeight="1" x14ac:dyDescent="0.25">
      <c r="A12" s="67" t="s">
        <v>31</v>
      </c>
      <c r="B12" s="68">
        <v>83071</v>
      </c>
      <c r="C12" s="69">
        <v>3738.74</v>
      </c>
      <c r="D12" s="70" t="s">
        <v>242</v>
      </c>
      <c r="E12" s="68">
        <v>69351</v>
      </c>
      <c r="F12" s="69">
        <v>3741.33</v>
      </c>
      <c r="G12" s="70" t="s">
        <v>243</v>
      </c>
      <c r="H12" s="68">
        <v>3779</v>
      </c>
      <c r="I12" s="69">
        <v>3725.17</v>
      </c>
      <c r="J12" s="70" t="s">
        <v>244</v>
      </c>
      <c r="K12" s="68">
        <v>9941</v>
      </c>
      <c r="L12" s="71">
        <v>3725.83</v>
      </c>
      <c r="M12" s="70" t="s">
        <v>245</v>
      </c>
    </row>
    <row r="13" spans="1:16" ht="12.75" customHeight="1" x14ac:dyDescent="0.25">
      <c r="A13" s="67" t="s">
        <v>32</v>
      </c>
      <c r="B13" s="68">
        <v>68684</v>
      </c>
      <c r="C13" s="69">
        <v>4230.25</v>
      </c>
      <c r="D13" s="70" t="s">
        <v>246</v>
      </c>
      <c r="E13" s="68">
        <v>59590</v>
      </c>
      <c r="F13" s="69">
        <v>4231.46</v>
      </c>
      <c r="G13" s="70" t="s">
        <v>247</v>
      </c>
      <c r="H13" s="68">
        <v>1828</v>
      </c>
      <c r="I13" s="69">
        <v>4218.26</v>
      </c>
      <c r="J13" s="70" t="s">
        <v>248</v>
      </c>
      <c r="K13" s="68">
        <v>7266</v>
      </c>
      <c r="L13" s="71">
        <v>4223.3100000000004</v>
      </c>
      <c r="M13" s="70" t="s">
        <v>249</v>
      </c>
    </row>
    <row r="14" spans="1:16" ht="12.75" customHeight="1" x14ac:dyDescent="0.25">
      <c r="A14" s="67" t="s">
        <v>33</v>
      </c>
      <c r="B14" s="68">
        <v>44773</v>
      </c>
      <c r="C14" s="69">
        <v>4732.83</v>
      </c>
      <c r="D14" s="70" t="s">
        <v>250</v>
      </c>
      <c r="E14" s="68">
        <v>40453</v>
      </c>
      <c r="F14" s="69">
        <v>4733.4399999999996</v>
      </c>
      <c r="G14" s="70" t="s">
        <v>251</v>
      </c>
      <c r="H14" s="68">
        <v>743</v>
      </c>
      <c r="I14" s="69">
        <v>4718.07</v>
      </c>
      <c r="J14" s="70" t="s">
        <v>252</v>
      </c>
      <c r="K14" s="68">
        <v>3577</v>
      </c>
      <c r="L14" s="71">
        <v>4729.05</v>
      </c>
      <c r="M14" s="70" t="s">
        <v>253</v>
      </c>
      <c r="P14" s="141" t="s">
        <v>87</v>
      </c>
    </row>
    <row r="15" spans="1:16" ht="12.75" customHeight="1" x14ac:dyDescent="0.25">
      <c r="A15" s="67" t="s">
        <v>34</v>
      </c>
      <c r="B15" s="68">
        <v>46877</v>
      </c>
      <c r="C15" s="69">
        <v>5424.22</v>
      </c>
      <c r="D15" s="70" t="s">
        <v>254</v>
      </c>
      <c r="E15" s="68">
        <v>42336</v>
      </c>
      <c r="F15" s="69">
        <v>5423.98</v>
      </c>
      <c r="G15" s="70" t="s">
        <v>255</v>
      </c>
      <c r="H15" s="68">
        <v>684</v>
      </c>
      <c r="I15" s="69">
        <v>5418.13</v>
      </c>
      <c r="J15" s="70" t="s">
        <v>256</v>
      </c>
      <c r="K15" s="68">
        <v>3857</v>
      </c>
      <c r="L15" s="71">
        <v>5427.88</v>
      </c>
      <c r="M15" s="70" t="s">
        <v>257</v>
      </c>
      <c r="P15" s="141">
        <f>B19-'stranica 4'!B19-'stranica 5'!B19</f>
        <v>0</v>
      </c>
    </row>
    <row r="16" spans="1:16" ht="12.75" customHeight="1" x14ac:dyDescent="0.25">
      <c r="A16" s="67" t="s">
        <v>35</v>
      </c>
      <c r="B16" s="68">
        <v>22110</v>
      </c>
      <c r="C16" s="69">
        <v>6448.43</v>
      </c>
      <c r="D16" s="70" t="s">
        <v>258</v>
      </c>
      <c r="E16" s="68">
        <v>20056</v>
      </c>
      <c r="F16" s="69">
        <v>6451.95</v>
      </c>
      <c r="G16" s="70" t="s">
        <v>140</v>
      </c>
      <c r="H16" s="68">
        <v>281</v>
      </c>
      <c r="I16" s="69">
        <v>6454.82</v>
      </c>
      <c r="J16" s="70" t="s">
        <v>259</v>
      </c>
      <c r="K16" s="68">
        <v>1773</v>
      </c>
      <c r="L16" s="71">
        <v>6407.53</v>
      </c>
      <c r="M16" s="70" t="s">
        <v>260</v>
      </c>
    </row>
    <row r="17" spans="1:13" ht="12.75" customHeight="1" x14ac:dyDescent="0.25">
      <c r="A17" s="67" t="s">
        <v>36</v>
      </c>
      <c r="B17" s="68">
        <v>8591</v>
      </c>
      <c r="C17" s="69">
        <v>7441.5</v>
      </c>
      <c r="D17" s="70" t="s">
        <v>261</v>
      </c>
      <c r="E17" s="68">
        <v>8065</v>
      </c>
      <c r="F17" s="69">
        <v>7442.76</v>
      </c>
      <c r="G17" s="70" t="s">
        <v>262</v>
      </c>
      <c r="H17" s="68">
        <v>90</v>
      </c>
      <c r="I17" s="69">
        <v>7424.88</v>
      </c>
      <c r="J17" s="70" t="s">
        <v>263</v>
      </c>
      <c r="K17" s="68">
        <v>436</v>
      </c>
      <c r="L17" s="71">
        <v>7421.74</v>
      </c>
      <c r="M17" s="70" t="s">
        <v>143</v>
      </c>
    </row>
    <row r="18" spans="1:13" ht="12.75" customHeight="1" x14ac:dyDescent="0.25">
      <c r="A18" s="67" t="s">
        <v>37</v>
      </c>
      <c r="B18" s="68">
        <v>9788</v>
      </c>
      <c r="C18" s="69">
        <v>9481.94</v>
      </c>
      <c r="D18" s="70" t="s">
        <v>264</v>
      </c>
      <c r="E18" s="68">
        <v>9490</v>
      </c>
      <c r="F18" s="69">
        <v>9490.89</v>
      </c>
      <c r="G18" s="70" t="s">
        <v>265</v>
      </c>
      <c r="H18" s="68">
        <v>53</v>
      </c>
      <c r="I18" s="69">
        <v>9081.5300000000007</v>
      </c>
      <c r="J18" s="70" t="s">
        <v>266</v>
      </c>
      <c r="K18" s="68">
        <v>245</v>
      </c>
      <c r="L18" s="71">
        <v>9221.7800000000007</v>
      </c>
      <c r="M18" s="70" t="s">
        <v>267</v>
      </c>
    </row>
    <row r="19" spans="1:13" ht="11.25" customHeight="1" x14ac:dyDescent="0.25">
      <c r="A19" s="72" t="s">
        <v>1</v>
      </c>
      <c r="B19" s="73">
        <v>956435</v>
      </c>
      <c r="C19" s="74">
        <v>3040.8</v>
      </c>
      <c r="D19" s="75" t="s">
        <v>171</v>
      </c>
      <c r="E19" s="73">
        <v>680151</v>
      </c>
      <c r="F19" s="74">
        <v>3301.39</v>
      </c>
      <c r="G19" s="75" t="s">
        <v>169</v>
      </c>
      <c r="H19" s="73">
        <v>95016</v>
      </c>
      <c r="I19" s="74">
        <v>2290.27</v>
      </c>
      <c r="J19" s="75" t="s">
        <v>134</v>
      </c>
      <c r="K19" s="73">
        <v>181268</v>
      </c>
      <c r="L19" s="76">
        <v>2456.4299999999998</v>
      </c>
      <c r="M19" s="75" t="s">
        <v>170</v>
      </c>
    </row>
    <row r="20" spans="1:13" x14ac:dyDescent="0.25">
      <c r="A20" s="200" t="s">
        <v>125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5"/>
  </cols>
  <sheetData>
    <row r="1" spans="1:13" ht="36.75" customHeight="1" x14ac:dyDescent="0.25">
      <c r="A1" s="201" t="s">
        <v>82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07" t="str">
        <f>'stranica 3'!$I$2:$L$2</f>
        <v>za ožujak 2022. (isplata u travnju 2022.)</v>
      </c>
      <c r="J2" s="207"/>
      <c r="K2" s="207"/>
      <c r="L2" s="207"/>
      <c r="M2" s="207"/>
    </row>
    <row r="3" spans="1:13" ht="24" customHeight="1" x14ac:dyDescent="0.25">
      <c r="A3" s="202" t="s">
        <v>20</v>
      </c>
      <c r="B3" s="204" t="s">
        <v>21</v>
      </c>
      <c r="C3" s="205"/>
      <c r="D3" s="206"/>
      <c r="E3" s="204" t="s">
        <v>80</v>
      </c>
      <c r="F3" s="205"/>
      <c r="G3" s="206"/>
      <c r="H3" s="204" t="s">
        <v>81</v>
      </c>
      <c r="I3" s="205"/>
      <c r="J3" s="206"/>
      <c r="K3" s="204" t="s">
        <v>22</v>
      </c>
      <c r="L3" s="205"/>
      <c r="M3" s="206"/>
    </row>
    <row r="4" spans="1:13" ht="26.25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91</v>
      </c>
      <c r="C5" s="69">
        <v>389.78</v>
      </c>
      <c r="D5" s="70" t="s">
        <v>268</v>
      </c>
      <c r="E5" s="68">
        <v>27</v>
      </c>
      <c r="F5" s="69">
        <v>304.22000000000003</v>
      </c>
      <c r="G5" s="70" t="s">
        <v>269</v>
      </c>
      <c r="H5" s="68">
        <v>1</v>
      </c>
      <c r="I5" s="69">
        <v>404.35</v>
      </c>
      <c r="J5" s="70" t="s">
        <v>141</v>
      </c>
      <c r="K5" s="68">
        <v>63</v>
      </c>
      <c r="L5" s="71">
        <v>426.21</v>
      </c>
      <c r="M5" s="70" t="s">
        <v>270</v>
      </c>
    </row>
    <row r="6" spans="1:13" ht="12.75" customHeight="1" x14ac:dyDescent="0.25">
      <c r="A6" s="67" t="s">
        <v>25</v>
      </c>
      <c r="B6" s="68">
        <v>7129</v>
      </c>
      <c r="C6" s="69">
        <v>806.08</v>
      </c>
      <c r="D6" s="70" t="s">
        <v>271</v>
      </c>
      <c r="E6" s="68">
        <v>5011</v>
      </c>
      <c r="F6" s="69">
        <v>807.78</v>
      </c>
      <c r="G6" s="70" t="s">
        <v>272</v>
      </c>
      <c r="H6" s="68">
        <v>136</v>
      </c>
      <c r="I6" s="69">
        <v>822.28</v>
      </c>
      <c r="J6" s="70" t="s">
        <v>273</v>
      </c>
      <c r="K6" s="68">
        <v>1982</v>
      </c>
      <c r="L6" s="71">
        <v>800.67</v>
      </c>
      <c r="M6" s="70" t="s">
        <v>274</v>
      </c>
    </row>
    <row r="7" spans="1:13" ht="12.75" customHeight="1" x14ac:dyDescent="0.25">
      <c r="A7" s="67" t="s">
        <v>26</v>
      </c>
      <c r="B7" s="68">
        <v>6519</v>
      </c>
      <c r="C7" s="69">
        <v>1262.03</v>
      </c>
      <c r="D7" s="70" t="s">
        <v>275</v>
      </c>
      <c r="E7" s="68">
        <v>3048</v>
      </c>
      <c r="F7" s="69">
        <v>1253.04</v>
      </c>
      <c r="G7" s="70" t="s">
        <v>276</v>
      </c>
      <c r="H7" s="68">
        <v>240</v>
      </c>
      <c r="I7" s="69">
        <v>1297.6199999999999</v>
      </c>
      <c r="J7" s="70" t="s">
        <v>277</v>
      </c>
      <c r="K7" s="68">
        <v>3231</v>
      </c>
      <c r="L7" s="71">
        <v>1267.8499999999999</v>
      </c>
      <c r="M7" s="70" t="s">
        <v>278</v>
      </c>
    </row>
    <row r="8" spans="1:13" ht="12.75" customHeight="1" x14ac:dyDescent="0.25">
      <c r="A8" s="67" t="s">
        <v>27</v>
      </c>
      <c r="B8" s="68">
        <v>10403</v>
      </c>
      <c r="C8" s="69">
        <v>1771.96</v>
      </c>
      <c r="D8" s="70" t="s">
        <v>279</v>
      </c>
      <c r="E8" s="68">
        <v>5760</v>
      </c>
      <c r="F8" s="69">
        <v>1781.2</v>
      </c>
      <c r="G8" s="70" t="s">
        <v>280</v>
      </c>
      <c r="H8" s="68">
        <v>485</v>
      </c>
      <c r="I8" s="69">
        <v>1764.91</v>
      </c>
      <c r="J8" s="70" t="s">
        <v>281</v>
      </c>
      <c r="K8" s="68">
        <v>4158</v>
      </c>
      <c r="L8" s="71">
        <v>1760</v>
      </c>
      <c r="M8" s="70" t="s">
        <v>282</v>
      </c>
    </row>
    <row r="9" spans="1:13" ht="12.75" customHeight="1" x14ac:dyDescent="0.25">
      <c r="A9" s="67" t="s">
        <v>28</v>
      </c>
      <c r="B9" s="68">
        <v>46963</v>
      </c>
      <c r="C9" s="69">
        <v>2301.9699999999998</v>
      </c>
      <c r="D9" s="70" t="s">
        <v>283</v>
      </c>
      <c r="E9" s="68">
        <v>29339</v>
      </c>
      <c r="F9" s="69">
        <v>2305.56</v>
      </c>
      <c r="G9" s="70" t="s">
        <v>284</v>
      </c>
      <c r="H9" s="68">
        <v>2699</v>
      </c>
      <c r="I9" s="69">
        <v>2299.88</v>
      </c>
      <c r="J9" s="70" t="s">
        <v>285</v>
      </c>
      <c r="K9" s="68">
        <v>14925</v>
      </c>
      <c r="L9" s="71">
        <v>2295.3000000000002</v>
      </c>
      <c r="M9" s="70" t="s">
        <v>286</v>
      </c>
    </row>
    <row r="10" spans="1:13" ht="12.75" customHeight="1" x14ac:dyDescent="0.25">
      <c r="A10" s="67" t="s">
        <v>29</v>
      </c>
      <c r="B10" s="68">
        <v>27463</v>
      </c>
      <c r="C10" s="69">
        <v>2740.4</v>
      </c>
      <c r="D10" s="70" t="s">
        <v>287</v>
      </c>
      <c r="E10" s="68">
        <v>19861</v>
      </c>
      <c r="F10" s="69">
        <v>2741.64</v>
      </c>
      <c r="G10" s="70" t="s">
        <v>288</v>
      </c>
      <c r="H10" s="68">
        <v>1023</v>
      </c>
      <c r="I10" s="69">
        <v>2752.42</v>
      </c>
      <c r="J10" s="70" t="s">
        <v>289</v>
      </c>
      <c r="K10" s="68">
        <v>6579</v>
      </c>
      <c r="L10" s="71">
        <v>2734.77</v>
      </c>
      <c r="M10" s="70" t="s">
        <v>290</v>
      </c>
    </row>
    <row r="11" spans="1:13" ht="12.75" customHeight="1" x14ac:dyDescent="0.25">
      <c r="A11" s="67" t="s">
        <v>30</v>
      </c>
      <c r="B11" s="68">
        <v>37571</v>
      </c>
      <c r="C11" s="69">
        <v>3209.96</v>
      </c>
      <c r="D11" s="70" t="s">
        <v>291</v>
      </c>
      <c r="E11" s="68">
        <v>32224</v>
      </c>
      <c r="F11" s="69">
        <v>3208.13</v>
      </c>
      <c r="G11" s="70" t="s">
        <v>292</v>
      </c>
      <c r="H11" s="68">
        <v>1785</v>
      </c>
      <c r="I11" s="69">
        <v>3194.74</v>
      </c>
      <c r="J11" s="70" t="s">
        <v>293</v>
      </c>
      <c r="K11" s="68">
        <v>3562</v>
      </c>
      <c r="L11" s="71">
        <v>3234.19</v>
      </c>
      <c r="M11" s="70" t="s">
        <v>294</v>
      </c>
    </row>
    <row r="12" spans="1:13" ht="12.75" customHeight="1" x14ac:dyDescent="0.25">
      <c r="A12" s="67" t="s">
        <v>31</v>
      </c>
      <c r="B12" s="68">
        <v>22963</v>
      </c>
      <c r="C12" s="69">
        <v>3742.9</v>
      </c>
      <c r="D12" s="70" t="s">
        <v>295</v>
      </c>
      <c r="E12" s="68">
        <v>20349</v>
      </c>
      <c r="F12" s="69">
        <v>3743.9</v>
      </c>
      <c r="G12" s="70" t="s">
        <v>296</v>
      </c>
      <c r="H12" s="68">
        <v>826</v>
      </c>
      <c r="I12" s="69">
        <v>3749.06</v>
      </c>
      <c r="J12" s="70" t="s">
        <v>297</v>
      </c>
      <c r="K12" s="68">
        <v>1788</v>
      </c>
      <c r="L12" s="71">
        <v>3728.74</v>
      </c>
      <c r="M12" s="70" t="s">
        <v>298</v>
      </c>
    </row>
    <row r="13" spans="1:13" ht="12.75" customHeight="1" x14ac:dyDescent="0.25">
      <c r="A13" s="67" t="s">
        <v>32</v>
      </c>
      <c r="B13" s="68">
        <v>18886</v>
      </c>
      <c r="C13" s="69">
        <v>4231.68</v>
      </c>
      <c r="D13" s="70" t="s">
        <v>299</v>
      </c>
      <c r="E13" s="68">
        <v>16827</v>
      </c>
      <c r="F13" s="69">
        <v>4231.08</v>
      </c>
      <c r="G13" s="70" t="s">
        <v>238</v>
      </c>
      <c r="H13" s="68">
        <v>559</v>
      </c>
      <c r="I13" s="69">
        <v>4261.79</v>
      </c>
      <c r="J13" s="70" t="s">
        <v>300</v>
      </c>
      <c r="K13" s="68">
        <v>1500</v>
      </c>
      <c r="L13" s="71">
        <v>4227.12</v>
      </c>
      <c r="M13" s="70" t="s">
        <v>301</v>
      </c>
    </row>
    <row r="14" spans="1:13" ht="12.75" customHeight="1" x14ac:dyDescent="0.25">
      <c r="A14" s="67" t="s">
        <v>33</v>
      </c>
      <c r="B14" s="68">
        <v>10983</v>
      </c>
      <c r="C14" s="69">
        <v>4728.47</v>
      </c>
      <c r="D14" s="70" t="s">
        <v>302</v>
      </c>
      <c r="E14" s="68">
        <v>10076</v>
      </c>
      <c r="F14" s="69">
        <v>4728.6499999999996</v>
      </c>
      <c r="G14" s="70" t="s">
        <v>303</v>
      </c>
      <c r="H14" s="68">
        <v>272</v>
      </c>
      <c r="I14" s="69">
        <v>4732.22</v>
      </c>
      <c r="J14" s="70" t="s">
        <v>304</v>
      </c>
      <c r="K14" s="68">
        <v>635</v>
      </c>
      <c r="L14" s="71">
        <v>4724.12</v>
      </c>
      <c r="M14" s="70" t="s">
        <v>305</v>
      </c>
    </row>
    <row r="15" spans="1:13" ht="12.75" customHeight="1" x14ac:dyDescent="0.25">
      <c r="A15" s="67" t="s">
        <v>34</v>
      </c>
      <c r="B15" s="68">
        <v>11099</v>
      </c>
      <c r="C15" s="69">
        <v>5422.98</v>
      </c>
      <c r="D15" s="70" t="s">
        <v>306</v>
      </c>
      <c r="E15" s="68">
        <v>10261</v>
      </c>
      <c r="F15" s="69">
        <v>5423.75</v>
      </c>
      <c r="G15" s="70" t="s">
        <v>307</v>
      </c>
      <c r="H15" s="68">
        <v>222</v>
      </c>
      <c r="I15" s="69">
        <v>5402.16</v>
      </c>
      <c r="J15" s="70" t="s">
        <v>308</v>
      </c>
      <c r="K15" s="68">
        <v>616</v>
      </c>
      <c r="L15" s="71">
        <v>5417.73</v>
      </c>
      <c r="M15" s="70" t="s">
        <v>309</v>
      </c>
    </row>
    <row r="16" spans="1:13" ht="12.75" customHeight="1" x14ac:dyDescent="0.25">
      <c r="A16" s="67" t="s">
        <v>35</v>
      </c>
      <c r="B16" s="68">
        <v>5234</v>
      </c>
      <c r="C16" s="69">
        <v>6450.65</v>
      </c>
      <c r="D16" s="70" t="s">
        <v>310</v>
      </c>
      <c r="E16" s="68">
        <v>4911</v>
      </c>
      <c r="F16" s="69">
        <v>6454.43</v>
      </c>
      <c r="G16" s="70" t="s">
        <v>311</v>
      </c>
      <c r="H16" s="68">
        <v>101</v>
      </c>
      <c r="I16" s="69">
        <v>6473.7</v>
      </c>
      <c r="J16" s="70" t="s">
        <v>129</v>
      </c>
      <c r="K16" s="68">
        <v>222</v>
      </c>
      <c r="L16" s="71">
        <v>6356.6</v>
      </c>
      <c r="M16" s="70" t="s">
        <v>312</v>
      </c>
    </row>
    <row r="17" spans="1:13" ht="12.75" customHeight="1" x14ac:dyDescent="0.25">
      <c r="A17" s="67" t="s">
        <v>36</v>
      </c>
      <c r="B17" s="68">
        <v>2064</v>
      </c>
      <c r="C17" s="69">
        <v>7426.47</v>
      </c>
      <c r="D17" s="70" t="s">
        <v>313</v>
      </c>
      <c r="E17" s="68">
        <v>2015</v>
      </c>
      <c r="F17" s="69">
        <v>7424.94</v>
      </c>
      <c r="G17" s="70" t="s">
        <v>314</v>
      </c>
      <c r="H17" s="68">
        <v>35</v>
      </c>
      <c r="I17" s="69">
        <v>7514.33</v>
      </c>
      <c r="J17" s="70" t="s">
        <v>315</v>
      </c>
      <c r="K17" s="68">
        <v>14</v>
      </c>
      <c r="L17" s="71">
        <v>7426.84</v>
      </c>
      <c r="M17" s="70" t="s">
        <v>316</v>
      </c>
    </row>
    <row r="18" spans="1:13" ht="12.75" customHeight="1" x14ac:dyDescent="0.25">
      <c r="A18" s="67" t="s">
        <v>37</v>
      </c>
      <c r="B18" s="68">
        <v>1096</v>
      </c>
      <c r="C18" s="69">
        <v>8684.77</v>
      </c>
      <c r="D18" s="70" t="s">
        <v>317</v>
      </c>
      <c r="E18" s="68">
        <v>1070</v>
      </c>
      <c r="F18" s="69">
        <v>8679.41</v>
      </c>
      <c r="G18" s="70" t="s">
        <v>318</v>
      </c>
      <c r="H18" s="68">
        <v>23</v>
      </c>
      <c r="I18" s="69">
        <v>8896.06</v>
      </c>
      <c r="J18" s="70" t="s">
        <v>110</v>
      </c>
      <c r="K18" s="68">
        <v>3</v>
      </c>
      <c r="L18" s="71">
        <v>8978.24</v>
      </c>
      <c r="M18" s="70" t="s">
        <v>109</v>
      </c>
    </row>
    <row r="19" spans="1:13" ht="11.25" customHeight="1" x14ac:dyDescent="0.25">
      <c r="A19" s="72" t="s">
        <v>1</v>
      </c>
      <c r="B19" s="73">
        <v>208464</v>
      </c>
      <c r="C19" s="74">
        <v>3228.43</v>
      </c>
      <c r="D19" s="75" t="s">
        <v>319</v>
      </c>
      <c r="E19" s="73">
        <v>160779</v>
      </c>
      <c r="F19" s="74">
        <v>3422.3</v>
      </c>
      <c r="G19" s="75" t="s">
        <v>320</v>
      </c>
      <c r="H19" s="73">
        <v>8407</v>
      </c>
      <c r="I19" s="74">
        <v>2984.69</v>
      </c>
      <c r="J19" s="75" t="s">
        <v>321</v>
      </c>
      <c r="K19" s="73">
        <v>39278</v>
      </c>
      <c r="L19" s="76">
        <v>2487.0100000000002</v>
      </c>
      <c r="M19" s="75" t="s">
        <v>322</v>
      </c>
    </row>
    <row r="20" spans="1:13" x14ac:dyDescent="0.25">
      <c r="A20" s="200" t="s">
        <v>125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M1"/>
    </sheetView>
  </sheetViews>
  <sheetFormatPr defaultRowHeight="15" x14ac:dyDescent="0.25"/>
  <cols>
    <col min="1" max="1" width="18.140625" customWidth="1"/>
    <col min="14" max="19" width="9.140625" style="135"/>
  </cols>
  <sheetData>
    <row r="1" spans="1:13" ht="36.75" customHeight="1" x14ac:dyDescent="0.25">
      <c r="A1" s="201" t="s">
        <v>83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07" t="str">
        <f>'stranica 3'!$I$2:$L$2</f>
        <v>za ožujak 2022. (isplata u travnju 2022.)</v>
      </c>
      <c r="J2" s="207"/>
      <c r="K2" s="207"/>
      <c r="L2" s="207"/>
      <c r="M2" s="207"/>
    </row>
    <row r="3" spans="1:13" ht="24" customHeight="1" x14ac:dyDescent="0.25">
      <c r="A3" s="202" t="s">
        <v>20</v>
      </c>
      <c r="B3" s="204" t="s">
        <v>21</v>
      </c>
      <c r="C3" s="205"/>
      <c r="D3" s="206"/>
      <c r="E3" s="204" t="s">
        <v>80</v>
      </c>
      <c r="F3" s="205"/>
      <c r="G3" s="206"/>
      <c r="H3" s="204" t="s">
        <v>81</v>
      </c>
      <c r="I3" s="205"/>
      <c r="J3" s="206"/>
      <c r="K3" s="204" t="s">
        <v>22</v>
      </c>
      <c r="L3" s="205"/>
      <c r="M3" s="206"/>
    </row>
    <row r="4" spans="1:13" ht="26.25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2739</v>
      </c>
      <c r="C5" s="69">
        <v>328.95</v>
      </c>
      <c r="D5" s="70" t="s">
        <v>323</v>
      </c>
      <c r="E5" s="68">
        <v>821</v>
      </c>
      <c r="F5" s="69">
        <v>305.94</v>
      </c>
      <c r="G5" s="70" t="s">
        <v>324</v>
      </c>
      <c r="H5" s="68">
        <v>1435</v>
      </c>
      <c r="I5" s="69">
        <v>346.16</v>
      </c>
      <c r="J5" s="70" t="s">
        <v>325</v>
      </c>
      <c r="K5" s="68">
        <v>483</v>
      </c>
      <c r="L5" s="71">
        <v>316.97000000000003</v>
      </c>
      <c r="M5" s="70" t="s">
        <v>326</v>
      </c>
    </row>
    <row r="6" spans="1:13" ht="12.75" customHeight="1" x14ac:dyDescent="0.25">
      <c r="A6" s="67" t="s">
        <v>25</v>
      </c>
      <c r="B6" s="68">
        <v>10658</v>
      </c>
      <c r="C6" s="69">
        <v>827.99</v>
      </c>
      <c r="D6" s="70" t="s">
        <v>327</v>
      </c>
      <c r="E6" s="68">
        <v>1766</v>
      </c>
      <c r="F6" s="69">
        <v>849.99</v>
      </c>
      <c r="G6" s="70" t="s">
        <v>328</v>
      </c>
      <c r="H6" s="68">
        <v>3062</v>
      </c>
      <c r="I6" s="69">
        <v>815.55</v>
      </c>
      <c r="J6" s="70" t="s">
        <v>329</v>
      </c>
      <c r="K6" s="68">
        <v>5830</v>
      </c>
      <c r="L6" s="71">
        <v>827.86</v>
      </c>
      <c r="M6" s="70" t="s">
        <v>330</v>
      </c>
    </row>
    <row r="7" spans="1:13" ht="12.75" customHeight="1" x14ac:dyDescent="0.25">
      <c r="A7" s="67" t="s">
        <v>26</v>
      </c>
      <c r="B7" s="68">
        <v>74674</v>
      </c>
      <c r="C7" s="69">
        <v>1260.51</v>
      </c>
      <c r="D7" s="70" t="s">
        <v>331</v>
      </c>
      <c r="E7" s="68">
        <v>39089</v>
      </c>
      <c r="F7" s="69">
        <v>1271.04</v>
      </c>
      <c r="G7" s="70" t="s">
        <v>332</v>
      </c>
      <c r="H7" s="68">
        <v>9779</v>
      </c>
      <c r="I7" s="69">
        <v>1286.75</v>
      </c>
      <c r="J7" s="70" t="s">
        <v>333</v>
      </c>
      <c r="K7" s="68">
        <v>25806</v>
      </c>
      <c r="L7" s="71">
        <v>1234.6300000000001</v>
      </c>
      <c r="M7" s="70" t="s">
        <v>334</v>
      </c>
    </row>
    <row r="8" spans="1:13" ht="12.75" customHeight="1" x14ac:dyDescent="0.25">
      <c r="A8" s="67" t="s">
        <v>27</v>
      </c>
      <c r="B8" s="68">
        <v>112229</v>
      </c>
      <c r="C8" s="69">
        <v>1776.8</v>
      </c>
      <c r="D8" s="70" t="s">
        <v>335</v>
      </c>
      <c r="E8" s="68">
        <v>64768</v>
      </c>
      <c r="F8" s="69">
        <v>1783.73</v>
      </c>
      <c r="G8" s="70" t="s">
        <v>336</v>
      </c>
      <c r="H8" s="68">
        <v>23749</v>
      </c>
      <c r="I8" s="69">
        <v>1784.45</v>
      </c>
      <c r="J8" s="70" t="s">
        <v>337</v>
      </c>
      <c r="K8" s="68">
        <v>23712</v>
      </c>
      <c r="L8" s="71">
        <v>1750.21</v>
      </c>
      <c r="M8" s="70" t="s">
        <v>338</v>
      </c>
    </row>
    <row r="9" spans="1:13" ht="12.75" customHeight="1" x14ac:dyDescent="0.25">
      <c r="A9" s="67" t="s">
        <v>28</v>
      </c>
      <c r="B9" s="68">
        <v>132299</v>
      </c>
      <c r="C9" s="69">
        <v>2248.4299999999998</v>
      </c>
      <c r="D9" s="70" t="s">
        <v>339</v>
      </c>
      <c r="E9" s="68">
        <v>82683</v>
      </c>
      <c r="F9" s="69">
        <v>2249.67</v>
      </c>
      <c r="G9" s="70" t="s">
        <v>340</v>
      </c>
      <c r="H9" s="68">
        <v>21395</v>
      </c>
      <c r="I9" s="69">
        <v>2249.1</v>
      </c>
      <c r="J9" s="70" t="s">
        <v>341</v>
      </c>
      <c r="K9" s="68">
        <v>28221</v>
      </c>
      <c r="L9" s="71">
        <v>2244.29</v>
      </c>
      <c r="M9" s="70" t="s">
        <v>342</v>
      </c>
    </row>
    <row r="10" spans="1:13" ht="12.75" customHeight="1" x14ac:dyDescent="0.25">
      <c r="A10" s="67" t="s">
        <v>29</v>
      </c>
      <c r="B10" s="68">
        <v>107818</v>
      </c>
      <c r="C10" s="69">
        <v>2735.26</v>
      </c>
      <c r="D10" s="70" t="s">
        <v>343</v>
      </c>
      <c r="E10" s="68">
        <v>74074</v>
      </c>
      <c r="F10" s="69">
        <v>2741.28</v>
      </c>
      <c r="G10" s="70" t="s">
        <v>344</v>
      </c>
      <c r="H10" s="68">
        <v>12271</v>
      </c>
      <c r="I10" s="69">
        <v>2705.23</v>
      </c>
      <c r="J10" s="70" t="s">
        <v>345</v>
      </c>
      <c r="K10" s="68">
        <v>21473</v>
      </c>
      <c r="L10" s="71">
        <v>2731.66</v>
      </c>
      <c r="M10" s="70" t="s">
        <v>346</v>
      </c>
    </row>
    <row r="11" spans="1:13" ht="12.75" customHeight="1" x14ac:dyDescent="0.25">
      <c r="A11" s="67" t="s">
        <v>30</v>
      </c>
      <c r="B11" s="68">
        <v>95985</v>
      </c>
      <c r="C11" s="69">
        <v>3226.1</v>
      </c>
      <c r="D11" s="70" t="s">
        <v>347</v>
      </c>
      <c r="E11" s="68">
        <v>72339</v>
      </c>
      <c r="F11" s="69">
        <v>3228.92</v>
      </c>
      <c r="G11" s="70" t="s">
        <v>348</v>
      </c>
      <c r="H11" s="68">
        <v>9498</v>
      </c>
      <c r="I11" s="69">
        <v>3197.72</v>
      </c>
      <c r="J11" s="70" t="s">
        <v>349</v>
      </c>
      <c r="K11" s="68">
        <v>14148</v>
      </c>
      <c r="L11" s="71">
        <v>3230.74</v>
      </c>
      <c r="M11" s="70" t="s">
        <v>350</v>
      </c>
    </row>
    <row r="12" spans="1:13" ht="12.75" customHeight="1" x14ac:dyDescent="0.25">
      <c r="A12" s="67" t="s">
        <v>31</v>
      </c>
      <c r="B12" s="68">
        <v>60108</v>
      </c>
      <c r="C12" s="69">
        <v>3737.15</v>
      </c>
      <c r="D12" s="70" t="s">
        <v>351</v>
      </c>
      <c r="E12" s="68">
        <v>49002</v>
      </c>
      <c r="F12" s="69">
        <v>3740.27</v>
      </c>
      <c r="G12" s="70" t="s">
        <v>352</v>
      </c>
      <c r="H12" s="68">
        <v>2953</v>
      </c>
      <c r="I12" s="69">
        <v>3718.49</v>
      </c>
      <c r="J12" s="70" t="s">
        <v>353</v>
      </c>
      <c r="K12" s="68">
        <v>8153</v>
      </c>
      <c r="L12" s="71">
        <v>3725.19</v>
      </c>
      <c r="M12" s="70" t="s">
        <v>354</v>
      </c>
    </row>
    <row r="13" spans="1:13" ht="12.75" customHeight="1" x14ac:dyDescent="0.25">
      <c r="A13" s="67" t="s">
        <v>32</v>
      </c>
      <c r="B13" s="68">
        <v>49798</v>
      </c>
      <c r="C13" s="69">
        <v>4229.7</v>
      </c>
      <c r="D13" s="70" t="s">
        <v>355</v>
      </c>
      <c r="E13" s="68">
        <v>42763</v>
      </c>
      <c r="F13" s="69">
        <v>4231.6099999999997</v>
      </c>
      <c r="G13" s="70" t="s">
        <v>356</v>
      </c>
      <c r="H13" s="68">
        <v>1269</v>
      </c>
      <c r="I13" s="69">
        <v>4199.08</v>
      </c>
      <c r="J13" s="70" t="s">
        <v>357</v>
      </c>
      <c r="K13" s="68">
        <v>5766</v>
      </c>
      <c r="L13" s="71">
        <v>4222.32</v>
      </c>
      <c r="M13" s="70" t="s">
        <v>358</v>
      </c>
    </row>
    <row r="14" spans="1:13" ht="12.75" customHeight="1" x14ac:dyDescent="0.25">
      <c r="A14" s="67" t="s">
        <v>33</v>
      </c>
      <c r="B14" s="68">
        <v>33790</v>
      </c>
      <c r="C14" s="69">
        <v>4734.25</v>
      </c>
      <c r="D14" s="70" t="s">
        <v>359</v>
      </c>
      <c r="E14" s="68">
        <v>30377</v>
      </c>
      <c r="F14" s="69">
        <v>4735.03</v>
      </c>
      <c r="G14" s="70" t="s">
        <v>360</v>
      </c>
      <c r="H14" s="68">
        <v>471</v>
      </c>
      <c r="I14" s="69">
        <v>4709.8999999999996</v>
      </c>
      <c r="J14" s="70" t="s">
        <v>361</v>
      </c>
      <c r="K14" s="68">
        <v>2942</v>
      </c>
      <c r="L14" s="71">
        <v>4730.12</v>
      </c>
      <c r="M14" s="70" t="s">
        <v>362</v>
      </c>
    </row>
    <row r="15" spans="1:13" ht="12.75" customHeight="1" x14ac:dyDescent="0.25">
      <c r="A15" s="67" t="s">
        <v>34</v>
      </c>
      <c r="B15" s="68">
        <v>35778</v>
      </c>
      <c r="C15" s="69">
        <v>5424.6</v>
      </c>
      <c r="D15" s="70" t="s">
        <v>363</v>
      </c>
      <c r="E15" s="68">
        <v>32075</v>
      </c>
      <c r="F15" s="69">
        <v>5424.06</v>
      </c>
      <c r="G15" s="70" t="s">
        <v>364</v>
      </c>
      <c r="H15" s="68">
        <v>462</v>
      </c>
      <c r="I15" s="69">
        <v>5425.8</v>
      </c>
      <c r="J15" s="70" t="s">
        <v>365</v>
      </c>
      <c r="K15" s="68">
        <v>3241</v>
      </c>
      <c r="L15" s="71">
        <v>5429.81</v>
      </c>
      <c r="M15" s="70" t="s">
        <v>366</v>
      </c>
    </row>
    <row r="16" spans="1:13" ht="12.75" customHeight="1" x14ac:dyDescent="0.25">
      <c r="A16" s="67" t="s">
        <v>35</v>
      </c>
      <c r="B16" s="68">
        <v>16876</v>
      </c>
      <c r="C16" s="69">
        <v>6447.74</v>
      </c>
      <c r="D16" s="70" t="s">
        <v>367</v>
      </c>
      <c r="E16" s="68">
        <v>15145</v>
      </c>
      <c r="F16" s="69">
        <v>6451.15</v>
      </c>
      <c r="G16" s="70" t="s">
        <v>368</v>
      </c>
      <c r="H16" s="68">
        <v>180</v>
      </c>
      <c r="I16" s="69">
        <v>6444.22</v>
      </c>
      <c r="J16" s="70" t="s">
        <v>369</v>
      </c>
      <c r="K16" s="68">
        <v>1551</v>
      </c>
      <c r="L16" s="71">
        <v>6414.82</v>
      </c>
      <c r="M16" s="70" t="s">
        <v>370</v>
      </c>
    </row>
    <row r="17" spans="1:13" ht="12.75" customHeight="1" x14ac:dyDescent="0.25">
      <c r="A17" s="67" t="s">
        <v>36</v>
      </c>
      <c r="B17" s="68">
        <v>6527</v>
      </c>
      <c r="C17" s="69">
        <v>7446.26</v>
      </c>
      <c r="D17" s="70" t="s">
        <v>123</v>
      </c>
      <c r="E17" s="68">
        <v>6050</v>
      </c>
      <c r="F17" s="69">
        <v>7448.69</v>
      </c>
      <c r="G17" s="70" t="s">
        <v>371</v>
      </c>
      <c r="H17" s="68">
        <v>55</v>
      </c>
      <c r="I17" s="69">
        <v>7367.96</v>
      </c>
      <c r="J17" s="70" t="s">
        <v>372</v>
      </c>
      <c r="K17" s="68">
        <v>422</v>
      </c>
      <c r="L17" s="71">
        <v>7421.57</v>
      </c>
      <c r="M17" s="70" t="s">
        <v>373</v>
      </c>
    </row>
    <row r="18" spans="1:13" ht="12.75" customHeight="1" x14ac:dyDescent="0.25">
      <c r="A18" s="67" t="s">
        <v>37</v>
      </c>
      <c r="B18" s="68">
        <v>8692</v>
      </c>
      <c r="C18" s="69">
        <v>9582.4599999999991</v>
      </c>
      <c r="D18" s="70" t="s">
        <v>374</v>
      </c>
      <c r="E18" s="68">
        <v>8420</v>
      </c>
      <c r="F18" s="69">
        <v>9594.01</v>
      </c>
      <c r="G18" s="70" t="s">
        <v>375</v>
      </c>
      <c r="H18" s="68">
        <v>30</v>
      </c>
      <c r="I18" s="69">
        <v>9223.73</v>
      </c>
      <c r="J18" s="70" t="s">
        <v>376</v>
      </c>
      <c r="K18" s="68">
        <v>242</v>
      </c>
      <c r="L18" s="71">
        <v>9224.7999999999993</v>
      </c>
      <c r="M18" s="70" t="s">
        <v>377</v>
      </c>
    </row>
    <row r="19" spans="1:13" ht="11.25" customHeight="1" x14ac:dyDescent="0.25">
      <c r="A19" s="72" t="s">
        <v>1</v>
      </c>
      <c r="B19" s="73">
        <v>747971</v>
      </c>
      <c r="C19" s="74">
        <v>2988.5</v>
      </c>
      <c r="D19" s="75" t="s">
        <v>378</v>
      </c>
      <c r="E19" s="73">
        <v>519372</v>
      </c>
      <c r="F19" s="74">
        <v>3263.96</v>
      </c>
      <c r="G19" s="75" t="s">
        <v>379</v>
      </c>
      <c r="H19" s="73">
        <v>86609</v>
      </c>
      <c r="I19" s="74">
        <v>2222.86</v>
      </c>
      <c r="J19" s="75" t="s">
        <v>380</v>
      </c>
      <c r="K19" s="73">
        <v>141990</v>
      </c>
      <c r="L19" s="76">
        <v>2447.98</v>
      </c>
      <c r="M19" s="75" t="s">
        <v>381</v>
      </c>
    </row>
    <row r="20" spans="1:13" x14ac:dyDescent="0.25">
      <c r="A20" s="200" t="s">
        <v>125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E1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8" t="s">
        <v>40</v>
      </c>
      <c r="B1" s="208"/>
      <c r="C1" s="208"/>
      <c r="D1" s="208"/>
      <c r="E1" s="208"/>
    </row>
    <row r="2" spans="1:9" ht="6" customHeight="1" x14ac:dyDescent="0.2"/>
    <row r="3" spans="1:9" ht="12" customHeight="1" x14ac:dyDescent="0.2">
      <c r="B3" s="66"/>
      <c r="C3" s="211" t="s">
        <v>215</v>
      </c>
      <c r="D3" s="211"/>
      <c r="E3" s="211"/>
      <c r="F3" s="159"/>
      <c r="G3" s="108"/>
      <c r="H3" s="108"/>
      <c r="I3" s="108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2" t="s">
        <v>43</v>
      </c>
      <c r="B6" s="99" t="s">
        <v>44</v>
      </c>
      <c r="C6" s="100">
        <v>17264</v>
      </c>
      <c r="D6" s="110">
        <v>4203.9380433271544</v>
      </c>
      <c r="E6" s="101"/>
    </row>
    <row r="7" spans="1:9" ht="49.5" customHeight="1" x14ac:dyDescent="0.2">
      <c r="A7" s="213"/>
      <c r="B7" s="96" t="s">
        <v>45</v>
      </c>
      <c r="C7" s="142">
        <v>7625</v>
      </c>
      <c r="D7" s="143">
        <v>4680.67</v>
      </c>
      <c r="E7" s="116" t="s">
        <v>382</v>
      </c>
      <c r="F7" s="94">
        <v>32</v>
      </c>
    </row>
    <row r="8" spans="1:9" ht="49.5" customHeight="1" x14ac:dyDescent="0.2">
      <c r="A8" s="213"/>
      <c r="B8" s="97" t="s">
        <v>46</v>
      </c>
      <c r="C8" s="142">
        <v>9090</v>
      </c>
      <c r="D8" s="143">
        <v>4575.92</v>
      </c>
      <c r="E8" s="116" t="s">
        <v>383</v>
      </c>
      <c r="F8" s="94">
        <v>34</v>
      </c>
    </row>
    <row r="9" spans="1:9" ht="16.5" customHeight="1" x14ac:dyDescent="0.2">
      <c r="A9" s="213"/>
      <c r="B9" s="98" t="s">
        <v>47</v>
      </c>
      <c r="C9" s="144">
        <v>627</v>
      </c>
      <c r="D9" s="145">
        <v>4436.93</v>
      </c>
      <c r="E9" s="115" t="s">
        <v>384</v>
      </c>
      <c r="F9" s="94">
        <v>31</v>
      </c>
    </row>
    <row r="10" spans="1:9" ht="21.75" customHeight="1" x14ac:dyDescent="0.2">
      <c r="A10" s="156" t="s">
        <v>48</v>
      </c>
      <c r="B10" s="98" t="s">
        <v>100</v>
      </c>
      <c r="C10" s="144">
        <v>244</v>
      </c>
      <c r="D10" s="145">
        <v>5328.29</v>
      </c>
      <c r="E10" s="115" t="s">
        <v>97</v>
      </c>
      <c r="F10" s="94"/>
    </row>
    <row r="11" spans="1:9" ht="14.25" customHeight="1" x14ac:dyDescent="0.2">
      <c r="A11" s="102" t="s">
        <v>49</v>
      </c>
      <c r="B11" s="103" t="s">
        <v>86</v>
      </c>
      <c r="C11" s="146">
        <v>15840</v>
      </c>
      <c r="D11" s="147">
        <v>4166.18</v>
      </c>
      <c r="E11" s="114" t="s">
        <v>385</v>
      </c>
      <c r="F11" s="94">
        <v>30</v>
      </c>
    </row>
    <row r="12" spans="1:9" ht="14.25" customHeight="1" x14ac:dyDescent="0.2">
      <c r="A12" s="156" t="s">
        <v>51</v>
      </c>
      <c r="B12" s="103" t="s">
        <v>50</v>
      </c>
      <c r="C12" s="148">
        <v>2494</v>
      </c>
      <c r="D12" s="149">
        <v>2681.44</v>
      </c>
      <c r="E12" s="114" t="s">
        <v>386</v>
      </c>
      <c r="F12" s="94">
        <v>33</v>
      </c>
    </row>
    <row r="13" spans="1:9" ht="14.25" customHeight="1" x14ac:dyDescent="0.2">
      <c r="A13" s="156" t="s">
        <v>53</v>
      </c>
      <c r="B13" s="103" t="s">
        <v>52</v>
      </c>
      <c r="C13" s="148">
        <v>2334</v>
      </c>
      <c r="D13" s="149">
        <v>4205.99</v>
      </c>
      <c r="E13" s="114" t="s">
        <v>387</v>
      </c>
      <c r="F13" s="94">
        <v>33</v>
      </c>
    </row>
    <row r="14" spans="1:9" ht="14.25" customHeight="1" x14ac:dyDescent="0.2">
      <c r="A14" s="156" t="s">
        <v>55</v>
      </c>
      <c r="B14" s="103" t="s">
        <v>54</v>
      </c>
      <c r="C14" s="150">
        <v>70876</v>
      </c>
      <c r="D14" s="147">
        <v>6263.46</v>
      </c>
      <c r="E14" s="114" t="s">
        <v>144</v>
      </c>
      <c r="F14" s="94">
        <v>19</v>
      </c>
    </row>
    <row r="15" spans="1:9" ht="26.25" customHeight="1" x14ac:dyDescent="0.2">
      <c r="A15" s="156" t="s">
        <v>57</v>
      </c>
      <c r="B15" s="103" t="s">
        <v>56</v>
      </c>
      <c r="C15" s="151">
        <v>52647</v>
      </c>
      <c r="D15" s="147">
        <v>3034.4</v>
      </c>
      <c r="E15" s="114" t="s">
        <v>388</v>
      </c>
      <c r="F15" s="94">
        <v>28</v>
      </c>
    </row>
    <row r="16" spans="1:9" ht="15.75" customHeight="1" x14ac:dyDescent="0.2">
      <c r="A16" s="156" t="s">
        <v>59</v>
      </c>
      <c r="B16" s="103" t="s">
        <v>58</v>
      </c>
      <c r="C16" s="148">
        <v>4240</v>
      </c>
      <c r="D16" s="149">
        <v>3482.84</v>
      </c>
      <c r="E16" s="115" t="s">
        <v>97</v>
      </c>
      <c r="F16" s="94">
        <v>28</v>
      </c>
    </row>
    <row r="17" spans="1:8" ht="15.75" customHeight="1" x14ac:dyDescent="0.2">
      <c r="A17" s="156" t="s">
        <v>61</v>
      </c>
      <c r="B17" s="103" t="s">
        <v>60</v>
      </c>
      <c r="C17" s="152">
        <v>156</v>
      </c>
      <c r="D17" s="153">
        <v>3500.64</v>
      </c>
      <c r="E17" s="114" t="s">
        <v>389</v>
      </c>
      <c r="F17" s="94">
        <v>38</v>
      </c>
      <c r="G17" s="95"/>
    </row>
    <row r="18" spans="1:8" ht="17.25" customHeight="1" x14ac:dyDescent="0.2">
      <c r="A18" s="156" t="s">
        <v>63</v>
      </c>
      <c r="B18" s="104" t="s">
        <v>62</v>
      </c>
      <c r="C18" s="154">
        <v>6319</v>
      </c>
      <c r="D18" s="153">
        <v>3109.92</v>
      </c>
      <c r="E18" s="119" t="s">
        <v>145</v>
      </c>
      <c r="F18" s="94">
        <v>29</v>
      </c>
    </row>
    <row r="19" spans="1:8" ht="26.25" customHeight="1" x14ac:dyDescent="0.2">
      <c r="A19" s="156" t="s">
        <v>65</v>
      </c>
      <c r="B19" s="103" t="s">
        <v>64</v>
      </c>
      <c r="C19" s="148">
        <v>686</v>
      </c>
      <c r="D19" s="149">
        <v>10675.09</v>
      </c>
      <c r="E19" s="114" t="s">
        <v>390</v>
      </c>
      <c r="F19" s="94">
        <v>33</v>
      </c>
    </row>
    <row r="20" spans="1:8" ht="26.25" customHeight="1" x14ac:dyDescent="0.2">
      <c r="A20" s="156" t="s">
        <v>67</v>
      </c>
      <c r="B20" s="103" t="s">
        <v>66</v>
      </c>
      <c r="C20" s="148">
        <v>74</v>
      </c>
      <c r="D20" s="149">
        <v>3625.27</v>
      </c>
      <c r="E20" s="114" t="s">
        <v>391</v>
      </c>
      <c r="F20" s="94">
        <v>29</v>
      </c>
    </row>
    <row r="21" spans="1:8" ht="15.75" customHeight="1" x14ac:dyDescent="0.2">
      <c r="A21" s="156" t="s">
        <v>69</v>
      </c>
      <c r="B21" s="103" t="s">
        <v>68</v>
      </c>
      <c r="C21" s="148">
        <v>23</v>
      </c>
      <c r="D21" s="149">
        <v>3970.66</v>
      </c>
      <c r="E21" s="115" t="s">
        <v>97</v>
      </c>
      <c r="F21" s="94" t="str">
        <f t="shared" ref="F21" si="0">LEFT(E21,3)</f>
        <v>−</v>
      </c>
    </row>
    <row r="22" spans="1:8" ht="15.75" customHeight="1" x14ac:dyDescent="0.2">
      <c r="A22" s="156" t="s">
        <v>71</v>
      </c>
      <c r="B22" s="103" t="s">
        <v>70</v>
      </c>
      <c r="C22" s="148">
        <v>131</v>
      </c>
      <c r="D22" s="149">
        <v>9589.31</v>
      </c>
      <c r="E22" s="114" t="s">
        <v>392</v>
      </c>
      <c r="F22" s="94">
        <v>42</v>
      </c>
    </row>
    <row r="23" spans="1:8" s="95" customFormat="1" ht="15.75" customHeight="1" x14ac:dyDescent="0.2">
      <c r="A23" s="156" t="s">
        <v>73</v>
      </c>
      <c r="B23" s="103" t="s">
        <v>72</v>
      </c>
      <c r="C23" s="148">
        <v>248</v>
      </c>
      <c r="D23" s="149">
        <v>4182.72</v>
      </c>
      <c r="E23" s="114" t="s">
        <v>393</v>
      </c>
      <c r="F23" s="94">
        <v>30</v>
      </c>
      <c r="H23" s="82"/>
    </row>
    <row r="24" spans="1:8" s="95" customFormat="1" ht="15.75" customHeight="1" x14ac:dyDescent="0.2">
      <c r="A24" s="156" t="s">
        <v>75</v>
      </c>
      <c r="B24" s="103" t="s">
        <v>74</v>
      </c>
      <c r="C24" s="148">
        <v>844</v>
      </c>
      <c r="D24" s="149">
        <v>3408.51</v>
      </c>
      <c r="E24" s="114" t="s">
        <v>394</v>
      </c>
      <c r="F24" s="94">
        <v>28</v>
      </c>
      <c r="H24" s="82"/>
    </row>
    <row r="25" spans="1:8" ht="26.25" customHeight="1" x14ac:dyDescent="0.2">
      <c r="A25" s="156" t="s">
        <v>76</v>
      </c>
      <c r="B25" s="103" t="s">
        <v>93</v>
      </c>
      <c r="C25" s="150">
        <v>201</v>
      </c>
      <c r="D25" s="147">
        <v>2235.1799999999998</v>
      </c>
      <c r="E25" s="114" t="s">
        <v>395</v>
      </c>
      <c r="F25" s="94">
        <v>30</v>
      </c>
    </row>
    <row r="26" spans="1:8" ht="15.75" customHeight="1" x14ac:dyDescent="0.2">
      <c r="A26" s="156" t="s">
        <v>99</v>
      </c>
      <c r="B26" s="103" t="s">
        <v>77</v>
      </c>
      <c r="C26" s="150">
        <v>6765</v>
      </c>
      <c r="D26" s="147">
        <v>3569.08</v>
      </c>
      <c r="E26" s="115" t="s">
        <v>396</v>
      </c>
      <c r="F26" s="94">
        <v>7</v>
      </c>
    </row>
    <row r="27" spans="1:8" ht="18.75" customHeight="1" x14ac:dyDescent="0.2">
      <c r="A27" s="209" t="s">
        <v>1</v>
      </c>
      <c r="B27" s="210"/>
      <c r="C27" s="105">
        <v>181464</v>
      </c>
      <c r="D27" s="106" t="s">
        <v>7</v>
      </c>
      <c r="E27" s="106" t="s">
        <v>7</v>
      </c>
    </row>
    <row r="28" spans="1:8" x14ac:dyDescent="0.2">
      <c r="A28" s="164" t="s">
        <v>124</v>
      </c>
      <c r="B28" s="164"/>
      <c r="C28" s="164"/>
      <c r="D28" s="164"/>
      <c r="E28" s="164"/>
      <c r="F28" s="165"/>
      <c r="G28" s="165"/>
      <c r="H28" s="165"/>
    </row>
  </sheetData>
  <mergeCells count="4">
    <mergeCell ref="A1:E1"/>
    <mergeCell ref="A27:B27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2022-04-20T12:29:49Z</cp:lastPrinted>
  <dcterms:created xsi:type="dcterms:W3CDTF">2018-09-19T07:11:38Z</dcterms:created>
  <dcterms:modified xsi:type="dcterms:W3CDTF">2022-04-20T12:30:34Z</dcterms:modified>
</cp:coreProperties>
</file>