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2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2'!$A$1:$K$63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1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<sst xmlns="http://schemas.openxmlformats.org/spreadsheetml/2006/main" count="516" uniqueCount="398">
  <si>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</si>
  <si>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</si>
  <si>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</si>
  <si>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</si>
  <si>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</si>
  <si>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</si>
  <si>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</si>
  <si>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</si>
  <si>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</si>
  <si>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</si>
  <si>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</si>
  <si>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</si>
  <si>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</si>
  <si>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</si>
  <si>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</si>
  <si>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</si>
  <si>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</si>
  <si>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</si>
  <si>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</si>
  <si>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</si>
  <si>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</si>
  <si>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</si>
  <si>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</si>
  <si>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</si>
  <si>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</si>
  <si>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</si>
  <si>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</si>
  <si>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</si>
  <si>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</si>
  <si>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</si>
  <si>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</si>
  <si>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</si>
  <si>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</si>
  <si>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</si>
  <si>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</si>
  <si>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</si>
  <si>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</si>
  <si>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</si>
  <si>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</si>
  <si>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</si>
  <si>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</si>
  <si>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</si>
  <si>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</si>
  <si>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</si>
  <si>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</si>
  <si>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</si>
  <si>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</si>
  <si>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</si>
  <si>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</si>
  <si>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</si>
  <si>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</si>
  <si>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</si>
  <si>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</si>
  <si>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</si>
  <si>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</si>
  <si>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</si>
  <si>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</si>
  <si>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</si>
  <si>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</si>
  <si>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</si>
  <si>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</si>
  <si>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</si>
  <si>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</si>
  <si>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</si>
  <si>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</si>
  <si>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</si>
  <si>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</si>
  <si>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</si>
  <si>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</si>
  <si>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</si>
  <si>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</si>
  <si>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</si>
  <si>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</si>
  <si>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</si>
  <si>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</si>
  <si>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</si>
  <si>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</si>
  <si>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</si>
  <si>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</si>
  <si>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</si>
  <si>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</si>
  <si>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</si>
  <si>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</si>
  <si>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</si>
  <si>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</si>
  <si>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</si>
  <si>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</si>
  <si>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</si>
  <si>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</si>
  <si>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</si>
  <si>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</si>
  <si>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</si>
  <si>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</si>
  <si>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</si>
  <si>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</si>
  <si>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</si>
  <si>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</si>
  <si>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t>−</t>
  </si>
  <si>
    <t xml:space="preserve"> 74 02 </t>
  </si>
  <si>
    <t>18.</t>
  </si>
  <si>
    <t>Korisnici koji pravo na mirovinu ostvaruju prema Zakonu o vatrogastvu (NN 125/19)*</t>
  </si>
  <si>
    <t xml:space="preserve"> 74 01 </t>
  </si>
  <si>
    <t xml:space="preserve"> 74 00 </t>
  </si>
  <si>
    <t xml:space="preserve"> 74 11 </t>
  </si>
  <si>
    <t xml:space="preserve"> 72 06 </t>
  </si>
  <si>
    <t>Odnos broja korisnika mirovina i osiguranika</t>
  </si>
  <si>
    <t xml:space="preserve"> 72 09 </t>
  </si>
  <si>
    <t>49 00 26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</si>
  <si>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  </t>
    </r>
  </si>
  <si>
    <t xml:space="preserve"> 71 10 </t>
  </si>
  <si>
    <t xml:space="preserve"> 65 10 </t>
  </si>
  <si>
    <t xml:space="preserve"> 60 00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</si>
  <si>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2022.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</si>
  <si>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2022.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</si>
  <si>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 xml:space="preserve"> 61 10 </t>
  </si>
  <si>
    <t xml:space="preserve"> 63 03 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</si>
  <si>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2022. - u milijardama kuna (plan)</t>
    </r>
  </si>
  <si>
    <r>
      <t xml:space="preserve">Ukupni rashodi za 2022.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</si>
  <si>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17 05 20</t>
  </si>
  <si>
    <r>
      <t xml:space="preserve">Napomena: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</si>
  <si>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nisu uključeni korisnici mirovina DVO, ZOHBDR i HVO.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</si>
  <si>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  <r>
      <rPr>
        <vertAlign val="superscript"/>
        <sz val="7.5"/>
        <color theme="1"/>
        <rFont val="Calibri"/>
        <family val="2"/>
        <charset val="238"/>
        <scheme val="minor"/>
      </rPr>
      <t/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</si>
  <si>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  U tablici je prikazan </t>
    </r>
    <r>
      <rPr>
        <b/>
        <i/>
        <sz val="8"/>
        <color rgb="FFFF0000"/>
        <rFont val="Calibri"/>
        <family val="2"/>
        <charset val="238"/>
        <scheme val="minor"/>
      </rPr>
      <t>ukupni</t>
    </r>
    <r>
      <rPr>
        <sz val="8"/>
        <color theme="1"/>
        <rFont val="Calibri"/>
        <family val="2"/>
        <charset val="238"/>
        <scheme val="minor"/>
      </rPr>
      <t xml:space="preserve"> staž korisnika mirovina. </t>
    </r>
  </si>
  <si>
    <t xml:space="preserve"> 72 08 </t>
  </si>
  <si>
    <t>21 11 15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</si>
  <si>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DVO, ZOHBDR i HVO. 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</si>
  <si>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01.01.2022.</t>
    </r>
  </si>
  <si>
    <t>02 09 12</t>
  </si>
  <si>
    <t>31 06 21</t>
  </si>
  <si>
    <t xml:space="preserve"> 65 11 </t>
  </si>
  <si>
    <t xml:space="preserve"> 62 06 </t>
  </si>
  <si>
    <t xml:space="preserve"> 72 07 </t>
  </si>
  <si>
    <t>42 06 03</t>
  </si>
  <si>
    <t xml:space="preserve"> 68 01 </t>
  </si>
  <si>
    <t xml:space="preserve"> 64 10 </t>
  </si>
  <si>
    <t xml:space="preserve"> 64 05 </t>
  </si>
  <si>
    <t xml:space="preserve"> 64 00 </t>
  </si>
  <si>
    <t xml:space="preserve">   22 00   </t>
  </si>
  <si>
    <t xml:space="preserve">   18 10   </t>
  </si>
  <si>
    <t>17 03 27</t>
  </si>
  <si>
    <t>23 08 21</t>
  </si>
  <si>
    <t>23 10 29</t>
  </si>
  <si>
    <t>29 03 14</t>
  </si>
  <si>
    <t>37 10 07</t>
  </si>
  <si>
    <t>20 07 03</t>
  </si>
  <si>
    <t>36 00 11</t>
  </si>
  <si>
    <t>17 05 03</t>
  </si>
  <si>
    <t>23 11 23</t>
  </si>
  <si>
    <t>24 01 27</t>
  </si>
  <si>
    <t>31 03 05</t>
  </si>
  <si>
    <t>36 04 04</t>
  </si>
  <si>
    <t>37 00 15</t>
  </si>
  <si>
    <t>37 06 29</t>
  </si>
  <si>
    <t>41 02 01</t>
  </si>
  <si>
    <t>31 03 21</t>
  </si>
  <si>
    <t>22 03 17</t>
  </si>
  <si>
    <t>29 03 13</t>
  </si>
  <si>
    <t>PREGLED OSNOVNIH PODATAKA O STANJU U SUSTAVU MIROVINSKOG OSIGURANJA za travanj 2022. (isplata u svibnju 2022.)</t>
  </si>
  <si>
    <t>31 08 19</t>
  </si>
  <si>
    <t>24 09 11</t>
  </si>
  <si>
    <t>31 07 07</t>
  </si>
  <si>
    <t>35 07 27</t>
  </si>
  <si>
    <t>32 08 19</t>
  </si>
  <si>
    <t>21 10 17</t>
  </si>
  <si>
    <t>28 06 16</t>
  </si>
  <si>
    <t>30 11 26</t>
  </si>
  <si>
    <t xml:space="preserve"> 42 09 18 </t>
  </si>
  <si>
    <t xml:space="preserve"> 42 03 27 </t>
  </si>
  <si>
    <t>27 05 13</t>
  </si>
  <si>
    <t>37 05 19</t>
  </si>
  <si>
    <t xml:space="preserve"> 74 03 </t>
  </si>
  <si>
    <t xml:space="preserve"> 68 07 </t>
  </si>
  <si>
    <t xml:space="preserve"> 63 07 </t>
  </si>
  <si>
    <t xml:space="preserve"> 74 06 </t>
  </si>
  <si>
    <t>31 08 12</t>
  </si>
  <si>
    <t>42 05 29</t>
  </si>
  <si>
    <t>24 06 03</t>
  </si>
  <si>
    <t>35 10 07</t>
  </si>
  <si>
    <t>35 07 28</t>
  </si>
  <si>
    <t>32 07 20</t>
  </si>
  <si>
    <t>28 05 07</t>
  </si>
  <si>
    <t>30 09 14</t>
  </si>
  <si>
    <t xml:space="preserve"> 42 10 02 </t>
  </si>
  <si>
    <t xml:space="preserve"> 62 05 </t>
  </si>
  <si>
    <t xml:space="preserve"> 71 07 </t>
  </si>
  <si>
    <t xml:space="preserve"> 73 11 </t>
  </si>
  <si>
    <t xml:space="preserve"> 42 04 09 </t>
  </si>
  <si>
    <t>27 02 05</t>
  </si>
  <si>
    <t>37 07 10</t>
  </si>
  <si>
    <t xml:space="preserve"> 72 01 </t>
  </si>
  <si>
    <t xml:space="preserve"> 31 08 23 </t>
  </si>
  <si>
    <t xml:space="preserve"> 42 00 25 </t>
  </si>
  <si>
    <t xml:space="preserve"> 33 08 24 </t>
  </si>
  <si>
    <t xml:space="preserve"> 37 03 07 </t>
  </si>
  <si>
    <t xml:space="preserve"> 39 00 00 </t>
  </si>
  <si>
    <t xml:space="preserve"> 34 04 28 </t>
  </si>
  <si>
    <t xml:space="preserve"> 24 07 17 </t>
  </si>
  <si>
    <t xml:space="preserve"> 30 05 04 </t>
  </si>
  <si>
    <t xml:space="preserve"> 32 10 17 </t>
  </si>
  <si>
    <t xml:space="preserve"> 64 07 </t>
  </si>
  <si>
    <t xml:space="preserve"> 63 11 </t>
  </si>
  <si>
    <t xml:space="preserve"> 60 02 </t>
  </si>
  <si>
    <t xml:space="preserve"> 55 00 </t>
  </si>
  <si>
    <t xml:space="preserve"> 63 04 </t>
  </si>
  <si>
    <t xml:space="preserve"> 32 11 11 </t>
  </si>
  <si>
    <t xml:space="preserve"> 42 00 16 </t>
  </si>
  <si>
    <t xml:space="preserve"> 35 00 20 </t>
  </si>
  <si>
    <t xml:space="preserve"> 37 01 26 </t>
  </si>
  <si>
    <t xml:space="preserve"> 35 06 03 </t>
  </si>
  <si>
    <t xml:space="preserve"> 24 09 13 </t>
  </si>
  <si>
    <t xml:space="preserve"> 30 08 01 </t>
  </si>
  <si>
    <t xml:space="preserve"> 33 07 17 </t>
  </si>
  <si>
    <t xml:space="preserve"> 63 08 </t>
  </si>
  <si>
    <t xml:space="preserve"> 60 01 </t>
  </si>
  <si>
    <t xml:space="preserve"> 62 11 </t>
  </si>
  <si>
    <t xml:space="preserve"> 54 05 </t>
  </si>
  <si>
    <t xml:space="preserve"> 62 10 </t>
  </si>
  <si>
    <t xml:space="preserve">   20 02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</si>
  <si>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30.04.2022.</t>
    </r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</si>
  <si>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travanj 2022. (isplata u svibnju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</si>
  <si>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doplatka za djecu za travanj 2022. (isplata u svibnju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</si>
  <si>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djece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za koju je isplaćen doplatak za djecu</t>
    </r>
    <r>
      <rPr>
        <b/>
        <sz val="8.5"/>
        <color theme="1"/>
        <rFont val="Calibri"/>
        <family val="2"/>
        <charset val="238"/>
        <scheme val="minor"/>
      </rPr>
      <t xml:space="preserve"> za travanj 2022. (isplata u svibnju 2022.)</t>
    </r>
  </si>
  <si>
    <r>
      <t xml:space="preserve">Broj </t>
    </r>
    <r>
      <rPr>
        <b/>
        <sz val="9.5"/>
        <color theme="1"/>
        <rFont val="Calibri"/>
        <family val="2"/>
        <charset val="238"/>
        <scheme val="minor"/>
      </rPr>
      <t>korisnika nacionalne naknade</t>
    </r>
    <r>
      <rPr>
        <sz val="9.5"/>
        <color theme="1"/>
        <rFont val="Calibri"/>
        <family val="2"/>
        <charset val="238"/>
        <scheme val="minor"/>
      </rPr>
      <t xml:space="preserve"> </t>
    </r>
    <r>
      <rPr>
        <b/>
        <sz val="9.5"/>
        <color theme="1"/>
        <rFont val="Calibri"/>
        <family val="2"/>
        <charset val="238"/>
        <scheme val="minor"/>
      </rPr>
      <t>za travanj 2022. (isplata u svibnju 2022.)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</si>
  <si>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travnja 2022.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</si>
  <si>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ožujak 2022. (izvor: DZS)</t>
    </r>
  </si>
  <si>
    <t>za travanj 2022. (isplata u svibnju 2022.)</t>
  </si>
  <si>
    <t>14 11 23</t>
  </si>
  <si>
    <t>16 03 12</t>
  </si>
  <si>
    <t>13 02 02</t>
  </si>
  <si>
    <t>17 08 13</t>
  </si>
  <si>
    <t>15 00 26</t>
  </si>
  <si>
    <t>16 02 03</t>
  </si>
  <si>
    <t>12 11 16</t>
  </si>
  <si>
    <t>15 00 10</t>
  </si>
  <si>
    <t>17 00 02</t>
  </si>
  <si>
    <t>14 00 26</t>
  </si>
  <si>
    <t>19 09 10</t>
  </si>
  <si>
    <t>26 08 08</t>
  </si>
  <si>
    <t>28 04 08</t>
  </si>
  <si>
    <t>29 03 19</t>
  </si>
  <si>
    <t>23 05 15</t>
  </si>
  <si>
    <t>28 07 24</t>
  </si>
  <si>
    <t>32 11 00</t>
  </si>
  <si>
    <t>33 10 13</t>
  </si>
  <si>
    <t>25 08 20</t>
  </si>
  <si>
    <t>33 01 15</t>
  </si>
  <si>
    <t>34 04 07</t>
  </si>
  <si>
    <t>35 01 05</t>
  </si>
  <si>
    <t>25 05 20</t>
  </si>
  <si>
    <t>35 07 05</t>
  </si>
  <si>
    <t>36 02 24</t>
  </si>
  <si>
    <t>36 07 18</t>
  </si>
  <si>
    <t>28 02 10</t>
  </si>
  <si>
    <t>36 04 18</t>
  </si>
  <si>
    <t>37 06 05</t>
  </si>
  <si>
    <t>29 03 09</t>
  </si>
  <si>
    <t>36 07 29</t>
  </si>
  <si>
    <t>38 08 08</t>
  </si>
  <si>
    <t>38 11 26</t>
  </si>
  <si>
    <t>29 09 29</t>
  </si>
  <si>
    <t>38 10 12</t>
  </si>
  <si>
    <t>39 01 12</t>
  </si>
  <si>
    <t>29 03 07</t>
  </si>
  <si>
    <t>38 07 29</t>
  </si>
  <si>
    <t>38 10 05</t>
  </si>
  <si>
    <t>28 09 09</t>
  </si>
  <si>
    <t>38 02 07</t>
  </si>
  <si>
    <t>38 09 29</t>
  </si>
  <si>
    <t>38 09 22</t>
  </si>
  <si>
    <t>41 03 00</t>
  </si>
  <si>
    <t>40 06 18</t>
  </si>
  <si>
    <t>40 07 01</t>
  </si>
  <si>
    <t>28 11 10</t>
  </si>
  <si>
    <t>41 09 24</t>
  </si>
  <si>
    <t>13 11 22</t>
  </si>
  <si>
    <t>11 02 19</t>
  </si>
  <si>
    <t>14 11 02</t>
  </si>
  <si>
    <t>16 02 24</t>
  </si>
  <si>
    <t>10 03 07</t>
  </si>
  <si>
    <t>11 10 29</t>
  </si>
  <si>
    <t>16 05 28</t>
  </si>
  <si>
    <t>18 00 22</t>
  </si>
  <si>
    <t>10 06 26</t>
  </si>
  <si>
    <t>15 05 12</t>
  </si>
  <si>
    <t>21 00 03</t>
  </si>
  <si>
    <t>21 00 18</t>
  </si>
  <si>
    <t>13 05 06</t>
  </si>
  <si>
    <t>21 09 19</t>
  </si>
  <si>
    <t>23 03 10</t>
  </si>
  <si>
    <t>23 09 20</t>
  </si>
  <si>
    <t>12 10 08</t>
  </si>
  <si>
    <t>24 01 23</t>
  </si>
  <si>
    <t>28 10 11</t>
  </si>
  <si>
    <t>28 11 28</t>
  </si>
  <si>
    <t>21 02 28</t>
  </si>
  <si>
    <t>29 07 22</t>
  </si>
  <si>
    <t>32 05 03</t>
  </si>
  <si>
    <t>33 00 02</t>
  </si>
  <si>
    <t>20 07 11</t>
  </si>
  <si>
    <t>32 05 27</t>
  </si>
  <si>
    <t>32 11 13</t>
  </si>
  <si>
    <t>33 02 10</t>
  </si>
  <si>
    <t>24 01 10</t>
  </si>
  <si>
    <t>33 01 22</t>
  </si>
  <si>
    <t>34 00 19</t>
  </si>
  <si>
    <t>34 03 05</t>
  </si>
  <si>
    <t>25 06 02</t>
  </si>
  <si>
    <t>34 00 04</t>
  </si>
  <si>
    <t>34 08 06</t>
  </si>
  <si>
    <t>34 10 13</t>
  </si>
  <si>
    <t>26 09 01</t>
  </si>
  <si>
    <t>34 07 10</t>
  </si>
  <si>
    <t>34 07 09</t>
  </si>
  <si>
    <t>34 08 15</t>
  </si>
  <si>
    <t>25 08 28</t>
  </si>
  <si>
    <t>35 10 03</t>
  </si>
  <si>
    <t>34 06 19</t>
  </si>
  <si>
    <t>34 07 16</t>
  </si>
  <si>
    <t>27 04 04</t>
  </si>
  <si>
    <t>36 02 20</t>
  </si>
  <si>
    <t>35 00 03</t>
  </si>
  <si>
    <t>35 00 27</t>
  </si>
  <si>
    <t>28 07 06</t>
  </si>
  <si>
    <t>39 03 26</t>
  </si>
  <si>
    <t>35 10 20</t>
  </si>
  <si>
    <t>36 00 02</t>
  </si>
  <si>
    <t>28 07 08</t>
  </si>
  <si>
    <t>28 08 21</t>
  </si>
  <si>
    <t>30 00 19</t>
  </si>
  <si>
    <t>18 00 09</t>
  </si>
  <si>
    <t>25 03 18</t>
  </si>
  <si>
    <t>15 00 00</t>
  </si>
  <si>
    <t>16 01 18</t>
  </si>
  <si>
    <t>13 02 05</t>
  </si>
  <si>
    <t>18 06 08</t>
  </si>
  <si>
    <t>15 02 07</t>
  </si>
  <si>
    <t>15 11 29</t>
  </si>
  <si>
    <t>13 00 22</t>
  </si>
  <si>
    <t>16 01 01</t>
  </si>
  <si>
    <t>17 00 13</t>
  </si>
  <si>
    <t>14 01 27</t>
  </si>
  <si>
    <t>17 06 22</t>
  </si>
  <si>
    <t>19 10 27</t>
  </si>
  <si>
    <t>27 06 14</t>
  </si>
  <si>
    <t>30 01 26</t>
  </si>
  <si>
    <t>24 09 17</t>
  </si>
  <si>
    <t>31 00 01</t>
  </si>
  <si>
    <t>33 11 08</t>
  </si>
  <si>
    <t>35 02 04</t>
  </si>
  <si>
    <t>26 00 24</t>
  </si>
  <si>
    <t>34 01 25</t>
  </si>
  <si>
    <t>36 00 08</t>
  </si>
  <si>
    <t>26 03 16</t>
  </si>
  <si>
    <t>37 05 16</t>
  </si>
  <si>
    <t>38 00 09</t>
  </si>
  <si>
    <t>29 00 15</t>
  </si>
  <si>
    <t>37 00 22</t>
  </si>
  <si>
    <t>38 09 18</t>
  </si>
  <si>
    <t>39 02 26</t>
  </si>
  <si>
    <t>30 05 05</t>
  </si>
  <si>
    <t>37 03 27</t>
  </si>
  <si>
    <t>39 11 21</t>
  </si>
  <si>
    <t>40 03 28</t>
  </si>
  <si>
    <t>40 01 28</t>
  </si>
  <si>
    <t>40 06 06</t>
  </si>
  <si>
    <t>30 09 21</t>
  </si>
  <si>
    <t>37 11 15</t>
  </si>
  <si>
    <t>39 11 09</t>
  </si>
  <si>
    <t>40 02 15</t>
  </si>
  <si>
    <t>29 06 25</t>
  </si>
  <si>
    <t>38 05 19</t>
  </si>
  <si>
    <t>40 00 13</t>
  </si>
  <si>
    <t>40 00 17</t>
  </si>
  <si>
    <t>29 08 15</t>
  </si>
  <si>
    <t>41 03 24</t>
  </si>
  <si>
    <t>41 01 21</t>
  </si>
  <si>
    <t>29 02 09</t>
  </si>
  <si>
    <t>41 08 21</t>
  </si>
  <si>
    <t>31 04 07</t>
  </si>
  <si>
    <t>33 05 05</t>
  </si>
  <si>
    <t xml:space="preserve"> 31 11 10  </t>
  </si>
  <si>
    <t xml:space="preserve"> 35 06 12  </t>
  </si>
  <si>
    <t xml:space="preserve"> 31 02 20  </t>
  </si>
  <si>
    <t>31 00 00</t>
  </si>
  <si>
    <t xml:space="preserve"> 33 04 07  </t>
  </si>
  <si>
    <t xml:space="preserve"> 33 02 17  </t>
  </si>
  <si>
    <t>18 08 01</t>
  </si>
  <si>
    <t>29 07 27</t>
  </si>
  <si>
    <t xml:space="preserve"> 38 05 12  </t>
  </si>
  <si>
    <t xml:space="preserve"> 29 06 24  </t>
  </si>
  <si>
    <t xml:space="preserve"> 32 10 23  </t>
  </si>
  <si>
    <t xml:space="preserve"> 29 00 26  </t>
  </si>
  <si>
    <t xml:space="preserve"> 41 11 21  </t>
  </si>
  <si>
    <t xml:space="preserve"> 29 08 08  </t>
  </si>
  <si>
    <t xml:space="preserve"> 27 09 16  </t>
  </si>
  <si>
    <t xml:space="preserve"> 28 10 21  </t>
  </si>
  <si>
    <t>06 09 03</t>
  </si>
  <si>
    <t>1 : 1,30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</si>
</sst>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42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vertAlign val="superscript"/>
      <sz val="7.5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3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4" fillId="0" borderId="0" xfId="0" applyFont="1"/>
    <xf numFmtId="0" fontId="20" fillId="2" borderId="0" xfId="0" applyFont="1" applyFill="1"/>
    <xf numFmtId="0" fontId="35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5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2" fillId="2" borderId="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9" fillId="0" borderId="0" xfId="0" applyNumberFormat="1" applyFont="1" applyAlignment="1">
      <alignment vertical="center"/>
    </xf>
    <xf numFmtId="0" fontId="11" fillId="0" borderId="9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" fontId="9" fillId="2" borderId="1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left" vertical="center"/>
    </xf>
    <xf numFmtId="0" fontId="36" fillId="2" borderId="3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0046178310434495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2022. godini prema Zakonu o mirovinskom osiguranju - NOVI KORISNICI</c:v>
                </c:pt>
                <c:pt idx="1">
                  <c:v>Korisnici mirovina kojima je u 2022.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15391</c:v>
                </c:pt>
                <c:pt idx="1">
                  <c:v>18323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9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  </a:t>
            </a:r>
            <a:r>
              <a:rPr lang="hr-HR" sz="1200">
                <a:solidFill>
                  <a:srgbClr val="FF0000"/>
                </a:solidFill>
              </a:rPr>
              <a:t>1 : 1,30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8818409679455519E-2"/>
          <c:y val="0.17904002255622328"/>
          <c:w val="0.95089514857600765"/>
          <c:h val="0.48415980902800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E2-49AA-8364-D1CCE1E0CA53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E2-49AA-8364-D1CCE1E0C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30.04.2022.</c:v>
                </c:pt>
                <c:pt idx="1">
                  <c:v>Broj korisnika mirovine za travanj 2022. (isplata u svibnju 2022.)</c:v>
                </c:pt>
                <c:pt idx="2">
                  <c:v>Registrirana nezaposlenost krajem travnja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2'!$C$43:$C$49</c15:sqref>
                  </c15:fullRef>
                </c:ext>
              </c:extLst>
              <c:f>('stranica 1 i 2'!$C$43:$C$44,'stranica 1 i 2'!$C$49)</c:f>
              <c:numCache>
                <c:formatCode>0</c:formatCode>
                <c:ptCount val="3"/>
                <c:pt idx="0">
                  <c:v>1599510</c:v>
                </c:pt>
                <c:pt idx="1">
                  <c:v>1231064</c:v>
                </c:pt>
                <c:pt idx="2">
                  <c:v>118922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CE2-49AA-8364-D1CCE1E0CA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2'!$A$43:$B$49</c15:sqref>
                  </c15:fullRef>
                </c:ext>
              </c:extLst>
              <c:f>('stranica 1 i 2'!$A$43:$B$44,'stranica 1 i 2'!$A$49:$B$49)</c:f>
              <c:strCache>
                <c:ptCount val="3"/>
                <c:pt idx="0">
                  <c:v>Broj osiguranika 30.04.2022.</c:v>
                </c:pt>
                <c:pt idx="1">
                  <c:v>Broj korisnika mirovine za travanj 2022. (isplata u svibnju 2022.)</c:v>
                </c:pt>
                <c:pt idx="2">
                  <c:v>Registrirana nezaposlenost krajem travnja 2022.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2'!$D$43:$D$49</c15:sqref>
                  </c15:fullRef>
                </c:ext>
              </c:extLst>
              <c:f>('stranica 1 i 2'!$D$43:$D$44,'stranica 1 i 2'!$D$49)</c:f>
              <c:numCache>
                <c:formatCode>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3047.41</c:v>
                </c:pt>
                <c:pt idx="1">
                  <c:v>3120.2808445235396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3047.41</c:v>
                </c:pt>
                <c:pt idx="1">
                  <c:v>3120.2808445235396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2022.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40.060602077034311</c:v>
                </c:pt>
                <c:pt idx="1">
                  <c:v>41.018546661279601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6497937757780277E-2"/>
          <c:y val="0.20988636363636365"/>
          <c:w val="0.9670041244844394"/>
          <c:h val="0.672284955857790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2809</c:v>
                </c:pt>
                <c:pt idx="1">
                  <c:v>17670</c:v>
                </c:pt>
                <c:pt idx="2">
                  <c:v>81055</c:v>
                </c:pt>
                <c:pt idx="3">
                  <c:v>122462</c:v>
                </c:pt>
                <c:pt idx="4">
                  <c:v>178745</c:v>
                </c:pt>
                <c:pt idx="5">
                  <c:v>134949</c:v>
                </c:pt>
                <c:pt idx="6">
                  <c:v>133678</c:v>
                </c:pt>
                <c:pt idx="7">
                  <c:v>83121</c:v>
                </c:pt>
                <c:pt idx="8">
                  <c:v>66863</c:v>
                </c:pt>
                <c:pt idx="9">
                  <c:v>45175</c:v>
                </c:pt>
                <c:pt idx="10">
                  <c:v>47454</c:v>
                </c:pt>
                <c:pt idx="11">
                  <c:v>22546</c:v>
                </c:pt>
                <c:pt idx="12">
                  <c:v>8784</c:v>
                </c:pt>
                <c:pt idx="13">
                  <c:v>10080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89</c:v>
                </c:pt>
                <c:pt idx="1">
                  <c:v>7016</c:v>
                </c:pt>
                <c:pt idx="2">
                  <c:v>6464</c:v>
                </c:pt>
                <c:pt idx="3">
                  <c:v>10324</c:v>
                </c:pt>
                <c:pt idx="4">
                  <c:v>46560</c:v>
                </c:pt>
                <c:pt idx="5">
                  <c:v>27263</c:v>
                </c:pt>
                <c:pt idx="6">
                  <c:v>37302</c:v>
                </c:pt>
                <c:pt idx="7">
                  <c:v>22802</c:v>
                </c:pt>
                <c:pt idx="8">
                  <c:v>18299</c:v>
                </c:pt>
                <c:pt idx="9">
                  <c:v>11002</c:v>
                </c:pt>
                <c:pt idx="10">
                  <c:v>11148</c:v>
                </c:pt>
                <c:pt idx="11">
                  <c:v>5308</c:v>
                </c:pt>
                <c:pt idx="12">
                  <c:v>2100</c:v>
                </c:pt>
                <c:pt idx="13">
                  <c:v>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2720</c:v>
                </c:pt>
                <c:pt idx="1">
                  <c:v>10654</c:v>
                </c:pt>
                <c:pt idx="2">
                  <c:v>74591</c:v>
                </c:pt>
                <c:pt idx="3">
                  <c:v>112138</c:v>
                </c:pt>
                <c:pt idx="4">
                  <c:v>132185</c:v>
                </c:pt>
                <c:pt idx="5">
                  <c:v>107686</c:v>
                </c:pt>
                <c:pt idx="6">
                  <c:v>96376</c:v>
                </c:pt>
                <c:pt idx="7">
                  <c:v>60319</c:v>
                </c:pt>
                <c:pt idx="8">
                  <c:v>48564</c:v>
                </c:pt>
                <c:pt idx="9">
                  <c:v>34173</c:v>
                </c:pt>
                <c:pt idx="10">
                  <c:v>36306</c:v>
                </c:pt>
                <c:pt idx="11">
                  <c:v>17238</c:v>
                </c:pt>
                <c:pt idx="12">
                  <c:v>6684</c:v>
                </c:pt>
                <c:pt idx="13">
                  <c:v>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7590</c:v>
                </c:pt>
                <c:pt idx="1">
                  <c:v>9130</c:v>
                </c:pt>
                <c:pt idx="2">
                  <c:v>631</c:v>
                </c:pt>
                <c:pt idx="3">
                  <c:v>251</c:v>
                </c:pt>
                <c:pt idx="4" formatCode="0">
                  <c:v>15933</c:v>
                </c:pt>
                <c:pt idx="5">
                  <c:v>2454</c:v>
                </c:pt>
                <c:pt idx="6">
                  <c:v>2321</c:v>
                </c:pt>
                <c:pt idx="7">
                  <c:v>70905</c:v>
                </c:pt>
                <c:pt idx="8">
                  <c:v>53272</c:v>
                </c:pt>
                <c:pt idx="9">
                  <c:v>4204</c:v>
                </c:pt>
                <c:pt idx="10">
                  <c:v>157</c:v>
                </c:pt>
                <c:pt idx="11">
                  <c:v>6227</c:v>
                </c:pt>
                <c:pt idx="12">
                  <c:v>685</c:v>
                </c:pt>
                <c:pt idx="13">
                  <c:v>72</c:v>
                </c:pt>
                <c:pt idx="14">
                  <c:v>22</c:v>
                </c:pt>
                <c:pt idx="15">
                  <c:v>132</c:v>
                </c:pt>
                <c:pt idx="16">
                  <c:v>248</c:v>
                </c:pt>
                <c:pt idx="17">
                  <c:v>842</c:v>
                </c:pt>
                <c:pt idx="18">
                  <c:v>200</c:v>
                </c:pt>
                <c:pt idx="19">
                  <c:v>6727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4700.96</c:v>
                </c:pt>
                <c:pt idx="1">
                  <c:v>4594.59</c:v>
                </c:pt>
                <c:pt idx="2">
                  <c:v>4444.58</c:v>
                </c:pt>
                <c:pt idx="3">
                  <c:v>5404.85</c:v>
                </c:pt>
                <c:pt idx="4">
                  <c:v>4186.1499999999996</c:v>
                </c:pt>
                <c:pt idx="5">
                  <c:v>2679.81</c:v>
                </c:pt>
                <c:pt idx="6">
                  <c:v>4219.9399999999996</c:v>
                </c:pt>
                <c:pt idx="7">
                  <c:v>6319.84</c:v>
                </c:pt>
                <c:pt idx="8">
                  <c:v>3039.72</c:v>
                </c:pt>
                <c:pt idx="9">
                  <c:v>3483.09</c:v>
                </c:pt>
                <c:pt idx="10">
                  <c:v>3513.81</c:v>
                </c:pt>
                <c:pt idx="11">
                  <c:v>3111.58</c:v>
                </c:pt>
                <c:pt idx="12">
                  <c:v>10729.3</c:v>
                </c:pt>
                <c:pt idx="13">
                  <c:v>3642.45</c:v>
                </c:pt>
                <c:pt idx="14">
                  <c:v>3942.77</c:v>
                </c:pt>
                <c:pt idx="15">
                  <c:v>9615.35</c:v>
                </c:pt>
                <c:pt idx="16">
                  <c:v>4183.6499999999996</c:v>
                </c:pt>
                <c:pt idx="17">
                  <c:v>3410.07</c:v>
                </c:pt>
                <c:pt idx="18">
                  <c:v>2241.6999999999998</c:v>
                </c:pt>
                <c:pt idx="19">
                  <c:v>3575.25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33</xdr:row>
      <xdr:rowOff>63499</xdr:rowOff>
    </xdr:from>
    <xdr:to>
      <xdr:col>10</xdr:col>
      <xdr:colOff>751416</xdr:colOff>
      <xdr:row>41</xdr:row>
      <xdr:rowOff>95249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116416</xdr:colOff>
      <xdr:row>42</xdr:row>
      <xdr:rowOff>52918</xdr:rowOff>
    </xdr:from>
    <xdr:to>
      <xdr:col>10</xdr:col>
      <xdr:colOff>730250</xdr:colOff>
      <xdr:row>52</xdr:row>
      <xdr:rowOff>391583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46567</xdr:rowOff>
    </xdr:from>
    <xdr:to>
      <xdr:col>3</xdr:col>
      <xdr:colOff>222250</xdr:colOff>
      <xdr:row>62</xdr:row>
      <xdr:rowOff>95250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285749</xdr:colOff>
      <xdr:row>53</xdr:row>
      <xdr:rowOff>63500</xdr:rowOff>
    </xdr:from>
    <xdr:to>
      <xdr:col>10</xdr:col>
      <xdr:colOff>762000</xdr:colOff>
      <xdr:row>62</xdr:row>
      <xdr:rowOff>112183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20</xdr:row>
      <xdr:rowOff>3175</xdr:rowOff>
    </xdr:from>
    <xdr:to>
      <xdr:col>12</xdr:col>
      <xdr:colOff>603250</xdr:colOff>
      <xdr:row>37</xdr:row>
      <xdr:rowOff>111125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49</xdr:row>
      <xdr:rowOff>88900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tabSelected="1" zoomScale="90" zoomScaleNormal="90" workbookViewId="0">
      <selection sqref="A1:K1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39" customWidth="1"/>
    <col min="13" max="16" width="9.140625" style="135" customWidth="1"/>
    <col min="17" max="17" width="9.140625" style="139" customWidth="1"/>
    <col min="18" max="20" width="9.140625" style="135" customWidth="1"/>
    <col min="21" max="23" width="9.140625" style="135"/>
    <col min="24" max="16384" width="9.140625" style="2"/>
  </cols>
  <sheetData>
    <row r="1" spans="1:23" ht="21" customHeight="1" x14ac:dyDescent="0.25">
      <c r="A1" s="181" t="s">
        <v>157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23" s="1" customFormat="1" ht="14.45" customHeight="1" x14ac:dyDescent="0.2">
      <c r="A2" s="182" t="s">
        <v>8</v>
      </c>
      <c r="B2" s="176" t="s">
        <v>9</v>
      </c>
      <c r="C2" s="177" t="s">
        <v>94</v>
      </c>
      <c r="D2" s="176" t="s">
        <v>89</v>
      </c>
      <c r="E2" s="169" t="s">
        <v>90</v>
      </c>
      <c r="F2" s="179" t="s">
        <v>0</v>
      </c>
      <c r="G2" s="179"/>
      <c r="H2" s="179"/>
      <c r="I2" s="179"/>
      <c r="J2" s="179"/>
      <c r="K2" s="179"/>
      <c r="L2" s="107"/>
      <c r="M2" s="136"/>
      <c r="N2" s="136"/>
      <c r="O2" s="136"/>
      <c r="P2" s="136"/>
      <c r="Q2" s="107"/>
      <c r="R2" s="136"/>
      <c r="S2" s="136"/>
      <c r="T2" s="136"/>
      <c r="U2" s="136"/>
      <c r="V2" s="136"/>
      <c r="W2" s="136"/>
    </row>
    <row r="3" spans="1:23" s="1" customFormat="1" ht="58.5" customHeight="1" x14ac:dyDescent="0.2">
      <c r="A3" s="182"/>
      <c r="B3" s="176"/>
      <c r="C3" s="177"/>
      <c r="D3" s="176"/>
      <c r="E3" s="170"/>
      <c r="F3" s="81" t="s">
        <v>10</v>
      </c>
      <c r="G3" s="117" t="s">
        <v>95</v>
      </c>
      <c r="H3" s="81" t="s">
        <v>89</v>
      </c>
      <c r="I3" s="117" t="s">
        <v>90</v>
      </c>
      <c r="J3" s="118" t="s">
        <v>96</v>
      </c>
      <c r="K3" s="111" t="s">
        <v>91</v>
      </c>
      <c r="L3" s="107"/>
      <c r="M3" s="136"/>
      <c r="N3" s="136"/>
      <c r="O3" s="136"/>
      <c r="P3" s="136"/>
      <c r="Q3" s="107"/>
      <c r="R3" s="136"/>
      <c r="S3" s="136"/>
      <c r="T3" s="136"/>
      <c r="U3" s="136"/>
      <c r="V3" s="136"/>
      <c r="W3" s="136"/>
    </row>
    <row r="4" spans="1:23" s="1" customFormat="1" ht="15.75" x14ac:dyDescent="0.2">
      <c r="A4" s="178" t="s">
        <v>88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07"/>
      <c r="M4" s="136"/>
      <c r="N4" s="136"/>
      <c r="O4" s="136"/>
      <c r="P4" s="136"/>
      <c r="Q4" s="107"/>
      <c r="R4" s="136"/>
      <c r="S4" s="136"/>
      <c r="T4" s="136"/>
      <c r="U4" s="136"/>
      <c r="V4" s="136"/>
      <c r="W4" s="136"/>
    </row>
    <row r="5" spans="1:23" s="1" customFormat="1" ht="13.5" customHeight="1" x14ac:dyDescent="0.2">
      <c r="A5" s="28" t="s">
        <v>4</v>
      </c>
      <c r="B5" s="120">
        <v>493482</v>
      </c>
      <c r="C5" s="29">
        <v>2911.73</v>
      </c>
      <c r="D5" s="30" t="s">
        <v>158</v>
      </c>
      <c r="E5" s="30" t="s">
        <v>103</v>
      </c>
      <c r="F5" s="128">
        <v>401279</v>
      </c>
      <c r="G5" s="31">
        <v>3387.91</v>
      </c>
      <c r="H5" s="32" t="s">
        <v>174</v>
      </c>
      <c r="I5" s="33" t="s">
        <v>103</v>
      </c>
      <c r="J5" s="34">
        <f t="shared" ref="J5:J14" si="0">G5/$C$50*100</f>
        <v>44.536742474037069</v>
      </c>
      <c r="K5" s="34">
        <f>F5/$F$14*100</f>
        <v>42.001547010595665</v>
      </c>
      <c r="L5" s="107"/>
      <c r="M5" s="136"/>
      <c r="N5" s="136"/>
      <c r="O5" s="136"/>
      <c r="P5" s="136"/>
      <c r="Q5" s="107"/>
      <c r="R5" s="136"/>
      <c r="S5" s="136"/>
      <c r="T5" s="136"/>
      <c r="U5" s="136"/>
      <c r="V5" s="136"/>
      <c r="W5" s="136"/>
    </row>
    <row r="6" spans="1:23" s="1" customFormat="1" ht="13.5" customHeight="1" x14ac:dyDescent="0.2">
      <c r="A6" s="35" t="s">
        <v>11</v>
      </c>
      <c r="B6" s="121">
        <v>44560</v>
      </c>
      <c r="C6" s="36">
        <v>3836.28</v>
      </c>
      <c r="D6" s="37" t="s">
        <v>132</v>
      </c>
      <c r="E6" s="37" t="s">
        <v>129</v>
      </c>
      <c r="F6" s="129">
        <v>39227</v>
      </c>
      <c r="G6" s="38">
        <v>4033.23</v>
      </c>
      <c r="H6" s="39" t="s">
        <v>175</v>
      </c>
      <c r="I6" s="40" t="s">
        <v>110</v>
      </c>
      <c r="J6" s="41">
        <f t="shared" si="0"/>
        <v>53.019981595898514</v>
      </c>
      <c r="K6" s="41">
        <f>F6/$F$14*100</f>
        <v>4.1058582297718944</v>
      </c>
      <c r="L6" s="107"/>
      <c r="M6" s="136"/>
      <c r="N6" s="136"/>
      <c r="O6" s="136"/>
      <c r="P6" s="136"/>
      <c r="Q6" s="107"/>
      <c r="R6" s="136"/>
      <c r="S6" s="136"/>
      <c r="T6" s="136"/>
      <c r="U6" s="136"/>
      <c r="V6" s="136"/>
      <c r="W6" s="136"/>
    </row>
    <row r="7" spans="1:23" s="1" customFormat="1" ht="13.5" customHeight="1" x14ac:dyDescent="0.2">
      <c r="A7" s="35" t="s">
        <v>108</v>
      </c>
      <c r="B7" s="121">
        <v>78660</v>
      </c>
      <c r="C7" s="36">
        <v>2571.16</v>
      </c>
      <c r="D7" s="37" t="s">
        <v>159</v>
      </c>
      <c r="E7" s="37" t="s">
        <v>170</v>
      </c>
      <c r="F7" s="129">
        <v>68063</v>
      </c>
      <c r="G7" s="38">
        <v>2892.64</v>
      </c>
      <c r="H7" s="39" t="s">
        <v>176</v>
      </c>
      <c r="I7" s="40" t="s">
        <v>102</v>
      </c>
      <c r="J7" s="41">
        <f t="shared" si="0"/>
        <v>38.026028657815168</v>
      </c>
      <c r="K7" s="41">
        <f t="shared" ref="K7:K13" si="1">F7/$F$14*100</f>
        <v>7.1240989291295396</v>
      </c>
      <c r="L7" s="107"/>
      <c r="M7" s="136"/>
      <c r="N7" s="136"/>
      <c r="O7" s="136"/>
      <c r="P7" s="136"/>
      <c r="Q7" s="107"/>
      <c r="R7" s="136"/>
      <c r="S7" s="136"/>
      <c r="T7" s="136"/>
      <c r="U7" s="136"/>
      <c r="V7" s="136"/>
      <c r="W7" s="136"/>
    </row>
    <row r="8" spans="1:23" s="1" customFormat="1" ht="14.25" customHeight="1" x14ac:dyDescent="0.2">
      <c r="A8" s="42" t="s">
        <v>12</v>
      </c>
      <c r="B8" s="122">
        <v>616702</v>
      </c>
      <c r="C8" s="43">
        <v>2935.09</v>
      </c>
      <c r="D8" s="44" t="s">
        <v>160</v>
      </c>
      <c r="E8" s="44" t="s">
        <v>98</v>
      </c>
      <c r="F8" s="130">
        <v>508569</v>
      </c>
      <c r="G8" s="45">
        <v>3371.4</v>
      </c>
      <c r="H8" s="46" t="s">
        <v>128</v>
      </c>
      <c r="I8" s="47" t="s">
        <v>101</v>
      </c>
      <c r="J8" s="80">
        <f t="shared" si="0"/>
        <v>44.319705534376233</v>
      </c>
      <c r="K8" s="80">
        <f t="shared" si="1"/>
        <v>53.2315041694971</v>
      </c>
      <c r="L8" s="107"/>
      <c r="M8" s="136"/>
      <c r="N8" s="136"/>
      <c r="O8" s="136"/>
      <c r="P8" s="136"/>
      <c r="Q8" s="107"/>
      <c r="R8" s="136"/>
      <c r="S8" s="136"/>
      <c r="T8" s="136"/>
      <c r="U8" s="136"/>
      <c r="V8" s="136"/>
      <c r="W8" s="136"/>
    </row>
    <row r="9" spans="1:23" s="1" customFormat="1" ht="13.5" customHeight="1" x14ac:dyDescent="0.2">
      <c r="A9" s="48" t="s">
        <v>13</v>
      </c>
      <c r="B9" s="121">
        <v>206906</v>
      </c>
      <c r="C9" s="36">
        <v>2812.66</v>
      </c>
      <c r="D9" s="37" t="s">
        <v>145</v>
      </c>
      <c r="E9" s="37" t="s">
        <v>171</v>
      </c>
      <c r="F9" s="129">
        <v>170784</v>
      </c>
      <c r="G9" s="38">
        <v>3125.9</v>
      </c>
      <c r="H9" s="39" t="s">
        <v>177</v>
      </c>
      <c r="I9" s="40" t="s">
        <v>133</v>
      </c>
      <c r="J9" s="41">
        <f t="shared" si="0"/>
        <v>41.092414881030628</v>
      </c>
      <c r="K9" s="41">
        <f t="shared" si="1"/>
        <v>17.875822568979611</v>
      </c>
      <c r="L9" s="107"/>
      <c r="M9" s="136"/>
      <c r="N9" s="136"/>
      <c r="O9" s="136"/>
      <c r="P9" s="136"/>
      <c r="Q9" s="107"/>
      <c r="R9" s="136"/>
      <c r="S9" s="136"/>
      <c r="T9" s="136"/>
      <c r="U9" s="136"/>
      <c r="V9" s="136"/>
      <c r="W9" s="136"/>
    </row>
    <row r="10" spans="1:23" s="1" customFormat="1" ht="13.5" customHeight="1" x14ac:dyDescent="0.2">
      <c r="A10" s="49" t="s">
        <v>14</v>
      </c>
      <c r="B10" s="121">
        <v>370</v>
      </c>
      <c r="C10" s="36">
        <v>3108.52</v>
      </c>
      <c r="D10" s="37" t="s">
        <v>161</v>
      </c>
      <c r="E10" s="37" t="s">
        <v>172</v>
      </c>
      <c r="F10" s="129">
        <v>361</v>
      </c>
      <c r="G10" s="38">
        <v>3111.59</v>
      </c>
      <c r="H10" s="39" t="s">
        <v>178</v>
      </c>
      <c r="I10" s="40" t="s">
        <v>172</v>
      </c>
      <c r="J10" s="41">
        <f t="shared" si="0"/>
        <v>40.904298672275537</v>
      </c>
      <c r="K10" s="41">
        <f t="shared" si="1"/>
        <v>3.7785576795259741E-2</v>
      </c>
      <c r="L10" s="107"/>
      <c r="M10" s="136"/>
      <c r="N10" s="136"/>
      <c r="O10" s="136"/>
      <c r="P10" s="136"/>
      <c r="Q10" s="107"/>
      <c r="R10" s="136"/>
      <c r="S10" s="136"/>
      <c r="T10" s="136"/>
      <c r="U10" s="136"/>
      <c r="V10" s="136"/>
      <c r="W10" s="136"/>
    </row>
    <row r="11" spans="1:23" s="1" customFormat="1" ht="14.25" customHeight="1" x14ac:dyDescent="0.2">
      <c r="A11" s="42" t="s">
        <v>15</v>
      </c>
      <c r="B11" s="122">
        <v>823978</v>
      </c>
      <c r="C11" s="43">
        <v>2904.43</v>
      </c>
      <c r="D11" s="44" t="s">
        <v>162</v>
      </c>
      <c r="E11" s="44" t="s">
        <v>106</v>
      </c>
      <c r="F11" s="130">
        <v>679714</v>
      </c>
      <c r="G11" s="45">
        <v>3309.58</v>
      </c>
      <c r="H11" s="46" t="s">
        <v>179</v>
      </c>
      <c r="I11" s="47" t="s">
        <v>131</v>
      </c>
      <c r="J11" s="80">
        <f t="shared" si="0"/>
        <v>43.507032995924803</v>
      </c>
      <c r="K11" s="80">
        <f t="shared" si="1"/>
        <v>71.145112315271959</v>
      </c>
      <c r="L11" s="107"/>
      <c r="M11" s="136"/>
      <c r="N11" s="136"/>
      <c r="O11" s="136"/>
      <c r="P11" s="136"/>
      <c r="Q11" s="107"/>
      <c r="R11" s="136"/>
      <c r="S11" s="136"/>
      <c r="T11" s="136"/>
      <c r="U11" s="136"/>
      <c r="V11" s="136"/>
      <c r="W11" s="136"/>
    </row>
    <row r="12" spans="1:23" s="1" customFormat="1" ht="12" customHeight="1" x14ac:dyDescent="0.2">
      <c r="A12" s="48" t="s">
        <v>16</v>
      </c>
      <c r="B12" s="121">
        <v>100266</v>
      </c>
      <c r="C12" s="36">
        <v>2192.71</v>
      </c>
      <c r="D12" s="37" t="s">
        <v>163</v>
      </c>
      <c r="E12" s="37" t="s">
        <v>130</v>
      </c>
      <c r="F12" s="129">
        <v>94715</v>
      </c>
      <c r="G12" s="38">
        <v>2291</v>
      </c>
      <c r="H12" s="39" t="s">
        <v>124</v>
      </c>
      <c r="I12" s="40" t="s">
        <v>183</v>
      </c>
      <c r="J12" s="41">
        <f t="shared" si="0"/>
        <v>30.116997502300514</v>
      </c>
      <c r="K12" s="41">
        <f t="shared" si="1"/>
        <v>9.913742122335254</v>
      </c>
      <c r="L12" s="107"/>
      <c r="M12" s="136"/>
      <c r="N12" s="136"/>
      <c r="O12" s="136"/>
      <c r="P12" s="136"/>
      <c r="Q12" s="107"/>
      <c r="R12" s="136"/>
      <c r="S12" s="136"/>
      <c r="T12" s="136"/>
      <c r="U12" s="136"/>
      <c r="V12" s="136"/>
      <c r="W12" s="136"/>
    </row>
    <row r="13" spans="1:23" s="1" customFormat="1" ht="12" customHeight="1" x14ac:dyDescent="0.2">
      <c r="A13" s="48" t="s">
        <v>6</v>
      </c>
      <c r="B13" s="121">
        <v>213255</v>
      </c>
      <c r="C13" s="36">
        <v>2185</v>
      </c>
      <c r="D13" s="37" t="s">
        <v>164</v>
      </c>
      <c r="E13" s="37" t="s">
        <v>123</v>
      </c>
      <c r="F13" s="129">
        <v>180962</v>
      </c>
      <c r="G13" s="38">
        <v>2458.54</v>
      </c>
      <c r="H13" s="39" t="s">
        <v>180</v>
      </c>
      <c r="I13" s="40" t="s">
        <v>104</v>
      </c>
      <c r="J13" s="41">
        <f t="shared" si="0"/>
        <v>32.319442618640728</v>
      </c>
      <c r="K13" s="41">
        <f t="shared" si="1"/>
        <v>18.94114556239278</v>
      </c>
      <c r="L13" s="107"/>
      <c r="M13" s="136"/>
      <c r="N13" s="136"/>
      <c r="O13" s="136"/>
      <c r="P13" s="136"/>
      <c r="Q13" s="107"/>
      <c r="R13" s="136"/>
      <c r="S13" s="136"/>
      <c r="T13" s="136"/>
      <c r="U13" s="136"/>
      <c r="V13" s="136"/>
      <c r="W13" s="136"/>
    </row>
    <row r="14" spans="1:23" s="1" customFormat="1" ht="12.75" x14ac:dyDescent="0.2">
      <c r="A14" s="50" t="s">
        <v>17</v>
      </c>
      <c r="B14" s="123">
        <v>1137499</v>
      </c>
      <c r="C14" s="51">
        <v>2706.81</v>
      </c>
      <c r="D14" s="52" t="s">
        <v>165</v>
      </c>
      <c r="E14" s="52" t="s">
        <v>109</v>
      </c>
      <c r="F14" s="123">
        <v>955391</v>
      </c>
      <c r="G14" s="51">
        <v>3047.41</v>
      </c>
      <c r="H14" s="52" t="s">
        <v>181</v>
      </c>
      <c r="I14" s="52" t="s">
        <v>184</v>
      </c>
      <c r="J14" s="53">
        <f t="shared" si="0"/>
        <v>40.060602077034311</v>
      </c>
      <c r="K14" s="53"/>
      <c r="L14" s="107">
        <v>31</v>
      </c>
      <c r="M14" s="136"/>
      <c r="N14" s="136"/>
      <c r="O14" s="136"/>
      <c r="P14" s="136"/>
      <c r="Q14" s="107"/>
      <c r="R14" s="136"/>
      <c r="S14" s="136"/>
      <c r="T14" s="136"/>
      <c r="U14" s="136"/>
      <c r="V14" s="136"/>
      <c r="W14" s="136"/>
    </row>
    <row r="15" spans="1:23" s="1" customFormat="1" ht="17.25" customHeight="1" x14ac:dyDescent="0.2">
      <c r="A15" s="112" t="s">
        <v>84</v>
      </c>
      <c r="B15" s="124">
        <v>107444</v>
      </c>
      <c r="C15" s="20">
        <v>4163.3100000000004</v>
      </c>
      <c r="D15" s="21" t="s">
        <v>166</v>
      </c>
      <c r="E15" s="22" t="s">
        <v>173</v>
      </c>
      <c r="F15" s="124">
        <v>84961</v>
      </c>
      <c r="G15" s="20">
        <v>4996.68</v>
      </c>
      <c r="H15" s="21" t="s">
        <v>182</v>
      </c>
      <c r="I15" s="22" t="s">
        <v>185</v>
      </c>
      <c r="J15" s="23">
        <f>G15/C50*100</f>
        <v>65.685289864598388</v>
      </c>
      <c r="K15" s="23"/>
      <c r="L15" s="107"/>
      <c r="M15" s="136"/>
      <c r="N15" s="136"/>
      <c r="O15" s="136"/>
      <c r="P15" s="136"/>
      <c r="Q15" s="107"/>
      <c r="R15" s="136"/>
      <c r="S15" s="136"/>
      <c r="T15" s="136"/>
      <c r="U15" s="136"/>
      <c r="V15" s="136"/>
      <c r="W15" s="136"/>
    </row>
    <row r="16" spans="1:23" s="1" customFormat="1" ht="17.25" customHeight="1" x14ac:dyDescent="0.2">
      <c r="A16" s="113" t="s">
        <v>85</v>
      </c>
      <c r="B16" s="125">
        <v>213574</v>
      </c>
      <c r="C16" s="24">
        <v>3780.07</v>
      </c>
      <c r="D16" s="25" t="s">
        <v>167</v>
      </c>
      <c r="E16" s="26" t="s">
        <v>104</v>
      </c>
      <c r="F16" s="125">
        <v>172536</v>
      </c>
      <c r="G16" s="24">
        <v>4395.3</v>
      </c>
      <c r="H16" s="25" t="s">
        <v>186</v>
      </c>
      <c r="I16" s="26" t="s">
        <v>189</v>
      </c>
      <c r="J16" s="27">
        <f>G16/C50*100</f>
        <v>57.779676613645329</v>
      </c>
      <c r="K16" s="27">
        <f>F16/F14*100</f>
        <v>18.059202986002589</v>
      </c>
      <c r="L16" s="107"/>
      <c r="M16" s="136"/>
      <c r="N16" s="136"/>
      <c r="O16" s="136"/>
      <c r="P16" s="136"/>
      <c r="Q16" s="107"/>
      <c r="R16" s="136"/>
      <c r="S16" s="136"/>
      <c r="T16" s="136"/>
      <c r="U16" s="136"/>
      <c r="V16" s="136"/>
      <c r="W16" s="136"/>
    </row>
    <row r="17" spans="1:25" s="1" customFormat="1" ht="17.25" customHeight="1" x14ac:dyDescent="0.2">
      <c r="A17" s="54" t="s">
        <v>18</v>
      </c>
      <c r="B17" s="126">
        <v>276514</v>
      </c>
      <c r="C17" s="4">
        <v>1833.72</v>
      </c>
      <c r="D17" s="5" t="s">
        <v>168</v>
      </c>
      <c r="E17" s="6" t="s">
        <v>97</v>
      </c>
      <c r="F17" s="126">
        <v>236894</v>
      </c>
      <c r="G17" s="4">
        <v>2007.9540571310376</v>
      </c>
      <c r="H17" s="5" t="s">
        <v>187</v>
      </c>
      <c r="I17" s="6" t="s">
        <v>97</v>
      </c>
      <c r="J17" s="10">
        <f>G17/C50*100</f>
        <v>26.39613588972049</v>
      </c>
      <c r="K17" s="10">
        <f>F17/F14*100</f>
        <v>24.795502574338673</v>
      </c>
      <c r="L17" s="107"/>
      <c r="M17" s="136"/>
      <c r="N17" s="136"/>
      <c r="O17" s="136"/>
      <c r="P17" s="136"/>
      <c r="Q17" s="107"/>
      <c r="R17" s="136"/>
      <c r="S17" s="136"/>
      <c r="T17" s="136"/>
      <c r="U17" s="136"/>
      <c r="V17" s="136"/>
      <c r="W17" s="136"/>
    </row>
    <row r="18" spans="1:25" s="1" customFormat="1" ht="23.25" customHeight="1" x14ac:dyDescent="0.2">
      <c r="A18" s="55" t="s">
        <v>19</v>
      </c>
      <c r="B18" s="127">
        <v>1743</v>
      </c>
      <c r="C18" s="7">
        <v>7655.02</v>
      </c>
      <c r="D18" s="9" t="s">
        <v>169</v>
      </c>
      <c r="E18" s="8" t="s">
        <v>97</v>
      </c>
      <c r="F18" s="127">
        <v>1596</v>
      </c>
      <c r="G18" s="7">
        <v>8034.48</v>
      </c>
      <c r="H18" s="9" t="s">
        <v>188</v>
      </c>
      <c r="I18" s="8" t="s">
        <v>97</v>
      </c>
      <c r="J18" s="11">
        <f>G18/C50*100</f>
        <v>105.61956093072169</v>
      </c>
      <c r="K18" s="11">
        <f>F18/F14*100</f>
        <v>0.16705202372641148</v>
      </c>
      <c r="L18" s="107"/>
      <c r="M18" s="136"/>
      <c r="N18" s="136"/>
      <c r="O18" s="136"/>
      <c r="P18" s="136"/>
      <c r="Q18" s="107"/>
      <c r="R18" s="136"/>
      <c r="S18" s="136"/>
      <c r="T18" s="136"/>
      <c r="U18" s="136"/>
      <c r="V18" s="136"/>
      <c r="W18" s="136"/>
    </row>
    <row r="19" spans="1:25" ht="27" customHeight="1" x14ac:dyDescent="0.25">
      <c r="A19" s="180" t="s">
        <v>121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55"/>
    </row>
    <row r="20" spans="1:25" s="1" customFormat="1" ht="15.75" customHeight="1" x14ac:dyDescent="0.2">
      <c r="A20" s="183" t="s">
        <v>8</v>
      </c>
      <c r="B20" s="169" t="str">
        <f>B2</f>
        <v>Broj 
korisnika</v>
      </c>
      <c r="C20" s="167" t="str">
        <f>C2</f>
        <v>Prosječna 
netomirovina</v>
      </c>
      <c r="D20" s="169" t="str">
        <f>D2</f>
        <v>Prosječan mirovinski staž
(gg mm dd)</v>
      </c>
      <c r="E20" s="169" t="str">
        <f>E2</f>
        <v>Prosječna dob
(gg mm)</v>
      </c>
      <c r="F20" s="179" t="s">
        <v>0</v>
      </c>
      <c r="G20" s="179"/>
      <c r="H20" s="179"/>
      <c r="I20" s="179"/>
      <c r="J20" s="179"/>
      <c r="K20" s="179"/>
      <c r="L20" s="107"/>
      <c r="M20" s="136"/>
      <c r="N20" s="136"/>
      <c r="O20" s="136"/>
      <c r="P20" s="136"/>
      <c r="Q20" s="107"/>
      <c r="R20" s="136"/>
      <c r="S20" s="136"/>
      <c r="T20" s="136"/>
      <c r="U20" s="136"/>
      <c r="V20" s="136"/>
      <c r="W20" s="136"/>
    </row>
    <row r="21" spans="1:25" s="1" customFormat="1" ht="65.099999999999994" customHeight="1" x14ac:dyDescent="0.2">
      <c r="A21" s="184"/>
      <c r="B21" s="170"/>
      <c r="C21" s="168"/>
      <c r="D21" s="170"/>
      <c r="E21" s="170"/>
      <c r="F21" s="81" t="str">
        <f>F3</f>
        <v>Broj 
 korisnika</v>
      </c>
      <c r="G21" s="117" t="str">
        <f>G3</f>
        <v xml:space="preserve">Prosječna netomirovina </v>
      </c>
      <c r="H21" s="81" t="str">
        <f>H3</f>
        <v>Prosječan mirovinski staž
(gg mm dd)</v>
      </c>
      <c r="I21" s="117" t="str">
        <f>I3</f>
        <v>Prosječna dob
(gg mm)</v>
      </c>
      <c r="J21" s="118" t="str">
        <f>J3</f>
        <v>Udio netomirovine u netoplaći RH</v>
      </c>
      <c r="K21" s="111" t="s">
        <v>92</v>
      </c>
      <c r="L21" s="107"/>
      <c r="M21" s="136"/>
      <c r="N21" s="136"/>
      <c r="O21" s="136"/>
      <c r="P21" s="136"/>
      <c r="Q21" s="107"/>
      <c r="R21" s="136"/>
      <c r="S21" s="136"/>
      <c r="T21" s="136"/>
      <c r="U21" s="136"/>
      <c r="V21" s="136"/>
      <c r="W21" s="136"/>
    </row>
    <row r="22" spans="1:25" s="1" customFormat="1" ht="18" customHeight="1" x14ac:dyDescent="0.2">
      <c r="A22" s="173" t="s">
        <v>112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07"/>
      <c r="M22" s="136"/>
      <c r="N22" s="136"/>
      <c r="O22" s="136"/>
      <c r="P22" s="136"/>
      <c r="Q22" s="107"/>
      <c r="R22" s="136"/>
      <c r="S22" s="136"/>
      <c r="T22" s="136"/>
      <c r="U22" s="136"/>
      <c r="V22" s="136"/>
      <c r="W22" s="136"/>
    </row>
    <row r="23" spans="1:25" s="1" customFormat="1" ht="12" customHeight="1" x14ac:dyDescent="0.2">
      <c r="A23" s="28" t="s">
        <v>4</v>
      </c>
      <c r="B23" s="120">
        <v>6601</v>
      </c>
      <c r="C23" s="29">
        <v>2654.75</v>
      </c>
      <c r="D23" s="30" t="s">
        <v>190</v>
      </c>
      <c r="E23" s="30" t="s">
        <v>199</v>
      </c>
      <c r="F23" s="128">
        <v>4816</v>
      </c>
      <c r="G23" s="31">
        <v>3356.38</v>
      </c>
      <c r="H23" s="32" t="s">
        <v>204</v>
      </c>
      <c r="I23" s="33" t="s">
        <v>135</v>
      </c>
      <c r="J23" s="34">
        <f t="shared" ref="J23:J31" si="2">G23/$C$50*100</f>
        <v>44.122255817010647</v>
      </c>
      <c r="K23" s="34">
        <f>F23/$F$31*100</f>
        <v>38.958097395243492</v>
      </c>
      <c r="L23" s="107"/>
      <c r="M23" s="136"/>
      <c r="N23" s="136"/>
      <c r="O23" s="136"/>
      <c r="P23" s="136"/>
      <c r="Q23" s="107"/>
      <c r="R23" s="136"/>
      <c r="S23" s="136"/>
      <c r="T23" s="136"/>
      <c r="U23" s="136"/>
      <c r="V23" s="136"/>
      <c r="W23" s="136"/>
    </row>
    <row r="24" spans="1:25" s="1" customFormat="1" ht="12" customHeight="1" x14ac:dyDescent="0.2">
      <c r="A24" s="35" t="s">
        <v>11</v>
      </c>
      <c r="B24" s="121">
        <v>2035</v>
      </c>
      <c r="C24" s="36">
        <v>3508.98</v>
      </c>
      <c r="D24" s="37" t="s">
        <v>191</v>
      </c>
      <c r="E24" s="37" t="s">
        <v>114</v>
      </c>
      <c r="F24" s="129">
        <v>1894</v>
      </c>
      <c r="G24" s="38">
        <v>3604.26</v>
      </c>
      <c r="H24" s="39" t="s">
        <v>205</v>
      </c>
      <c r="I24" s="40" t="s">
        <v>114</v>
      </c>
      <c r="J24" s="41">
        <f t="shared" si="2"/>
        <v>47.38083344288156</v>
      </c>
      <c r="K24" s="41">
        <f>F24/$F$31*100</f>
        <v>15.321145445720758</v>
      </c>
      <c r="L24" s="107"/>
      <c r="M24" s="136"/>
      <c r="N24" s="136"/>
      <c r="O24" s="136"/>
      <c r="P24" s="136"/>
      <c r="Q24" s="107"/>
      <c r="R24" s="136"/>
      <c r="S24" s="136"/>
      <c r="T24" s="136"/>
      <c r="U24" s="136"/>
      <c r="V24" s="136"/>
      <c r="W24" s="136"/>
    </row>
    <row r="25" spans="1:25" s="1" customFormat="1" ht="12" customHeight="1" x14ac:dyDescent="0.2">
      <c r="A25" s="42" t="s">
        <v>12</v>
      </c>
      <c r="B25" s="122">
        <v>8636</v>
      </c>
      <c r="C25" s="43">
        <v>2856.04</v>
      </c>
      <c r="D25" s="44" t="s">
        <v>192</v>
      </c>
      <c r="E25" s="44" t="s">
        <v>200</v>
      </c>
      <c r="F25" s="130">
        <v>6710</v>
      </c>
      <c r="G25" s="45">
        <v>3426.35</v>
      </c>
      <c r="H25" s="46" t="s">
        <v>206</v>
      </c>
      <c r="I25" s="47" t="s">
        <v>212</v>
      </c>
      <c r="J25" s="80">
        <f t="shared" si="2"/>
        <v>45.042066517681086</v>
      </c>
      <c r="K25" s="80">
        <f t="shared" ref="K25:K30" si="3">F25/$F$31*100</f>
        <v>54.279242840964251</v>
      </c>
      <c r="L25" s="107"/>
      <c r="M25" s="136"/>
      <c r="N25" s="136"/>
      <c r="O25" s="136"/>
      <c r="P25" s="136"/>
      <c r="Q25" s="107"/>
      <c r="R25" s="136"/>
      <c r="S25" s="136"/>
      <c r="T25" s="136"/>
      <c r="U25" s="136"/>
      <c r="V25" s="136"/>
      <c r="W25" s="136"/>
    </row>
    <row r="26" spans="1:25" s="1" customFormat="1" ht="12" customHeight="1" x14ac:dyDescent="0.2">
      <c r="A26" s="48" t="s">
        <v>13</v>
      </c>
      <c r="B26" s="121">
        <v>1940</v>
      </c>
      <c r="C26" s="36">
        <v>2852.61</v>
      </c>
      <c r="D26" s="37" t="s">
        <v>193</v>
      </c>
      <c r="E26" s="37" t="s">
        <v>201</v>
      </c>
      <c r="F26" s="129">
        <v>1685</v>
      </c>
      <c r="G26" s="38">
        <v>3110.08</v>
      </c>
      <c r="H26" s="39" t="s">
        <v>207</v>
      </c>
      <c r="I26" s="40" t="s">
        <v>213</v>
      </c>
      <c r="J26" s="41">
        <f t="shared" si="2"/>
        <v>40.884448534244768</v>
      </c>
      <c r="K26" s="41">
        <f t="shared" si="3"/>
        <v>13.630480504772692</v>
      </c>
      <c r="L26" s="107"/>
      <c r="M26" s="136"/>
      <c r="N26" s="136"/>
      <c r="O26" s="136"/>
      <c r="P26" s="136" t="s">
        <v>7</v>
      </c>
      <c r="Q26" s="107"/>
      <c r="R26" s="136"/>
      <c r="S26" s="136"/>
      <c r="T26" s="136"/>
      <c r="U26" s="136"/>
      <c r="V26" s="136"/>
      <c r="W26" s="136"/>
    </row>
    <row r="27" spans="1:25" s="1" customFormat="1" ht="12" customHeight="1" x14ac:dyDescent="0.2">
      <c r="A27" s="49" t="s">
        <v>14</v>
      </c>
      <c r="B27" s="121">
        <v>6</v>
      </c>
      <c r="C27" s="36">
        <v>3423.35</v>
      </c>
      <c r="D27" s="37" t="s">
        <v>194</v>
      </c>
      <c r="E27" s="37" t="s">
        <v>111</v>
      </c>
      <c r="F27" s="129">
        <v>6</v>
      </c>
      <c r="G27" s="38">
        <v>3423.35</v>
      </c>
      <c r="H27" s="39" t="s">
        <v>194</v>
      </c>
      <c r="I27" s="40" t="s">
        <v>111</v>
      </c>
      <c r="J27" s="41">
        <f t="shared" si="2"/>
        <v>45.002629157355067</v>
      </c>
      <c r="K27" s="41">
        <f t="shared" si="3"/>
        <v>4.853583562530335E-2</v>
      </c>
      <c r="L27" s="107"/>
      <c r="M27" s="136"/>
      <c r="N27" s="136"/>
      <c r="O27" s="136"/>
      <c r="P27" s="136"/>
      <c r="Q27" s="107"/>
      <c r="R27" s="136"/>
      <c r="S27" s="136"/>
      <c r="T27" s="136"/>
      <c r="U27" s="136"/>
      <c r="V27" s="136"/>
      <c r="W27" s="136"/>
    </row>
    <row r="28" spans="1:25" s="1" customFormat="1" ht="12" customHeight="1" x14ac:dyDescent="0.2">
      <c r="A28" s="42" t="s">
        <v>15</v>
      </c>
      <c r="B28" s="122">
        <v>10582</v>
      </c>
      <c r="C28" s="43">
        <v>2855.73</v>
      </c>
      <c r="D28" s="44" t="s">
        <v>195</v>
      </c>
      <c r="E28" s="44" t="s">
        <v>115</v>
      </c>
      <c r="F28" s="130">
        <v>8401</v>
      </c>
      <c r="G28" s="45">
        <v>3362.91</v>
      </c>
      <c r="H28" s="46" t="s">
        <v>208</v>
      </c>
      <c r="I28" s="47" t="s">
        <v>214</v>
      </c>
      <c r="J28" s="80">
        <f t="shared" si="2"/>
        <v>44.208097804653605</v>
      </c>
      <c r="K28" s="80">
        <f t="shared" si="3"/>
        <v>67.958259181362237</v>
      </c>
      <c r="L28" s="107"/>
      <c r="M28" s="136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</row>
    <row r="29" spans="1:25" s="1" customFormat="1" ht="12" customHeight="1" x14ac:dyDescent="0.2">
      <c r="A29" s="48" t="s">
        <v>16</v>
      </c>
      <c r="B29" s="121">
        <v>657</v>
      </c>
      <c r="C29" s="36">
        <v>2034.85</v>
      </c>
      <c r="D29" s="37" t="s">
        <v>196</v>
      </c>
      <c r="E29" s="37" t="s">
        <v>202</v>
      </c>
      <c r="F29" s="129">
        <v>554</v>
      </c>
      <c r="G29" s="38">
        <v>2301.46</v>
      </c>
      <c r="H29" s="39" t="s">
        <v>209</v>
      </c>
      <c r="I29" s="40" t="s">
        <v>215</v>
      </c>
      <c r="J29" s="41">
        <f t="shared" si="2"/>
        <v>30.254502431970554</v>
      </c>
      <c r="K29" s="41">
        <f t="shared" si="3"/>
        <v>4.4814754894030093</v>
      </c>
      <c r="L29" s="107"/>
      <c r="M29" s="136"/>
      <c r="N29" s="136"/>
      <c r="O29" s="136"/>
      <c r="P29" s="136"/>
      <c r="Q29" s="107"/>
      <c r="R29" s="136"/>
      <c r="S29" s="136"/>
      <c r="T29" s="136"/>
      <c r="U29" s="136"/>
      <c r="V29" s="136"/>
      <c r="W29" s="136"/>
    </row>
    <row r="30" spans="1:25" s="1" customFormat="1" ht="12" customHeight="1" x14ac:dyDescent="0.2">
      <c r="A30" s="48" t="s">
        <v>6</v>
      </c>
      <c r="B30" s="121">
        <v>4152</v>
      </c>
      <c r="C30" s="36">
        <v>2300.56</v>
      </c>
      <c r="D30" s="37" t="s">
        <v>197</v>
      </c>
      <c r="E30" s="37" t="s">
        <v>134</v>
      </c>
      <c r="F30" s="129">
        <v>3407</v>
      </c>
      <c r="G30" s="38">
        <v>2655.15</v>
      </c>
      <c r="H30" s="39" t="s">
        <v>210</v>
      </c>
      <c r="I30" s="40" t="s">
        <v>136</v>
      </c>
      <c r="J30" s="41">
        <f t="shared" si="2"/>
        <v>34.904035756540033</v>
      </c>
      <c r="K30" s="41">
        <f t="shared" si="3"/>
        <v>27.560265329234753</v>
      </c>
      <c r="L30" s="107"/>
      <c r="M30" s="136"/>
      <c r="N30" s="136"/>
      <c r="O30" s="136"/>
      <c r="P30" s="136"/>
      <c r="Q30" s="107"/>
      <c r="R30" s="136"/>
      <c r="S30" s="136"/>
      <c r="T30" s="136"/>
      <c r="U30" s="136"/>
      <c r="V30" s="136"/>
      <c r="W30" s="136"/>
    </row>
    <row r="31" spans="1:25" s="1" customFormat="1" ht="14.25" customHeight="1" x14ac:dyDescent="0.2">
      <c r="A31" s="50" t="s">
        <v>17</v>
      </c>
      <c r="B31" s="123">
        <v>15391</v>
      </c>
      <c r="C31" s="51">
        <v>2670.9217354297966</v>
      </c>
      <c r="D31" s="52" t="s">
        <v>198</v>
      </c>
      <c r="E31" s="52" t="s">
        <v>203</v>
      </c>
      <c r="F31" s="123">
        <v>12362</v>
      </c>
      <c r="G31" s="51">
        <v>3120.2808445235396</v>
      </c>
      <c r="H31" s="52" t="s">
        <v>211</v>
      </c>
      <c r="I31" s="52" t="s">
        <v>216</v>
      </c>
      <c r="J31" s="53">
        <f t="shared" si="2"/>
        <v>41.018546661279601</v>
      </c>
      <c r="K31" s="53"/>
      <c r="L31" s="107">
        <v>32</v>
      </c>
      <c r="M31" s="136"/>
      <c r="N31" s="136"/>
      <c r="O31" s="136"/>
      <c r="P31" s="136"/>
      <c r="Q31" s="107"/>
      <c r="R31" s="136"/>
      <c r="S31" s="136"/>
      <c r="T31" s="136"/>
      <c r="U31" s="136"/>
      <c r="V31" s="136"/>
      <c r="W31" s="136"/>
    </row>
    <row r="32" spans="1:25" s="3" customFormat="1" ht="21.75" customHeight="1" x14ac:dyDescent="0.2">
      <c r="A32" s="171" t="s">
        <v>122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40"/>
      <c r="M32" s="137"/>
      <c r="N32" s="137"/>
      <c r="O32" s="137"/>
      <c r="P32" s="137"/>
      <c r="Q32" s="140"/>
      <c r="R32" s="137"/>
      <c r="S32" s="137"/>
      <c r="T32" s="137"/>
      <c r="U32" s="137"/>
      <c r="V32" s="137"/>
      <c r="W32" s="137"/>
    </row>
    <row r="33" spans="1:23" s="1" customFormat="1" ht="12.75" x14ac:dyDescent="0.2">
      <c r="L33" s="107"/>
      <c r="M33" s="136"/>
      <c r="N33" s="136"/>
      <c r="O33" s="136"/>
      <c r="P33" s="136"/>
      <c r="Q33" s="107"/>
      <c r="R33" s="136"/>
      <c r="S33" s="136"/>
      <c r="T33" s="136"/>
      <c r="U33" s="136"/>
      <c r="V33" s="136"/>
      <c r="W33" s="136"/>
    </row>
    <row r="34" spans="1:23" s="1" customFormat="1" ht="12.75" customHeight="1" x14ac:dyDescent="0.2">
      <c r="A34" s="174" t="s">
        <v>39</v>
      </c>
      <c r="B34" s="176" t="s">
        <v>9</v>
      </c>
      <c r="C34" s="177" t="s">
        <v>94</v>
      </c>
      <c r="D34" s="166" t="s">
        <v>79</v>
      </c>
      <c r="E34" s="17"/>
      <c r="F34" s="18"/>
      <c r="L34" s="107"/>
      <c r="M34" s="136"/>
      <c r="N34" s="136"/>
      <c r="O34" s="136"/>
      <c r="P34" s="136"/>
      <c r="Q34" s="107"/>
      <c r="R34" s="136"/>
      <c r="S34" s="136"/>
      <c r="T34" s="136"/>
      <c r="U34" s="136"/>
      <c r="V34" s="136"/>
      <c r="W34" s="136"/>
    </row>
    <row r="35" spans="1:23" s="1" customFormat="1" ht="51.75" customHeight="1" x14ac:dyDescent="0.2">
      <c r="A35" s="175"/>
      <c r="B35" s="176"/>
      <c r="C35" s="177"/>
      <c r="D35" s="166"/>
      <c r="E35" s="17"/>
      <c r="F35" s="18"/>
      <c r="L35" s="107"/>
      <c r="M35" s="136"/>
      <c r="N35" s="136"/>
      <c r="O35" s="136"/>
      <c r="P35" s="136"/>
      <c r="Q35" s="107"/>
      <c r="R35" s="136"/>
      <c r="S35" s="136"/>
      <c r="T35" s="136"/>
      <c r="U35" s="136"/>
      <c r="V35" s="136"/>
      <c r="W35" s="136"/>
    </row>
    <row r="36" spans="1:23" s="1" customFormat="1" ht="33.75" customHeight="1" x14ac:dyDescent="0.2">
      <c r="A36" s="195" t="s">
        <v>113</v>
      </c>
      <c r="B36" s="195"/>
      <c r="C36" s="195"/>
      <c r="D36" s="195"/>
      <c r="E36" s="12"/>
      <c r="F36" s="12"/>
      <c r="G36" s="12"/>
      <c r="H36" s="12"/>
      <c r="I36" s="12"/>
      <c r="J36" s="12"/>
      <c r="K36" s="12"/>
      <c r="L36" s="107"/>
      <c r="M36" s="136"/>
      <c r="N36" s="136"/>
      <c r="O36" s="136"/>
      <c r="P36" s="136"/>
      <c r="Q36" s="107"/>
      <c r="R36" s="136"/>
      <c r="S36" s="136"/>
      <c r="T36" s="136"/>
      <c r="U36" s="136"/>
      <c r="V36" s="136"/>
      <c r="W36" s="136"/>
    </row>
    <row r="37" spans="1:23" s="1" customFormat="1" ht="14.25" customHeight="1" x14ac:dyDescent="0.2">
      <c r="A37" s="56" t="s">
        <v>4</v>
      </c>
      <c r="B37" s="131">
        <v>12366</v>
      </c>
      <c r="C37" s="57">
        <v>2701.99</v>
      </c>
      <c r="D37" s="58" t="s">
        <v>137</v>
      </c>
      <c r="L37" s="107"/>
      <c r="M37" s="136"/>
      <c r="N37" s="136"/>
      <c r="O37" s="136"/>
      <c r="P37" s="136"/>
      <c r="Q37" s="107"/>
      <c r="R37" s="136"/>
      <c r="S37" s="136"/>
      <c r="T37" s="136"/>
      <c r="U37" s="136"/>
      <c r="V37" s="136"/>
      <c r="W37" s="136"/>
    </row>
    <row r="38" spans="1:23" s="1" customFormat="1" ht="14.25" customHeight="1" x14ac:dyDescent="0.2">
      <c r="A38" s="59" t="s">
        <v>5</v>
      </c>
      <c r="B38" s="132">
        <v>1419</v>
      </c>
      <c r="C38" s="60">
        <v>2356.4</v>
      </c>
      <c r="D38" s="61" t="s">
        <v>217</v>
      </c>
      <c r="L38" s="107"/>
      <c r="M38" s="136"/>
      <c r="N38" s="136"/>
      <c r="O38" s="136"/>
      <c r="P38" s="136"/>
      <c r="Q38" s="107"/>
      <c r="R38" s="136"/>
      <c r="S38" s="136"/>
      <c r="T38" s="136"/>
      <c r="U38" s="136"/>
      <c r="V38" s="136"/>
      <c r="W38" s="136"/>
    </row>
    <row r="39" spans="1:23" s="1" customFormat="1" ht="14.25" customHeight="1" x14ac:dyDescent="0.2">
      <c r="A39" s="59" t="s">
        <v>6</v>
      </c>
      <c r="B39" s="132">
        <v>4538</v>
      </c>
      <c r="C39" s="60">
        <v>2305.87</v>
      </c>
      <c r="D39" s="61" t="s">
        <v>138</v>
      </c>
      <c r="L39" s="107"/>
      <c r="M39" s="136"/>
      <c r="N39" s="136"/>
      <c r="O39" s="136"/>
      <c r="P39" s="136"/>
      <c r="Q39" s="107"/>
      <c r="R39" s="136"/>
      <c r="S39" s="136"/>
      <c r="T39" s="136"/>
      <c r="U39" s="136"/>
      <c r="V39" s="136"/>
      <c r="W39" s="136"/>
    </row>
    <row r="40" spans="1:23" s="1" customFormat="1" ht="20.25" customHeight="1" x14ac:dyDescent="0.2">
      <c r="A40" s="62" t="s">
        <v>38</v>
      </c>
      <c r="B40" s="133">
        <v>18323</v>
      </c>
      <c r="C40" s="63">
        <v>2577.1204497080171</v>
      </c>
      <c r="D40" s="64" t="s">
        <v>7</v>
      </c>
      <c r="L40" s="107"/>
      <c r="M40" s="136"/>
      <c r="N40" s="136"/>
      <c r="O40" s="136"/>
      <c r="P40" s="136"/>
      <c r="Q40" s="107"/>
      <c r="R40" s="136"/>
      <c r="S40" s="136"/>
      <c r="T40" s="136"/>
      <c r="U40" s="136"/>
      <c r="V40" s="136"/>
      <c r="W40" s="136"/>
    </row>
    <row r="41" spans="1:23" s="1" customFormat="1" ht="12.75" x14ac:dyDescent="0.2">
      <c r="A41" s="196" t="s">
        <v>125</v>
      </c>
      <c r="B41" s="196"/>
      <c r="C41" s="196"/>
      <c r="D41" s="196"/>
      <c r="L41" s="107"/>
      <c r="M41" s="136"/>
      <c r="N41" s="136"/>
      <c r="O41" s="136"/>
      <c r="P41" s="136"/>
      <c r="Q41" s="107"/>
      <c r="R41" s="136"/>
      <c r="S41" s="136"/>
      <c r="T41" s="136"/>
      <c r="U41" s="136"/>
      <c r="V41" s="136"/>
      <c r="W41" s="136"/>
    </row>
    <row r="42" spans="1:23" s="1" customFormat="1" ht="8.1" customHeight="1" x14ac:dyDescent="0.2">
      <c r="A42" s="65"/>
      <c r="B42" s="65"/>
      <c r="C42" s="65"/>
      <c r="D42" s="65"/>
      <c r="L42" s="107"/>
      <c r="M42" s="136"/>
      <c r="N42" s="136"/>
      <c r="O42" s="136"/>
      <c r="P42" s="136"/>
      <c r="Q42" s="107"/>
      <c r="R42" s="136"/>
      <c r="S42" s="136"/>
      <c r="T42" s="136"/>
      <c r="U42" s="136"/>
      <c r="V42" s="136"/>
      <c r="W42" s="136"/>
    </row>
    <row r="43" spans="1:23" s="65" customFormat="1" ht="20.25" customHeight="1" x14ac:dyDescent="0.25">
      <c r="A43" s="189" t="s">
        <v>218</v>
      </c>
      <c r="B43" s="190"/>
      <c r="C43" s="198">
        <v>1599510</v>
      </c>
      <c r="D43" s="198"/>
      <c r="L43" s="134"/>
      <c r="M43" s="138"/>
      <c r="N43" s="138"/>
      <c r="O43" s="138"/>
      <c r="P43" s="138"/>
      <c r="Q43" s="134"/>
      <c r="R43" s="138"/>
      <c r="S43" s="138"/>
      <c r="T43" s="138"/>
      <c r="U43" s="138"/>
      <c r="V43" s="138"/>
      <c r="W43" s="138"/>
    </row>
    <row r="44" spans="1:23" s="65" customFormat="1" ht="20.25" customHeight="1" x14ac:dyDescent="0.25">
      <c r="A44" s="189" t="s">
        <v>219</v>
      </c>
      <c r="B44" s="190"/>
      <c r="C44" s="198">
        <v>1231064</v>
      </c>
      <c r="D44" s="198"/>
      <c r="L44" s="134"/>
      <c r="M44" s="138"/>
      <c r="N44" s="138"/>
      <c r="O44" s="138"/>
      <c r="P44" s="138"/>
      <c r="Q44" s="134"/>
      <c r="R44" s="138"/>
      <c r="S44" s="138"/>
      <c r="T44" s="138"/>
      <c r="U44" s="138"/>
      <c r="V44" s="138"/>
      <c r="W44" s="138"/>
    </row>
    <row r="45" spans="1:23" s="65" customFormat="1" ht="15.95" customHeight="1" x14ac:dyDescent="0.25">
      <c r="A45" s="189" t="s">
        <v>105</v>
      </c>
      <c r="B45" s="190"/>
      <c r="C45" s="197" t="s">
        <v>397</v>
      </c>
      <c r="D45" s="197"/>
      <c r="L45" s="134"/>
      <c r="M45" s="138"/>
      <c r="N45" s="138"/>
      <c r="O45" s="138"/>
      <c r="P45" s="138"/>
      <c r="Q45" s="134"/>
      <c r="R45" s="138"/>
      <c r="S45" s="138"/>
      <c r="T45" s="138"/>
      <c r="U45" s="138"/>
      <c r="V45" s="138"/>
      <c r="W45" s="138"/>
    </row>
    <row r="46" spans="1:23" s="65" customFormat="1" ht="20.25" customHeight="1" x14ac:dyDescent="0.25">
      <c r="A46" s="161" t="s">
        <v>220</v>
      </c>
      <c r="B46" s="162"/>
      <c r="C46" s="193">
        <v>118326</v>
      </c>
      <c r="D46" s="194"/>
      <c r="L46" s="134"/>
      <c r="M46" s="138"/>
      <c r="N46" s="138"/>
      <c r="O46" s="138"/>
      <c r="P46" s="138"/>
      <c r="Q46" s="134"/>
      <c r="R46" s="138"/>
      <c r="S46" s="138"/>
      <c r="T46" s="138"/>
      <c r="U46" s="138"/>
      <c r="V46" s="138"/>
      <c r="W46" s="138"/>
    </row>
    <row r="47" spans="1:23" s="65" customFormat="1" ht="22.5" customHeight="1" x14ac:dyDescent="0.25">
      <c r="A47" s="199" t="s">
        <v>221</v>
      </c>
      <c r="B47" s="200"/>
      <c r="C47" s="193">
        <v>235317</v>
      </c>
      <c r="D47" s="194"/>
      <c r="L47" s="134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pans="1:23" s="65" customFormat="1" ht="20.25" customHeight="1" x14ac:dyDescent="0.25">
      <c r="A48" s="161" t="s">
        <v>222</v>
      </c>
      <c r="B48" s="160"/>
      <c r="C48" s="193">
        <v>5890</v>
      </c>
      <c r="D48" s="194"/>
      <c r="L48" s="134"/>
      <c r="M48" s="138"/>
      <c r="N48" s="163"/>
      <c r="O48" s="138"/>
      <c r="P48" s="138"/>
      <c r="Q48" s="134"/>
      <c r="R48" s="138"/>
      <c r="S48" s="138"/>
      <c r="T48" s="138"/>
      <c r="U48" s="138"/>
      <c r="V48" s="138"/>
      <c r="W48" s="138"/>
    </row>
    <row r="49" spans="1:23" s="65" customFormat="1" ht="20.25" customHeight="1" x14ac:dyDescent="0.25">
      <c r="A49" s="157" t="s">
        <v>223</v>
      </c>
      <c r="B49" s="158"/>
      <c r="C49" s="193">
        <v>118922</v>
      </c>
      <c r="D49" s="194"/>
      <c r="L49" s="134"/>
      <c r="M49" s="138"/>
      <c r="N49" s="138"/>
      <c r="O49" s="138"/>
      <c r="P49" s="138"/>
      <c r="Q49" s="134"/>
      <c r="R49" s="138"/>
      <c r="S49" s="138"/>
      <c r="T49" s="138"/>
      <c r="U49" s="138"/>
      <c r="V49" s="138"/>
      <c r="W49" s="138"/>
    </row>
    <row r="50" spans="1:23" s="65" customFormat="1" ht="15.95" customHeight="1" x14ac:dyDescent="0.25">
      <c r="A50" s="191" t="s">
        <v>224</v>
      </c>
      <c r="B50" s="192"/>
      <c r="C50" s="186">
        <v>7607</v>
      </c>
      <c r="D50" s="186"/>
      <c r="L50" s="134"/>
      <c r="M50" s="138"/>
      <c r="N50" s="138"/>
      <c r="O50" s="138"/>
      <c r="P50" s="138"/>
      <c r="Q50" s="134"/>
      <c r="R50" s="138"/>
      <c r="S50" s="138"/>
      <c r="T50" s="138"/>
      <c r="U50" s="138"/>
      <c r="V50" s="138"/>
      <c r="W50" s="138"/>
    </row>
    <row r="51" spans="1:23" s="65" customFormat="1" ht="18" customHeight="1" x14ac:dyDescent="0.25">
      <c r="A51" s="189" t="s">
        <v>126</v>
      </c>
      <c r="B51" s="190"/>
      <c r="C51" s="185">
        <v>73.13</v>
      </c>
      <c r="D51" s="185"/>
      <c r="L51" s="134"/>
      <c r="M51" s="138"/>
      <c r="N51" s="138"/>
      <c r="O51" s="138"/>
      <c r="P51" s="138"/>
      <c r="Q51" s="134">
        <f>C43/C44</f>
        <v>1.2992906948785765</v>
      </c>
      <c r="R51" s="138"/>
      <c r="S51" s="138"/>
      <c r="T51" s="138"/>
      <c r="U51" s="138"/>
      <c r="V51" s="138"/>
      <c r="W51" s="138"/>
    </row>
    <row r="52" spans="1:23" s="65" customFormat="1" ht="18" customHeight="1" x14ac:dyDescent="0.25">
      <c r="A52" s="189" t="s">
        <v>116</v>
      </c>
      <c r="B52" s="190"/>
      <c r="C52" s="185">
        <v>43.75</v>
      </c>
      <c r="D52" s="185"/>
      <c r="L52" s="134"/>
      <c r="M52" s="138"/>
      <c r="N52" s="138"/>
      <c r="O52" s="138"/>
      <c r="P52" s="138"/>
      <c r="Q52" s="134"/>
      <c r="R52" s="138"/>
      <c r="S52" s="138"/>
      <c r="T52" s="138"/>
      <c r="U52" s="138"/>
      <c r="V52" s="138"/>
      <c r="W52" s="138"/>
    </row>
    <row r="53" spans="1:23" s="1" customFormat="1" ht="31.5" customHeight="1" x14ac:dyDescent="0.2">
      <c r="A53" s="187" t="s">
        <v>117</v>
      </c>
      <c r="B53" s="188"/>
      <c r="C53" s="185">
        <v>45.79</v>
      </c>
      <c r="D53" s="185"/>
      <c r="E53" s="65"/>
      <c r="L53" s="107"/>
      <c r="M53" s="136"/>
      <c r="N53" s="136"/>
      <c r="O53" s="136"/>
      <c r="P53" s="136"/>
      <c r="Q53" s="107"/>
      <c r="R53" s="136"/>
      <c r="S53" s="136"/>
      <c r="T53" s="136"/>
      <c r="U53" s="136"/>
      <c r="V53" s="136"/>
      <c r="W53" s="136"/>
    </row>
  </sheetData>
  <mergeCells count="43">
    <mergeCell ref="C49:D49"/>
    <mergeCell ref="A36:D36"/>
    <mergeCell ref="A41:D41"/>
    <mergeCell ref="A45:B45"/>
    <mergeCell ref="A44:B44"/>
    <mergeCell ref="A43:B43"/>
    <mergeCell ref="C45:D45"/>
    <mergeCell ref="C44:D44"/>
    <mergeCell ref="C43:D43"/>
    <mergeCell ref="C48:D48"/>
    <mergeCell ref="C46:D46"/>
    <mergeCell ref="A47:B47"/>
    <mergeCell ref="C47:D47"/>
    <mergeCell ref="C53:D53"/>
    <mergeCell ref="C52:D52"/>
    <mergeCell ref="C51:D51"/>
    <mergeCell ref="C50:D50"/>
    <mergeCell ref="A53:B53"/>
    <mergeCell ref="A52:B52"/>
    <mergeCell ref="A51:B51"/>
    <mergeCell ref="A50:B50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Y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9" customWidth="1"/>
    <col min="21" max="23" width="9.140625" style="139"/>
  </cols>
  <sheetData>
    <row r="1" spans="1:16" ht="25.5" customHeight="1" x14ac:dyDescent="0.25">
      <c r="A1" s="202" t="s">
        <v>78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208" t="s">
        <v>225</v>
      </c>
      <c r="J2" s="208"/>
      <c r="K2" s="208"/>
      <c r="L2" s="208"/>
      <c r="M2" s="208"/>
    </row>
    <row r="3" spans="1:16" ht="30.75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6" ht="21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2809</v>
      </c>
      <c r="C5" s="69">
        <v>331.25</v>
      </c>
      <c r="D5" s="70" t="s">
        <v>226</v>
      </c>
      <c r="E5" s="68">
        <v>848</v>
      </c>
      <c r="F5" s="69">
        <v>305.83</v>
      </c>
      <c r="G5" s="70" t="s">
        <v>227</v>
      </c>
      <c r="H5" s="68">
        <v>1415</v>
      </c>
      <c r="I5" s="69">
        <v>347.11</v>
      </c>
      <c r="J5" s="70" t="s">
        <v>228</v>
      </c>
      <c r="K5" s="68">
        <v>546</v>
      </c>
      <c r="L5" s="71">
        <v>329.63</v>
      </c>
      <c r="M5" s="70" t="s">
        <v>229</v>
      </c>
    </row>
    <row r="6" spans="1:16" ht="12.75" customHeight="1" x14ac:dyDescent="0.25">
      <c r="A6" s="67" t="s">
        <v>25</v>
      </c>
      <c r="B6" s="68">
        <v>17670</v>
      </c>
      <c r="C6" s="69">
        <v>819.41</v>
      </c>
      <c r="D6" s="70" t="s">
        <v>230</v>
      </c>
      <c r="E6" s="68">
        <v>6681</v>
      </c>
      <c r="F6" s="69">
        <v>819.07</v>
      </c>
      <c r="G6" s="70" t="s">
        <v>231</v>
      </c>
      <c r="H6" s="68">
        <v>3189</v>
      </c>
      <c r="I6" s="69">
        <v>815.82</v>
      </c>
      <c r="J6" s="70" t="s">
        <v>232</v>
      </c>
      <c r="K6" s="68">
        <v>7800</v>
      </c>
      <c r="L6" s="71">
        <v>821.17</v>
      </c>
      <c r="M6" s="70" t="s">
        <v>233</v>
      </c>
    </row>
    <row r="7" spans="1:16" ht="12.75" customHeight="1" x14ac:dyDescent="0.25">
      <c r="A7" s="67" t="s">
        <v>26</v>
      </c>
      <c r="B7" s="68">
        <v>81055</v>
      </c>
      <c r="C7" s="69">
        <v>1260.8</v>
      </c>
      <c r="D7" s="70" t="s">
        <v>234</v>
      </c>
      <c r="E7" s="68">
        <v>42073</v>
      </c>
      <c r="F7" s="69">
        <v>1269.97</v>
      </c>
      <c r="G7" s="70" t="s">
        <v>118</v>
      </c>
      <c r="H7" s="68">
        <v>9989</v>
      </c>
      <c r="I7" s="69">
        <v>1287.18</v>
      </c>
      <c r="J7" s="70" t="s">
        <v>235</v>
      </c>
      <c r="K7" s="68">
        <v>28993</v>
      </c>
      <c r="L7" s="71">
        <v>1238.4100000000001</v>
      </c>
      <c r="M7" s="70" t="s">
        <v>139</v>
      </c>
    </row>
    <row r="8" spans="1:16" ht="12.75" customHeight="1" x14ac:dyDescent="0.25">
      <c r="A8" s="67" t="s">
        <v>27</v>
      </c>
      <c r="B8" s="68">
        <v>122462</v>
      </c>
      <c r="C8" s="69">
        <v>1776.4</v>
      </c>
      <c r="D8" s="70" t="s">
        <v>140</v>
      </c>
      <c r="E8" s="68">
        <v>70430</v>
      </c>
      <c r="F8" s="69">
        <v>1783.57</v>
      </c>
      <c r="G8" s="70" t="s">
        <v>141</v>
      </c>
      <c r="H8" s="68">
        <v>24192</v>
      </c>
      <c r="I8" s="69">
        <v>1783.99</v>
      </c>
      <c r="J8" s="70" t="s">
        <v>236</v>
      </c>
      <c r="K8" s="68">
        <v>27840</v>
      </c>
      <c r="L8" s="71">
        <v>1751.65</v>
      </c>
      <c r="M8" s="70" t="s">
        <v>237</v>
      </c>
    </row>
    <row r="9" spans="1:16" ht="12.75" customHeight="1" x14ac:dyDescent="0.25">
      <c r="A9" s="67" t="s">
        <v>28</v>
      </c>
      <c r="B9" s="68">
        <v>178745</v>
      </c>
      <c r="C9" s="69">
        <v>2262.52</v>
      </c>
      <c r="D9" s="70" t="s">
        <v>238</v>
      </c>
      <c r="E9" s="68">
        <v>111690</v>
      </c>
      <c r="F9" s="69">
        <v>2264.44</v>
      </c>
      <c r="G9" s="70" t="s">
        <v>239</v>
      </c>
      <c r="H9" s="68">
        <v>24003</v>
      </c>
      <c r="I9" s="69">
        <v>2254.7399999999998</v>
      </c>
      <c r="J9" s="70" t="s">
        <v>240</v>
      </c>
      <c r="K9" s="68">
        <v>43052</v>
      </c>
      <c r="L9" s="71">
        <v>2261.88</v>
      </c>
      <c r="M9" s="70" t="s">
        <v>241</v>
      </c>
    </row>
    <row r="10" spans="1:16" ht="12.75" customHeight="1" x14ac:dyDescent="0.25">
      <c r="A10" s="67" t="s">
        <v>29</v>
      </c>
      <c r="B10" s="68">
        <v>134949</v>
      </c>
      <c r="C10" s="69">
        <v>2736.41</v>
      </c>
      <c r="D10" s="70" t="s">
        <v>242</v>
      </c>
      <c r="E10" s="68">
        <v>93735</v>
      </c>
      <c r="F10" s="69">
        <v>2741.49</v>
      </c>
      <c r="G10" s="70" t="s">
        <v>243</v>
      </c>
      <c r="H10" s="68">
        <v>13227</v>
      </c>
      <c r="I10" s="69">
        <v>2709.02</v>
      </c>
      <c r="J10" s="70" t="s">
        <v>244</v>
      </c>
      <c r="K10" s="68">
        <v>27987</v>
      </c>
      <c r="L10" s="71">
        <v>2732.35</v>
      </c>
      <c r="M10" s="70" t="s">
        <v>245</v>
      </c>
    </row>
    <row r="11" spans="1:16" ht="12.75" customHeight="1" x14ac:dyDescent="0.25">
      <c r="A11" s="67" t="s">
        <v>30</v>
      </c>
      <c r="B11" s="68">
        <v>133678</v>
      </c>
      <c r="C11" s="69">
        <v>3221.65</v>
      </c>
      <c r="D11" s="70" t="s">
        <v>246</v>
      </c>
      <c r="E11" s="68">
        <v>104733</v>
      </c>
      <c r="F11" s="69">
        <v>3222.6</v>
      </c>
      <c r="G11" s="70" t="s">
        <v>247</v>
      </c>
      <c r="H11" s="68">
        <v>11271</v>
      </c>
      <c r="I11" s="69">
        <v>3197.21</v>
      </c>
      <c r="J11" s="70" t="s">
        <v>248</v>
      </c>
      <c r="K11" s="68">
        <v>17674</v>
      </c>
      <c r="L11" s="71">
        <v>3231.65</v>
      </c>
      <c r="M11" s="70" t="s">
        <v>249</v>
      </c>
    </row>
    <row r="12" spans="1:16" ht="12.75" customHeight="1" x14ac:dyDescent="0.25">
      <c r="A12" s="67" t="s">
        <v>31</v>
      </c>
      <c r="B12" s="68">
        <v>83121</v>
      </c>
      <c r="C12" s="69">
        <v>3738.81</v>
      </c>
      <c r="D12" s="70" t="s">
        <v>250</v>
      </c>
      <c r="E12" s="68">
        <v>69421</v>
      </c>
      <c r="F12" s="69">
        <v>3741.42</v>
      </c>
      <c r="G12" s="70" t="s">
        <v>251</v>
      </c>
      <c r="H12" s="68">
        <v>3764</v>
      </c>
      <c r="I12" s="69">
        <v>3725.33</v>
      </c>
      <c r="J12" s="70" t="s">
        <v>252</v>
      </c>
      <c r="K12" s="68">
        <v>9936</v>
      </c>
      <c r="L12" s="71">
        <v>3725.72</v>
      </c>
      <c r="M12" s="70" t="s">
        <v>253</v>
      </c>
    </row>
    <row r="13" spans="1:16" ht="12.75" customHeight="1" x14ac:dyDescent="0.25">
      <c r="A13" s="67" t="s">
        <v>32</v>
      </c>
      <c r="B13" s="68">
        <v>66863</v>
      </c>
      <c r="C13" s="69">
        <v>4237.93</v>
      </c>
      <c r="D13" s="70" t="s">
        <v>254</v>
      </c>
      <c r="E13" s="68">
        <v>57963</v>
      </c>
      <c r="F13" s="69">
        <v>4239.1000000000004</v>
      </c>
      <c r="G13" s="70" t="s">
        <v>143</v>
      </c>
      <c r="H13" s="68">
        <v>1810</v>
      </c>
      <c r="I13" s="69">
        <v>4223.7</v>
      </c>
      <c r="J13" s="70" t="s">
        <v>255</v>
      </c>
      <c r="K13" s="68">
        <v>7090</v>
      </c>
      <c r="L13" s="71">
        <v>4231.97</v>
      </c>
      <c r="M13" s="70" t="s">
        <v>256</v>
      </c>
    </row>
    <row r="14" spans="1:16" ht="12.75" customHeight="1" x14ac:dyDescent="0.25">
      <c r="A14" s="67" t="s">
        <v>33</v>
      </c>
      <c r="B14" s="68">
        <v>45175</v>
      </c>
      <c r="C14" s="69">
        <v>4733.18</v>
      </c>
      <c r="D14" s="70" t="s">
        <v>257</v>
      </c>
      <c r="E14" s="68">
        <v>40802</v>
      </c>
      <c r="F14" s="69">
        <v>4733.82</v>
      </c>
      <c r="G14" s="70" t="s">
        <v>258</v>
      </c>
      <c r="H14" s="68">
        <v>744</v>
      </c>
      <c r="I14" s="69">
        <v>4719.49</v>
      </c>
      <c r="J14" s="70" t="s">
        <v>259</v>
      </c>
      <c r="K14" s="68">
        <v>3629</v>
      </c>
      <c r="L14" s="71">
        <v>4728.87</v>
      </c>
      <c r="M14" s="70" t="s">
        <v>151</v>
      </c>
      <c r="P14" s="141" t="s">
        <v>87</v>
      </c>
    </row>
    <row r="15" spans="1:16" ht="12.75" customHeight="1" x14ac:dyDescent="0.25">
      <c r="A15" s="67" t="s">
        <v>34</v>
      </c>
      <c r="B15" s="68">
        <v>47454</v>
      </c>
      <c r="C15" s="69">
        <v>5425.22</v>
      </c>
      <c r="D15" s="70" t="s">
        <v>260</v>
      </c>
      <c r="E15" s="68">
        <v>42896</v>
      </c>
      <c r="F15" s="69">
        <v>5424.82</v>
      </c>
      <c r="G15" s="70" t="s">
        <v>261</v>
      </c>
      <c r="H15" s="68">
        <v>671</v>
      </c>
      <c r="I15" s="69">
        <v>5424.15</v>
      </c>
      <c r="J15" s="70" t="s">
        <v>262</v>
      </c>
      <c r="K15" s="68">
        <v>3887</v>
      </c>
      <c r="L15" s="71">
        <v>5429.77</v>
      </c>
      <c r="M15" s="70" t="s">
        <v>188</v>
      </c>
      <c r="P15" s="141">
        <f>B19-'stranica 4'!B19-'stranica 5'!B19</f>
        <v>0</v>
      </c>
    </row>
    <row r="16" spans="1:16" ht="12.75" customHeight="1" x14ac:dyDescent="0.25">
      <c r="A16" s="67" t="s">
        <v>35</v>
      </c>
      <c r="B16" s="68">
        <v>22546</v>
      </c>
      <c r="C16" s="69">
        <v>6452.72</v>
      </c>
      <c r="D16" s="70" t="s">
        <v>263</v>
      </c>
      <c r="E16" s="68">
        <v>20434</v>
      </c>
      <c r="F16" s="69">
        <v>6456</v>
      </c>
      <c r="G16" s="70" t="s">
        <v>264</v>
      </c>
      <c r="H16" s="68">
        <v>287</v>
      </c>
      <c r="I16" s="69">
        <v>6448.68</v>
      </c>
      <c r="J16" s="70" t="s">
        <v>265</v>
      </c>
      <c r="K16" s="68">
        <v>1825</v>
      </c>
      <c r="L16" s="71">
        <v>6416.65</v>
      </c>
      <c r="M16" s="70" t="s">
        <v>266</v>
      </c>
    </row>
    <row r="17" spans="1:13" ht="12.75" customHeight="1" x14ac:dyDescent="0.25">
      <c r="A17" s="67" t="s">
        <v>36</v>
      </c>
      <c r="B17" s="68">
        <v>8784</v>
      </c>
      <c r="C17" s="69">
        <v>7442.38</v>
      </c>
      <c r="D17" s="70" t="s">
        <v>267</v>
      </c>
      <c r="E17" s="68">
        <v>8236</v>
      </c>
      <c r="F17" s="69">
        <v>7443.4</v>
      </c>
      <c r="G17" s="70" t="s">
        <v>268</v>
      </c>
      <c r="H17" s="68">
        <v>96</v>
      </c>
      <c r="I17" s="69">
        <v>7400.68</v>
      </c>
      <c r="J17" s="70" t="s">
        <v>142</v>
      </c>
      <c r="K17" s="68">
        <v>452</v>
      </c>
      <c r="L17" s="71">
        <v>7432.53</v>
      </c>
      <c r="M17" s="70" t="s">
        <v>269</v>
      </c>
    </row>
    <row r="18" spans="1:13" ht="12.75" customHeight="1" x14ac:dyDescent="0.25">
      <c r="A18" s="67" t="s">
        <v>37</v>
      </c>
      <c r="B18" s="68">
        <v>10080</v>
      </c>
      <c r="C18" s="69">
        <v>9494.39</v>
      </c>
      <c r="D18" s="70" t="s">
        <v>270</v>
      </c>
      <c r="E18" s="68">
        <v>9772</v>
      </c>
      <c r="F18" s="69">
        <v>9503.2900000000009</v>
      </c>
      <c r="G18" s="70" t="s">
        <v>271</v>
      </c>
      <c r="H18" s="68">
        <v>57</v>
      </c>
      <c r="I18" s="69">
        <v>9055.5300000000007</v>
      </c>
      <c r="J18" s="70" t="s">
        <v>272</v>
      </c>
      <c r="K18" s="68">
        <v>251</v>
      </c>
      <c r="L18" s="71">
        <v>9247.6299999999992</v>
      </c>
      <c r="M18" s="70" t="s">
        <v>273</v>
      </c>
    </row>
    <row r="19" spans="1:13" ht="11.25" customHeight="1" x14ac:dyDescent="0.25">
      <c r="A19" s="72" t="s">
        <v>1</v>
      </c>
      <c r="B19" s="73">
        <v>955391</v>
      </c>
      <c r="C19" s="74">
        <v>3047.41</v>
      </c>
      <c r="D19" s="75" t="s">
        <v>181</v>
      </c>
      <c r="E19" s="73">
        <v>679714</v>
      </c>
      <c r="F19" s="74">
        <v>3309.58</v>
      </c>
      <c r="G19" s="75" t="s">
        <v>179</v>
      </c>
      <c r="H19" s="73">
        <v>94715</v>
      </c>
      <c r="I19" s="74">
        <v>2291</v>
      </c>
      <c r="J19" s="75" t="s">
        <v>124</v>
      </c>
      <c r="K19" s="73">
        <v>180962</v>
      </c>
      <c r="L19" s="76">
        <v>2458.54</v>
      </c>
      <c r="M19" s="75" t="s">
        <v>180</v>
      </c>
    </row>
    <row r="20" spans="1:13" x14ac:dyDescent="0.25">
      <c r="A20" s="201" t="s">
        <v>120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77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" bottom="0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sqref="A1:M1"/>
    </sheetView>
  </sheetViews>
  <sheetFormatPr defaultRowHeight="15" x14ac:dyDescent="0.25"/>
  <cols>
    <col min="1" max="1" width="18.140625" customWidth="1"/>
    <col min="14" max="20" width="9.140625" style="135"/>
  </cols>
  <sheetData>
    <row r="1" spans="1:13" ht="36.75" customHeight="1" x14ac:dyDescent="0.25">
      <c r="A1" s="202" t="s">
        <v>82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travanj 2022. (isplata u svibnju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89</v>
      </c>
      <c r="C5" s="69">
        <v>389.28</v>
      </c>
      <c r="D5" s="70" t="s">
        <v>274</v>
      </c>
      <c r="E5" s="68">
        <v>27</v>
      </c>
      <c r="F5" s="69">
        <v>304.22000000000003</v>
      </c>
      <c r="G5" s="70" t="s">
        <v>144</v>
      </c>
      <c r="H5" s="68">
        <v>1</v>
      </c>
      <c r="I5" s="69">
        <v>404.35</v>
      </c>
      <c r="J5" s="70" t="s">
        <v>127</v>
      </c>
      <c r="K5" s="68">
        <v>61</v>
      </c>
      <c r="L5" s="71">
        <v>426.67</v>
      </c>
      <c r="M5" s="70" t="s">
        <v>275</v>
      </c>
    </row>
    <row r="6" spans="1:13" ht="12.75" customHeight="1" x14ac:dyDescent="0.25">
      <c r="A6" s="67" t="s">
        <v>25</v>
      </c>
      <c r="B6" s="68">
        <v>7016</v>
      </c>
      <c r="C6" s="69">
        <v>806.15</v>
      </c>
      <c r="D6" s="70" t="s">
        <v>276</v>
      </c>
      <c r="E6" s="68">
        <v>4918</v>
      </c>
      <c r="F6" s="69">
        <v>807.8</v>
      </c>
      <c r="G6" s="70" t="s">
        <v>277</v>
      </c>
      <c r="H6" s="68">
        <v>132</v>
      </c>
      <c r="I6" s="69">
        <v>823.54</v>
      </c>
      <c r="J6" s="70" t="s">
        <v>278</v>
      </c>
      <c r="K6" s="68">
        <v>1966</v>
      </c>
      <c r="L6" s="71">
        <v>800.84</v>
      </c>
      <c r="M6" s="70" t="s">
        <v>279</v>
      </c>
    </row>
    <row r="7" spans="1:13" ht="12.75" customHeight="1" x14ac:dyDescent="0.25">
      <c r="A7" s="67" t="s">
        <v>26</v>
      </c>
      <c r="B7" s="68">
        <v>6464</v>
      </c>
      <c r="C7" s="69">
        <v>1262.17</v>
      </c>
      <c r="D7" s="70" t="s">
        <v>280</v>
      </c>
      <c r="E7" s="68">
        <v>3024</v>
      </c>
      <c r="F7" s="69">
        <v>1253.0899999999999</v>
      </c>
      <c r="G7" s="70" t="s">
        <v>281</v>
      </c>
      <c r="H7" s="68">
        <v>238</v>
      </c>
      <c r="I7" s="69">
        <v>1297.32</v>
      </c>
      <c r="J7" s="70" t="s">
        <v>282</v>
      </c>
      <c r="K7" s="68">
        <v>3202</v>
      </c>
      <c r="L7" s="71">
        <v>1268.1400000000001</v>
      </c>
      <c r="M7" s="70" t="s">
        <v>283</v>
      </c>
    </row>
    <row r="8" spans="1:13" ht="12.75" customHeight="1" x14ac:dyDescent="0.25">
      <c r="A8" s="67" t="s">
        <v>27</v>
      </c>
      <c r="B8" s="68">
        <v>10324</v>
      </c>
      <c r="C8" s="69">
        <v>1772.23</v>
      </c>
      <c r="D8" s="70" t="s">
        <v>284</v>
      </c>
      <c r="E8" s="68">
        <v>5718</v>
      </c>
      <c r="F8" s="69">
        <v>1781.54</v>
      </c>
      <c r="G8" s="70" t="s">
        <v>285</v>
      </c>
      <c r="H8" s="68">
        <v>478</v>
      </c>
      <c r="I8" s="69">
        <v>1763.35</v>
      </c>
      <c r="J8" s="70" t="s">
        <v>286</v>
      </c>
      <c r="K8" s="68">
        <v>4128</v>
      </c>
      <c r="L8" s="71">
        <v>1760.37</v>
      </c>
      <c r="M8" s="70" t="s">
        <v>287</v>
      </c>
    </row>
    <row r="9" spans="1:13" ht="12.75" customHeight="1" x14ac:dyDescent="0.25">
      <c r="A9" s="67" t="s">
        <v>28</v>
      </c>
      <c r="B9" s="68">
        <v>46560</v>
      </c>
      <c r="C9" s="69">
        <v>2301.9899999999998</v>
      </c>
      <c r="D9" s="70" t="s">
        <v>288</v>
      </c>
      <c r="E9" s="68">
        <v>29083</v>
      </c>
      <c r="F9" s="69">
        <v>2305.59</v>
      </c>
      <c r="G9" s="70" t="s">
        <v>289</v>
      </c>
      <c r="H9" s="68">
        <v>2681</v>
      </c>
      <c r="I9" s="69">
        <v>2299.9</v>
      </c>
      <c r="J9" s="70" t="s">
        <v>290</v>
      </c>
      <c r="K9" s="68">
        <v>14796</v>
      </c>
      <c r="L9" s="71">
        <v>2295.3000000000002</v>
      </c>
      <c r="M9" s="70" t="s">
        <v>291</v>
      </c>
    </row>
    <row r="10" spans="1:13" ht="12.75" customHeight="1" x14ac:dyDescent="0.25">
      <c r="A10" s="67" t="s">
        <v>29</v>
      </c>
      <c r="B10" s="68">
        <v>27263</v>
      </c>
      <c r="C10" s="69">
        <v>2740.46</v>
      </c>
      <c r="D10" s="70" t="s">
        <v>292</v>
      </c>
      <c r="E10" s="68">
        <v>19732</v>
      </c>
      <c r="F10" s="69">
        <v>2741.74</v>
      </c>
      <c r="G10" s="70" t="s">
        <v>293</v>
      </c>
      <c r="H10" s="68">
        <v>1017</v>
      </c>
      <c r="I10" s="69">
        <v>2752.06</v>
      </c>
      <c r="J10" s="70" t="s">
        <v>294</v>
      </c>
      <c r="K10" s="68">
        <v>6514</v>
      </c>
      <c r="L10" s="71">
        <v>2734.78</v>
      </c>
      <c r="M10" s="70" t="s">
        <v>295</v>
      </c>
    </row>
    <row r="11" spans="1:13" ht="12.75" customHeight="1" x14ac:dyDescent="0.25">
      <c r="A11" s="67" t="s">
        <v>30</v>
      </c>
      <c r="B11" s="68">
        <v>37302</v>
      </c>
      <c r="C11" s="69">
        <v>3209.89</v>
      </c>
      <c r="D11" s="70" t="s">
        <v>296</v>
      </c>
      <c r="E11" s="68">
        <v>32000</v>
      </c>
      <c r="F11" s="69">
        <v>3208.11</v>
      </c>
      <c r="G11" s="70" t="s">
        <v>297</v>
      </c>
      <c r="H11" s="68">
        <v>1777</v>
      </c>
      <c r="I11" s="69">
        <v>3194.09</v>
      </c>
      <c r="J11" s="70" t="s">
        <v>298</v>
      </c>
      <c r="K11" s="68">
        <v>3525</v>
      </c>
      <c r="L11" s="71">
        <v>3233.99</v>
      </c>
      <c r="M11" s="70" t="s">
        <v>299</v>
      </c>
    </row>
    <row r="12" spans="1:13" ht="12.75" customHeight="1" x14ac:dyDescent="0.25">
      <c r="A12" s="67" t="s">
        <v>31</v>
      </c>
      <c r="B12" s="68">
        <v>22802</v>
      </c>
      <c r="C12" s="69">
        <v>3742.89</v>
      </c>
      <c r="D12" s="70" t="s">
        <v>300</v>
      </c>
      <c r="E12" s="68">
        <v>20211</v>
      </c>
      <c r="F12" s="69">
        <v>3743.93</v>
      </c>
      <c r="G12" s="70" t="s">
        <v>301</v>
      </c>
      <c r="H12" s="68">
        <v>817</v>
      </c>
      <c r="I12" s="69">
        <v>3749.19</v>
      </c>
      <c r="J12" s="70" t="s">
        <v>302</v>
      </c>
      <c r="K12" s="68">
        <v>1774</v>
      </c>
      <c r="L12" s="71">
        <v>3728.19</v>
      </c>
      <c r="M12" s="70" t="s">
        <v>303</v>
      </c>
    </row>
    <row r="13" spans="1:13" ht="12.75" customHeight="1" x14ac:dyDescent="0.25">
      <c r="A13" s="67" t="s">
        <v>32</v>
      </c>
      <c r="B13" s="68">
        <v>18299</v>
      </c>
      <c r="C13" s="69">
        <v>4239.3900000000003</v>
      </c>
      <c r="D13" s="70" t="s">
        <v>304</v>
      </c>
      <c r="E13" s="68">
        <v>16306</v>
      </c>
      <c r="F13" s="69">
        <v>4238.97</v>
      </c>
      <c r="G13" s="70" t="s">
        <v>305</v>
      </c>
      <c r="H13" s="68">
        <v>553</v>
      </c>
      <c r="I13" s="69">
        <v>4260.74</v>
      </c>
      <c r="J13" s="70" t="s">
        <v>306</v>
      </c>
      <c r="K13" s="68">
        <v>1440</v>
      </c>
      <c r="L13" s="71">
        <v>4235.93</v>
      </c>
      <c r="M13" s="70" t="s">
        <v>307</v>
      </c>
    </row>
    <row r="14" spans="1:13" ht="12.75" customHeight="1" x14ac:dyDescent="0.25">
      <c r="A14" s="67" t="s">
        <v>33</v>
      </c>
      <c r="B14" s="68">
        <v>11002</v>
      </c>
      <c r="C14" s="69">
        <v>4727.63</v>
      </c>
      <c r="D14" s="70" t="s">
        <v>308</v>
      </c>
      <c r="E14" s="68">
        <v>10083</v>
      </c>
      <c r="F14" s="69">
        <v>4727.8999999999996</v>
      </c>
      <c r="G14" s="70" t="s">
        <v>309</v>
      </c>
      <c r="H14" s="68">
        <v>272</v>
      </c>
      <c r="I14" s="69">
        <v>4731.2700000000004</v>
      </c>
      <c r="J14" s="70" t="s">
        <v>310</v>
      </c>
      <c r="K14" s="68">
        <v>647</v>
      </c>
      <c r="L14" s="71">
        <v>4721.93</v>
      </c>
      <c r="M14" s="70" t="s">
        <v>311</v>
      </c>
    </row>
    <row r="15" spans="1:13" ht="12.75" customHeight="1" x14ac:dyDescent="0.25">
      <c r="A15" s="67" t="s">
        <v>34</v>
      </c>
      <c r="B15" s="68">
        <v>11148</v>
      </c>
      <c r="C15" s="69">
        <v>5424.2</v>
      </c>
      <c r="D15" s="70" t="s">
        <v>312</v>
      </c>
      <c r="E15" s="68">
        <v>10311</v>
      </c>
      <c r="F15" s="69">
        <v>5424.92</v>
      </c>
      <c r="G15" s="70" t="s">
        <v>313</v>
      </c>
      <c r="H15" s="68">
        <v>213</v>
      </c>
      <c r="I15" s="69">
        <v>5408.12</v>
      </c>
      <c r="J15" s="70" t="s">
        <v>314</v>
      </c>
      <c r="K15" s="68">
        <v>624</v>
      </c>
      <c r="L15" s="71">
        <v>5417.84</v>
      </c>
      <c r="M15" s="70" t="s">
        <v>315</v>
      </c>
    </row>
    <row r="16" spans="1:13" ht="12.75" customHeight="1" x14ac:dyDescent="0.25">
      <c r="A16" s="67" t="s">
        <v>35</v>
      </c>
      <c r="B16" s="68">
        <v>5308</v>
      </c>
      <c r="C16" s="69">
        <v>6455.75</v>
      </c>
      <c r="D16" s="70" t="s">
        <v>316</v>
      </c>
      <c r="E16" s="68">
        <v>4978</v>
      </c>
      <c r="F16" s="69">
        <v>6459.4</v>
      </c>
      <c r="G16" s="70" t="s">
        <v>317</v>
      </c>
      <c r="H16" s="68">
        <v>103</v>
      </c>
      <c r="I16" s="69">
        <v>6470.01</v>
      </c>
      <c r="J16" s="70" t="s">
        <v>318</v>
      </c>
      <c r="K16" s="68">
        <v>227</v>
      </c>
      <c r="L16" s="71">
        <v>6369.25</v>
      </c>
      <c r="M16" s="70" t="s">
        <v>319</v>
      </c>
    </row>
    <row r="17" spans="1:13" ht="12.75" customHeight="1" x14ac:dyDescent="0.25">
      <c r="A17" s="67" t="s">
        <v>36</v>
      </c>
      <c r="B17" s="68">
        <v>2100</v>
      </c>
      <c r="C17" s="69">
        <v>7435.87</v>
      </c>
      <c r="D17" s="70" t="s">
        <v>320</v>
      </c>
      <c r="E17" s="68">
        <v>2049</v>
      </c>
      <c r="F17" s="69">
        <v>7434.8</v>
      </c>
      <c r="G17" s="70" t="s">
        <v>321</v>
      </c>
      <c r="H17" s="68">
        <v>36</v>
      </c>
      <c r="I17" s="69">
        <v>7497.83</v>
      </c>
      <c r="J17" s="70" t="s">
        <v>322</v>
      </c>
      <c r="K17" s="68">
        <v>15</v>
      </c>
      <c r="L17" s="71">
        <v>7432.66</v>
      </c>
      <c r="M17" s="70" t="s">
        <v>323</v>
      </c>
    </row>
    <row r="18" spans="1:13" ht="12.75" customHeight="1" x14ac:dyDescent="0.25">
      <c r="A18" s="67" t="s">
        <v>37</v>
      </c>
      <c r="B18" s="68">
        <v>1135</v>
      </c>
      <c r="C18" s="69">
        <v>8703.16</v>
      </c>
      <c r="D18" s="70" t="s">
        <v>324</v>
      </c>
      <c r="E18" s="68">
        <v>1107</v>
      </c>
      <c r="F18" s="69">
        <v>8698.3700000000008</v>
      </c>
      <c r="G18" s="70" t="s">
        <v>325</v>
      </c>
      <c r="H18" s="68">
        <v>25</v>
      </c>
      <c r="I18" s="69">
        <v>8876.18</v>
      </c>
      <c r="J18" s="70" t="s">
        <v>326</v>
      </c>
      <c r="K18" s="68">
        <v>3</v>
      </c>
      <c r="L18" s="71">
        <v>9028.52</v>
      </c>
      <c r="M18" s="70" t="s">
        <v>107</v>
      </c>
    </row>
    <row r="19" spans="1:13" ht="11.25" customHeight="1" x14ac:dyDescent="0.25">
      <c r="A19" s="72" t="s">
        <v>1</v>
      </c>
      <c r="B19" s="73">
        <v>206812</v>
      </c>
      <c r="C19" s="74">
        <v>3234.53</v>
      </c>
      <c r="D19" s="75" t="s">
        <v>327</v>
      </c>
      <c r="E19" s="73">
        <v>159547</v>
      </c>
      <c r="F19" s="74">
        <v>3429.62</v>
      </c>
      <c r="G19" s="75" t="s">
        <v>328</v>
      </c>
      <c r="H19" s="73">
        <v>8343</v>
      </c>
      <c r="I19" s="74">
        <v>2986.68</v>
      </c>
      <c r="J19" s="75" t="s">
        <v>329</v>
      </c>
      <c r="K19" s="73">
        <v>38922</v>
      </c>
      <c r="L19" s="76">
        <v>2487.98</v>
      </c>
      <c r="M19" s="75" t="s">
        <v>330</v>
      </c>
    </row>
    <row r="20" spans="1:13" x14ac:dyDescent="0.25">
      <c r="A20" s="201" t="s">
        <v>120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sqref="A1:M1"/>
    </sheetView>
  </sheetViews>
  <sheetFormatPr defaultRowHeight="15" x14ac:dyDescent="0.25"/>
  <cols>
    <col min="1" max="1" width="18.140625" customWidth="1"/>
    <col min="14" max="19" width="9.140625" style="135"/>
  </cols>
  <sheetData>
    <row r="1" spans="1:13" ht="36.75" customHeight="1" x14ac:dyDescent="0.25">
      <c r="A1" s="202" t="s">
        <v>83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2" customHeight="1" x14ac:dyDescent="0.25">
      <c r="A2" s="66"/>
      <c r="B2" s="66"/>
      <c r="C2" s="66"/>
      <c r="D2" s="109"/>
      <c r="E2" s="66"/>
      <c r="F2" s="66"/>
      <c r="G2" s="109"/>
      <c r="H2" s="66"/>
      <c r="I2" s="208" t="str">
        <f>'stranica 3'!$I$2:$L$2</f>
        <v>za travanj 2022. (isplata u svibnju 2022.)</v>
      </c>
      <c r="J2" s="208"/>
      <c r="K2" s="208"/>
      <c r="L2" s="208"/>
      <c r="M2" s="208"/>
    </row>
    <row r="3" spans="1:13" ht="24" customHeight="1" x14ac:dyDescent="0.25">
      <c r="A3" s="203" t="s">
        <v>20</v>
      </c>
      <c r="B3" s="205" t="s">
        <v>21</v>
      </c>
      <c r="C3" s="206"/>
      <c r="D3" s="207"/>
      <c r="E3" s="205" t="s">
        <v>80</v>
      </c>
      <c r="F3" s="206"/>
      <c r="G3" s="207"/>
      <c r="H3" s="205" t="s">
        <v>81</v>
      </c>
      <c r="I3" s="206"/>
      <c r="J3" s="207"/>
      <c r="K3" s="205" t="s">
        <v>22</v>
      </c>
      <c r="L3" s="206"/>
      <c r="M3" s="207"/>
    </row>
    <row r="4" spans="1:13" ht="26.25" customHeight="1" x14ac:dyDescent="0.25">
      <c r="A4" s="204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2720</v>
      </c>
      <c r="C5" s="69">
        <v>329.35</v>
      </c>
      <c r="D5" s="70" t="s">
        <v>331</v>
      </c>
      <c r="E5" s="68">
        <v>821</v>
      </c>
      <c r="F5" s="69">
        <v>305.89</v>
      </c>
      <c r="G5" s="70" t="s">
        <v>332</v>
      </c>
      <c r="H5" s="68">
        <v>1414</v>
      </c>
      <c r="I5" s="69">
        <v>347.07</v>
      </c>
      <c r="J5" s="70" t="s">
        <v>333</v>
      </c>
      <c r="K5" s="68">
        <v>485</v>
      </c>
      <c r="L5" s="71">
        <v>317.42</v>
      </c>
      <c r="M5" s="70" t="s">
        <v>334</v>
      </c>
    </row>
    <row r="6" spans="1:13" ht="12.75" customHeight="1" x14ac:dyDescent="0.25">
      <c r="A6" s="67" t="s">
        <v>25</v>
      </c>
      <c r="B6" s="68">
        <v>10654</v>
      </c>
      <c r="C6" s="69">
        <v>828.14</v>
      </c>
      <c r="D6" s="70" t="s">
        <v>335</v>
      </c>
      <c r="E6" s="68">
        <v>1763</v>
      </c>
      <c r="F6" s="69">
        <v>850.5</v>
      </c>
      <c r="G6" s="70" t="s">
        <v>336</v>
      </c>
      <c r="H6" s="68">
        <v>3057</v>
      </c>
      <c r="I6" s="69">
        <v>815.48</v>
      </c>
      <c r="J6" s="70" t="s">
        <v>337</v>
      </c>
      <c r="K6" s="68">
        <v>5834</v>
      </c>
      <c r="L6" s="71">
        <v>828.02</v>
      </c>
      <c r="M6" s="70" t="s">
        <v>338</v>
      </c>
    </row>
    <row r="7" spans="1:13" ht="12.75" customHeight="1" x14ac:dyDescent="0.25">
      <c r="A7" s="67" t="s">
        <v>26</v>
      </c>
      <c r="B7" s="68">
        <v>74591</v>
      </c>
      <c r="C7" s="69">
        <v>1260.68</v>
      </c>
      <c r="D7" s="70" t="s">
        <v>339</v>
      </c>
      <c r="E7" s="68">
        <v>39049</v>
      </c>
      <c r="F7" s="69">
        <v>1271.28</v>
      </c>
      <c r="G7" s="70" t="s">
        <v>146</v>
      </c>
      <c r="H7" s="68">
        <v>9751</v>
      </c>
      <c r="I7" s="69">
        <v>1286.93</v>
      </c>
      <c r="J7" s="70" t="s">
        <v>340</v>
      </c>
      <c r="K7" s="68">
        <v>25791</v>
      </c>
      <c r="L7" s="71">
        <v>1234.72</v>
      </c>
      <c r="M7" s="70" t="s">
        <v>341</v>
      </c>
    </row>
    <row r="8" spans="1:13" ht="12.75" customHeight="1" x14ac:dyDescent="0.25">
      <c r="A8" s="67" t="s">
        <v>27</v>
      </c>
      <c r="B8" s="68">
        <v>112138</v>
      </c>
      <c r="C8" s="69">
        <v>1776.78</v>
      </c>
      <c r="D8" s="70" t="s">
        <v>147</v>
      </c>
      <c r="E8" s="68">
        <v>64712</v>
      </c>
      <c r="F8" s="69">
        <v>1783.75</v>
      </c>
      <c r="G8" s="70" t="s">
        <v>148</v>
      </c>
      <c r="H8" s="68">
        <v>23714</v>
      </c>
      <c r="I8" s="69">
        <v>1784.41</v>
      </c>
      <c r="J8" s="70" t="s">
        <v>342</v>
      </c>
      <c r="K8" s="68">
        <v>23712</v>
      </c>
      <c r="L8" s="71">
        <v>1750.14</v>
      </c>
      <c r="M8" s="70" t="s">
        <v>343</v>
      </c>
    </row>
    <row r="9" spans="1:13" ht="12.75" customHeight="1" x14ac:dyDescent="0.25">
      <c r="A9" s="67" t="s">
        <v>28</v>
      </c>
      <c r="B9" s="68">
        <v>132185</v>
      </c>
      <c r="C9" s="69">
        <v>2248.61</v>
      </c>
      <c r="D9" s="70" t="s">
        <v>344</v>
      </c>
      <c r="E9" s="68">
        <v>82607</v>
      </c>
      <c r="F9" s="69">
        <v>2249.9499999999998</v>
      </c>
      <c r="G9" s="70" t="s">
        <v>149</v>
      </c>
      <c r="H9" s="68">
        <v>21322</v>
      </c>
      <c r="I9" s="69">
        <v>2249.06</v>
      </c>
      <c r="J9" s="70" t="s">
        <v>345</v>
      </c>
      <c r="K9" s="68">
        <v>28256</v>
      </c>
      <c r="L9" s="71">
        <v>2244.38</v>
      </c>
      <c r="M9" s="70" t="s">
        <v>346</v>
      </c>
    </row>
    <row r="10" spans="1:13" ht="12.75" customHeight="1" x14ac:dyDescent="0.25">
      <c r="A10" s="67" t="s">
        <v>29</v>
      </c>
      <c r="B10" s="68">
        <v>107686</v>
      </c>
      <c r="C10" s="69">
        <v>2735.39</v>
      </c>
      <c r="D10" s="70" t="s">
        <v>347</v>
      </c>
      <c r="E10" s="68">
        <v>74003</v>
      </c>
      <c r="F10" s="69">
        <v>2741.42</v>
      </c>
      <c r="G10" s="70" t="s">
        <v>348</v>
      </c>
      <c r="H10" s="68">
        <v>12210</v>
      </c>
      <c r="I10" s="69">
        <v>2705.43</v>
      </c>
      <c r="J10" s="70" t="s">
        <v>349</v>
      </c>
      <c r="K10" s="68">
        <v>21473</v>
      </c>
      <c r="L10" s="71">
        <v>2731.62</v>
      </c>
      <c r="M10" s="70" t="s">
        <v>350</v>
      </c>
    </row>
    <row r="11" spans="1:13" ht="12.75" customHeight="1" x14ac:dyDescent="0.25">
      <c r="A11" s="67" t="s">
        <v>30</v>
      </c>
      <c r="B11" s="68">
        <v>96376</v>
      </c>
      <c r="C11" s="69">
        <v>3226.21</v>
      </c>
      <c r="D11" s="70" t="s">
        <v>247</v>
      </c>
      <c r="E11" s="68">
        <v>72733</v>
      </c>
      <c r="F11" s="69">
        <v>3228.97</v>
      </c>
      <c r="G11" s="70" t="s">
        <v>351</v>
      </c>
      <c r="H11" s="68">
        <v>9494</v>
      </c>
      <c r="I11" s="69">
        <v>3197.79</v>
      </c>
      <c r="J11" s="70" t="s">
        <v>352</v>
      </c>
      <c r="K11" s="68">
        <v>14149</v>
      </c>
      <c r="L11" s="71">
        <v>3231.07</v>
      </c>
      <c r="M11" s="70" t="s">
        <v>150</v>
      </c>
    </row>
    <row r="12" spans="1:13" ht="12.75" customHeight="1" x14ac:dyDescent="0.25">
      <c r="A12" s="67" t="s">
        <v>31</v>
      </c>
      <c r="B12" s="68">
        <v>60319</v>
      </c>
      <c r="C12" s="69">
        <v>3737.27</v>
      </c>
      <c r="D12" s="70" t="s">
        <v>353</v>
      </c>
      <c r="E12" s="68">
        <v>49210</v>
      </c>
      <c r="F12" s="69">
        <v>3740.39</v>
      </c>
      <c r="G12" s="70" t="s">
        <v>354</v>
      </c>
      <c r="H12" s="68">
        <v>2947</v>
      </c>
      <c r="I12" s="69">
        <v>3718.72</v>
      </c>
      <c r="J12" s="70" t="s">
        <v>355</v>
      </c>
      <c r="K12" s="68">
        <v>8162</v>
      </c>
      <c r="L12" s="71">
        <v>3725.18</v>
      </c>
      <c r="M12" s="70" t="s">
        <v>356</v>
      </c>
    </row>
    <row r="13" spans="1:13" ht="12.75" customHeight="1" x14ac:dyDescent="0.25">
      <c r="A13" s="67" t="s">
        <v>32</v>
      </c>
      <c r="B13" s="68">
        <v>48564</v>
      </c>
      <c r="C13" s="69">
        <v>4237.38</v>
      </c>
      <c r="D13" s="70" t="s">
        <v>357</v>
      </c>
      <c r="E13" s="68">
        <v>41657</v>
      </c>
      <c r="F13" s="69">
        <v>4239.1499999999996</v>
      </c>
      <c r="G13" s="70" t="s">
        <v>358</v>
      </c>
      <c r="H13" s="68">
        <v>1257</v>
      </c>
      <c r="I13" s="69">
        <v>4207.3999999999996</v>
      </c>
      <c r="J13" s="70" t="s">
        <v>359</v>
      </c>
      <c r="K13" s="68">
        <v>5650</v>
      </c>
      <c r="L13" s="71">
        <v>4230.96</v>
      </c>
      <c r="M13" s="70" t="s">
        <v>360</v>
      </c>
    </row>
    <row r="14" spans="1:13" ht="12.75" customHeight="1" x14ac:dyDescent="0.25">
      <c r="A14" s="67" t="s">
        <v>33</v>
      </c>
      <c r="B14" s="68">
        <v>34173</v>
      </c>
      <c r="C14" s="69">
        <v>4734.97</v>
      </c>
      <c r="D14" s="70" t="s">
        <v>361</v>
      </c>
      <c r="E14" s="68">
        <v>30719</v>
      </c>
      <c r="F14" s="69">
        <v>4735.76</v>
      </c>
      <c r="G14" s="70" t="s">
        <v>362</v>
      </c>
      <c r="H14" s="68">
        <v>472</v>
      </c>
      <c r="I14" s="69">
        <v>4712.7</v>
      </c>
      <c r="J14" s="70" t="s">
        <v>154</v>
      </c>
      <c r="K14" s="68">
        <v>2982</v>
      </c>
      <c r="L14" s="71">
        <v>4730.37</v>
      </c>
      <c r="M14" s="70" t="s">
        <v>152</v>
      </c>
    </row>
    <row r="15" spans="1:13" ht="12.75" customHeight="1" x14ac:dyDescent="0.25">
      <c r="A15" s="67" t="s">
        <v>34</v>
      </c>
      <c r="B15" s="68">
        <v>36306</v>
      </c>
      <c r="C15" s="69">
        <v>5425.53</v>
      </c>
      <c r="D15" s="70" t="s">
        <v>363</v>
      </c>
      <c r="E15" s="68">
        <v>32585</v>
      </c>
      <c r="F15" s="69">
        <v>5424.79</v>
      </c>
      <c r="G15" s="70" t="s">
        <v>364</v>
      </c>
      <c r="H15" s="68">
        <v>458</v>
      </c>
      <c r="I15" s="69">
        <v>5431.6</v>
      </c>
      <c r="J15" s="70" t="s">
        <v>365</v>
      </c>
      <c r="K15" s="68">
        <v>3263</v>
      </c>
      <c r="L15" s="71">
        <v>5432.06</v>
      </c>
      <c r="M15" s="70" t="s">
        <v>366</v>
      </c>
    </row>
    <row r="16" spans="1:13" ht="12.75" customHeight="1" x14ac:dyDescent="0.25">
      <c r="A16" s="67" t="s">
        <v>35</v>
      </c>
      <c r="B16" s="68">
        <v>17238</v>
      </c>
      <c r="C16" s="69">
        <v>6451.79</v>
      </c>
      <c r="D16" s="70" t="s">
        <v>367</v>
      </c>
      <c r="E16" s="68">
        <v>15456</v>
      </c>
      <c r="F16" s="69">
        <v>6454.91</v>
      </c>
      <c r="G16" s="70" t="s">
        <v>368</v>
      </c>
      <c r="H16" s="68">
        <v>184</v>
      </c>
      <c r="I16" s="69">
        <v>6436.75</v>
      </c>
      <c r="J16" s="70" t="s">
        <v>369</v>
      </c>
      <c r="K16" s="68">
        <v>1598</v>
      </c>
      <c r="L16" s="71">
        <v>6423.38</v>
      </c>
      <c r="M16" s="70" t="s">
        <v>370</v>
      </c>
    </row>
    <row r="17" spans="1:13" ht="12.75" customHeight="1" x14ac:dyDescent="0.25">
      <c r="A17" s="67" t="s">
        <v>36</v>
      </c>
      <c r="B17" s="68">
        <v>6684</v>
      </c>
      <c r="C17" s="69">
        <v>7444.42</v>
      </c>
      <c r="D17" s="70" t="s">
        <v>371</v>
      </c>
      <c r="E17" s="68">
        <v>6187</v>
      </c>
      <c r="F17" s="69">
        <v>7446.25</v>
      </c>
      <c r="G17" s="70" t="s">
        <v>372</v>
      </c>
      <c r="H17" s="68">
        <v>60</v>
      </c>
      <c r="I17" s="69">
        <v>7342.4</v>
      </c>
      <c r="J17" s="70" t="s">
        <v>373</v>
      </c>
      <c r="K17" s="68">
        <v>437</v>
      </c>
      <c r="L17" s="71">
        <v>7432.53</v>
      </c>
      <c r="M17" s="70" t="s">
        <v>374</v>
      </c>
    </row>
    <row r="18" spans="1:13" ht="12.75" customHeight="1" x14ac:dyDescent="0.25">
      <c r="A18" s="67" t="s">
        <v>37</v>
      </c>
      <c r="B18" s="68">
        <v>8945</v>
      </c>
      <c r="C18" s="69">
        <v>9594.7800000000007</v>
      </c>
      <c r="D18" s="70" t="s">
        <v>375</v>
      </c>
      <c r="E18" s="68">
        <v>8665</v>
      </c>
      <c r="F18" s="69">
        <v>9606.1200000000008</v>
      </c>
      <c r="G18" s="70" t="s">
        <v>153</v>
      </c>
      <c r="H18" s="68">
        <v>32</v>
      </c>
      <c r="I18" s="69">
        <v>9195.65</v>
      </c>
      <c r="J18" s="70" t="s">
        <v>376</v>
      </c>
      <c r="K18" s="68">
        <v>248</v>
      </c>
      <c r="L18" s="71">
        <v>9250.2800000000007</v>
      </c>
      <c r="M18" s="70" t="s">
        <v>377</v>
      </c>
    </row>
    <row r="19" spans="1:13" ht="11.25" customHeight="1" x14ac:dyDescent="0.25">
      <c r="A19" s="72" t="s">
        <v>1</v>
      </c>
      <c r="B19" s="73">
        <v>748579</v>
      </c>
      <c r="C19" s="74">
        <v>2995.71</v>
      </c>
      <c r="D19" s="75" t="s">
        <v>378</v>
      </c>
      <c r="E19" s="73">
        <v>520167</v>
      </c>
      <c r="F19" s="74">
        <v>3272.76</v>
      </c>
      <c r="G19" s="75" t="s">
        <v>379</v>
      </c>
      <c r="H19" s="73">
        <v>86372</v>
      </c>
      <c r="I19" s="74">
        <v>2223.81</v>
      </c>
      <c r="J19" s="75" t="s">
        <v>155</v>
      </c>
      <c r="K19" s="73">
        <v>142040</v>
      </c>
      <c r="L19" s="76">
        <v>2450.4699999999998</v>
      </c>
      <c r="M19" s="75" t="s">
        <v>156</v>
      </c>
    </row>
    <row r="20" spans="1:13" x14ac:dyDescent="0.25">
      <c r="A20" s="201" t="s">
        <v>120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</row>
  </sheetData>
  <mergeCells count="8">
    <mergeCell ref="A20:L20"/>
    <mergeCell ref="A1:M1"/>
    <mergeCell ref="A3:A4"/>
    <mergeCell ref="B3:D3"/>
    <mergeCell ref="E3:G3"/>
    <mergeCell ref="H3:J3"/>
    <mergeCell ref="K3:M3"/>
    <mergeCell ref="I2:M2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E1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9" t="s">
        <v>40</v>
      </c>
      <c r="B1" s="209"/>
      <c r="C1" s="209"/>
      <c r="D1" s="209"/>
      <c r="E1" s="209"/>
    </row>
    <row r="2" spans="1:9" ht="6" customHeight="1" x14ac:dyDescent="0.2"/>
    <row r="3" spans="1:9" ht="12" customHeight="1" x14ac:dyDescent="0.2">
      <c r="B3" s="66"/>
      <c r="C3" s="212" t="s">
        <v>225</v>
      </c>
      <c r="D3" s="212"/>
      <c r="E3" s="212"/>
      <c r="F3" s="159"/>
      <c r="G3" s="108"/>
      <c r="H3" s="108"/>
      <c r="I3" s="108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13" t="s">
        <v>43</v>
      </c>
      <c r="B6" s="99" t="s">
        <v>44</v>
      </c>
      <c r="C6" s="100">
        <v>17264</v>
      </c>
      <c r="D6" s="110">
        <v>4203.9380433271544</v>
      </c>
      <c r="E6" s="101"/>
    </row>
    <row r="7" spans="1:9" ht="49.5" customHeight="1" x14ac:dyDescent="0.2">
      <c r="A7" s="214"/>
      <c r="B7" s="96" t="s">
        <v>45</v>
      </c>
      <c r="C7" s="142">
        <v>7590</v>
      </c>
      <c r="D7" s="143">
        <v>4700.96</v>
      </c>
      <c r="E7" s="116" t="s">
        <v>380</v>
      </c>
      <c r="F7" s="94">
        <v>32</v>
      </c>
    </row>
    <row r="8" spans="1:9" ht="49.5" customHeight="1" x14ac:dyDescent="0.2">
      <c r="A8" s="214"/>
      <c r="B8" s="97" t="s">
        <v>46</v>
      </c>
      <c r="C8" s="142">
        <v>9130</v>
      </c>
      <c r="D8" s="143">
        <v>4594.59</v>
      </c>
      <c r="E8" s="116" t="s">
        <v>381</v>
      </c>
      <c r="F8" s="94">
        <v>34</v>
      </c>
    </row>
    <row r="9" spans="1:9" ht="16.5" customHeight="1" x14ac:dyDescent="0.2">
      <c r="A9" s="214"/>
      <c r="B9" s="98" t="s">
        <v>47</v>
      </c>
      <c r="C9" s="144">
        <v>631</v>
      </c>
      <c r="D9" s="145">
        <v>4444.58</v>
      </c>
      <c r="E9" s="115" t="s">
        <v>382</v>
      </c>
      <c r="F9" s="94">
        <v>31</v>
      </c>
    </row>
    <row r="10" spans="1:9" ht="21.75" customHeight="1" x14ac:dyDescent="0.2">
      <c r="A10" s="156" t="s">
        <v>48</v>
      </c>
      <c r="B10" s="98" t="s">
        <v>100</v>
      </c>
      <c r="C10" s="144">
        <v>251</v>
      </c>
      <c r="D10" s="145">
        <v>5404.85</v>
      </c>
      <c r="E10" s="115" t="s">
        <v>97</v>
      </c>
      <c r="F10" s="94"/>
    </row>
    <row r="11" spans="1:9" ht="14.25" customHeight="1" x14ac:dyDescent="0.2">
      <c r="A11" s="102" t="s">
        <v>49</v>
      </c>
      <c r="B11" s="103" t="s">
        <v>86</v>
      </c>
      <c r="C11" s="146">
        <v>15933</v>
      </c>
      <c r="D11" s="147">
        <v>4186.1499999999996</v>
      </c>
      <c r="E11" s="114" t="s">
        <v>383</v>
      </c>
      <c r="F11" s="94">
        <v>30</v>
      </c>
    </row>
    <row r="12" spans="1:9" ht="14.25" customHeight="1" x14ac:dyDescent="0.2">
      <c r="A12" s="156" t="s">
        <v>51</v>
      </c>
      <c r="B12" s="103" t="s">
        <v>50</v>
      </c>
      <c r="C12" s="148">
        <v>2454</v>
      </c>
      <c r="D12" s="149">
        <v>2679.81</v>
      </c>
      <c r="E12" s="114" t="s">
        <v>384</v>
      </c>
      <c r="F12" s="94">
        <v>33</v>
      </c>
    </row>
    <row r="13" spans="1:9" ht="14.25" customHeight="1" x14ac:dyDescent="0.2">
      <c r="A13" s="156" t="s">
        <v>53</v>
      </c>
      <c r="B13" s="103" t="s">
        <v>52</v>
      </c>
      <c r="C13" s="148">
        <v>2321</v>
      </c>
      <c r="D13" s="149">
        <v>4219.9399999999996</v>
      </c>
      <c r="E13" s="114" t="s">
        <v>385</v>
      </c>
      <c r="F13" s="94">
        <v>33</v>
      </c>
    </row>
    <row r="14" spans="1:9" ht="14.25" customHeight="1" x14ac:dyDescent="0.2">
      <c r="A14" s="156" t="s">
        <v>55</v>
      </c>
      <c r="B14" s="103" t="s">
        <v>54</v>
      </c>
      <c r="C14" s="150">
        <v>70905</v>
      </c>
      <c r="D14" s="147">
        <v>6319.84</v>
      </c>
      <c r="E14" s="114" t="s">
        <v>386</v>
      </c>
      <c r="F14" s="94">
        <v>19</v>
      </c>
    </row>
    <row r="15" spans="1:9" ht="26.25" customHeight="1" x14ac:dyDescent="0.2">
      <c r="A15" s="156" t="s">
        <v>57</v>
      </c>
      <c r="B15" s="103" t="s">
        <v>56</v>
      </c>
      <c r="C15" s="151">
        <v>53272</v>
      </c>
      <c r="D15" s="147">
        <v>3039.72</v>
      </c>
      <c r="E15" s="114" t="s">
        <v>387</v>
      </c>
      <c r="F15" s="94">
        <v>28</v>
      </c>
    </row>
    <row r="16" spans="1:9" ht="15.75" customHeight="1" x14ac:dyDescent="0.2">
      <c r="A16" s="156" t="s">
        <v>59</v>
      </c>
      <c r="B16" s="103" t="s">
        <v>58</v>
      </c>
      <c r="C16" s="148">
        <v>4204</v>
      </c>
      <c r="D16" s="149">
        <v>3483.09</v>
      </c>
      <c r="E16" s="115" t="s">
        <v>97</v>
      </c>
      <c r="F16" s="94">
        <v>28</v>
      </c>
    </row>
    <row r="17" spans="1:8" ht="15.75" customHeight="1" x14ac:dyDescent="0.2">
      <c r="A17" s="156" t="s">
        <v>61</v>
      </c>
      <c r="B17" s="103" t="s">
        <v>60</v>
      </c>
      <c r="C17" s="152">
        <v>157</v>
      </c>
      <c r="D17" s="153">
        <v>3513.81</v>
      </c>
      <c r="E17" s="114" t="s">
        <v>388</v>
      </c>
      <c r="F17" s="94">
        <v>38</v>
      </c>
      <c r="G17" s="95"/>
    </row>
    <row r="18" spans="1:8" ht="17.25" customHeight="1" x14ac:dyDescent="0.2">
      <c r="A18" s="156" t="s">
        <v>63</v>
      </c>
      <c r="B18" s="104" t="s">
        <v>62</v>
      </c>
      <c r="C18" s="154">
        <v>6227</v>
      </c>
      <c r="D18" s="153">
        <v>3111.58</v>
      </c>
      <c r="E18" s="119" t="s">
        <v>389</v>
      </c>
      <c r="F18" s="94">
        <v>29</v>
      </c>
    </row>
    <row r="19" spans="1:8" ht="26.25" customHeight="1" x14ac:dyDescent="0.2">
      <c r="A19" s="156" t="s">
        <v>65</v>
      </c>
      <c r="B19" s="103" t="s">
        <v>64</v>
      </c>
      <c r="C19" s="148">
        <v>685</v>
      </c>
      <c r="D19" s="149">
        <v>10729.3</v>
      </c>
      <c r="E19" s="114" t="s">
        <v>390</v>
      </c>
      <c r="F19" s="94">
        <v>33</v>
      </c>
    </row>
    <row r="20" spans="1:8" ht="26.25" customHeight="1" x14ac:dyDescent="0.2">
      <c r="A20" s="156" t="s">
        <v>67</v>
      </c>
      <c r="B20" s="103" t="s">
        <v>66</v>
      </c>
      <c r="C20" s="148">
        <v>72</v>
      </c>
      <c r="D20" s="149">
        <v>3642.45</v>
      </c>
      <c r="E20" s="114" t="s">
        <v>391</v>
      </c>
      <c r="F20" s="94">
        <v>29</v>
      </c>
    </row>
    <row r="21" spans="1:8" ht="15.75" customHeight="1" x14ac:dyDescent="0.2">
      <c r="A21" s="156" t="s">
        <v>69</v>
      </c>
      <c r="B21" s="103" t="s">
        <v>68</v>
      </c>
      <c r="C21" s="148">
        <v>22</v>
      </c>
      <c r="D21" s="149">
        <v>3942.77</v>
      </c>
      <c r="E21" s="115" t="s">
        <v>97</v>
      </c>
      <c r="F21" s="94" t="str">
        <f t="shared" ref="F21" si="0">LEFT(E21,3)</f>
        <v>−</v>
      </c>
    </row>
    <row r="22" spans="1:8" ht="15.75" customHeight="1" x14ac:dyDescent="0.2">
      <c r="A22" s="156" t="s">
        <v>71</v>
      </c>
      <c r="B22" s="103" t="s">
        <v>70</v>
      </c>
      <c r="C22" s="148">
        <v>132</v>
      </c>
      <c r="D22" s="149">
        <v>9615.35</v>
      </c>
      <c r="E22" s="114" t="s">
        <v>392</v>
      </c>
      <c r="F22" s="94">
        <v>42</v>
      </c>
    </row>
    <row r="23" spans="1:8" s="95" customFormat="1" ht="15.75" customHeight="1" x14ac:dyDescent="0.2">
      <c r="A23" s="156" t="s">
        <v>73</v>
      </c>
      <c r="B23" s="103" t="s">
        <v>72</v>
      </c>
      <c r="C23" s="148">
        <v>248</v>
      </c>
      <c r="D23" s="149">
        <v>4183.6499999999996</v>
      </c>
      <c r="E23" s="114" t="s">
        <v>393</v>
      </c>
      <c r="F23" s="94">
        <v>30</v>
      </c>
      <c r="H23" s="82"/>
    </row>
    <row r="24" spans="1:8" s="95" customFormat="1" ht="15.75" customHeight="1" x14ac:dyDescent="0.2">
      <c r="A24" s="156" t="s">
        <v>75</v>
      </c>
      <c r="B24" s="103" t="s">
        <v>74</v>
      </c>
      <c r="C24" s="148">
        <v>842</v>
      </c>
      <c r="D24" s="149">
        <v>3410.07</v>
      </c>
      <c r="E24" s="114" t="s">
        <v>394</v>
      </c>
      <c r="F24" s="94">
        <v>28</v>
      </c>
      <c r="H24" s="82"/>
    </row>
    <row r="25" spans="1:8" ht="26.25" customHeight="1" x14ac:dyDescent="0.2">
      <c r="A25" s="156" t="s">
        <v>76</v>
      </c>
      <c r="B25" s="103" t="s">
        <v>93</v>
      </c>
      <c r="C25" s="150">
        <v>200</v>
      </c>
      <c r="D25" s="147">
        <v>2241.6999999999998</v>
      </c>
      <c r="E25" s="114" t="s">
        <v>395</v>
      </c>
      <c r="F25" s="94">
        <v>30</v>
      </c>
    </row>
    <row r="26" spans="1:8" ht="15.75" customHeight="1" x14ac:dyDescent="0.2">
      <c r="A26" s="156" t="s">
        <v>99</v>
      </c>
      <c r="B26" s="103" t="s">
        <v>77</v>
      </c>
      <c r="C26" s="150">
        <v>6727</v>
      </c>
      <c r="D26" s="147">
        <v>3575.25</v>
      </c>
      <c r="E26" s="115" t="s">
        <v>396</v>
      </c>
      <c r="F26" s="94">
        <v>7</v>
      </c>
    </row>
    <row r="27" spans="1:8" ht="18.75" customHeight="1" x14ac:dyDescent="0.2">
      <c r="A27" s="210" t="s">
        <v>1</v>
      </c>
      <c r="B27" s="211"/>
      <c r="C27" s="105">
        <v>182003</v>
      </c>
      <c r="D27" s="106" t="s">
        <v>7</v>
      </c>
      <c r="E27" s="106" t="s">
        <v>7</v>
      </c>
    </row>
    <row r="28" spans="1:8" x14ac:dyDescent="0.2">
      <c r="A28" s="164" t="s">
        <v>119</v>
      </c>
      <c r="B28" s="164"/>
      <c r="C28" s="164"/>
      <c r="D28" s="164"/>
      <c r="E28" s="164"/>
      <c r="F28" s="165"/>
      <c r="G28" s="165"/>
      <c r="H28" s="165"/>
    </row>
  </sheetData>
  <mergeCells count="4">
    <mergeCell ref="A1:E1"/>
    <mergeCell ref="A27:B27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" bottom="0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Tomislav Oštarić</cp:lastModifiedBy>
  <cp:lastPrinted>2022-05-20T10:26:45Z</cp:lastPrinted>
  <dcterms:created xsi:type="dcterms:W3CDTF">2018-09-19T07:11:38Z</dcterms:created>
  <dcterms:modified xsi:type="dcterms:W3CDTF">2022-05-20T10:27:07Z</dcterms:modified>
</cp:coreProperties>
</file>