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2\"/>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K31" i="1"/>
  <c r="J31" i="1"/>
  <c r="K30" i="1"/>
  <c r="J30" i="1"/>
  <c r="K29" i="1"/>
  <c r="J29" i="1"/>
  <c r="K28" i="1"/>
  <c r="J28" i="1"/>
  <c r="K27" i="1"/>
  <c r="J27" i="1"/>
  <c r="K26" i="1"/>
  <c r="J26" i="1"/>
  <c r="K25" i="1"/>
  <c r="J25" i="1"/>
  <c r="K24" i="1"/>
  <c r="J24" i="1"/>
  <c r="K19" i="1"/>
  <c r="J19" i="1"/>
  <c r="K18" i="1"/>
  <c r="J18" i="1"/>
  <c r="K17" i="1"/>
  <c r="J17" i="1"/>
  <c r="J16" i="1"/>
  <c r="J15" i="1"/>
  <c r="K14" i="1"/>
  <c r="J14" i="1"/>
  <c r="K13" i="1"/>
  <c r="J13" i="1"/>
  <c r="K12" i="1"/>
  <c r="J12" i="1"/>
  <c r="K11" i="1"/>
  <c r="J11" i="1"/>
  <c r="K10" i="1"/>
  <c r="J10" i="1"/>
  <c r="K9" i="1"/>
  <c r="J9" i="1"/>
  <c r="K8" i="1"/>
  <c r="J8" i="1"/>
  <c r="K7" i="1"/>
  <c r="J7" i="1"/>
  <c r="K6" i="1"/>
  <c r="J6" i="1"/>
  <c r="C50" i="1" l="1"/>
  <c r="P15" i="2" l="1"/>
  <c r="I2" i="5" l="1"/>
  <c r="I2" i="4"/>
  <c r="F21" i="3" l="1"/>
</calcChain>
</file>

<file path=xl/sharedStrings.xml><?xml version="1.0" encoding="utf-8"?>
<sst xmlns="http://schemas.openxmlformats.org/spreadsheetml/2006/main" count="522" uniqueCount="401">
  <si>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</si>
  <si>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</si>
  <si>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</si>
  <si>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</si>
  <si>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</si>
  <si>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</si>
  <si>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</si>
  <si>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</si>
  <si>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</si>
  <si>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</si>
  <si>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</si>
  <si>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</si>
  <si>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</si>
  <si>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</si>
  <si>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</si>
  <si>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</si>
  <si>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</si>
  <si>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</si>
  <si>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</si>
  <si>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</si>
  <si>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</si>
  <si>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</si>
  <si>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</si>
  <si>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</si>
  <si>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</si>
  <si>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</si>
  <si>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</si>
  <si>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</si>
  <si>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</si>
  <si>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</si>
  <si>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</si>
  <si>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</si>
  <si>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</si>
  <si>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</si>
  <si>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</si>
  <si>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</si>
  <si>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</si>
  <si>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</si>
  <si>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</si>
  <si>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</si>
  <si>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</si>
  <si>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</si>
  <si>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</si>
  <si>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</si>
  <si>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</si>
  <si>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</si>
  <si>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</si>
  <si>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</si>
  <si>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</si>
  <si>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</si>
  <si>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</si>
  <si>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</si>
  <si>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</si>
  <si>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Early pension because of the employer's bankruprtcy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</si>
  <si>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</si>
  <si>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</si>
  <si>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</si>
  <si>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</si>
  <si>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</si>
  <si>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</si>
  <si>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</si>
  <si>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</si>
  <si>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</si>
  <si>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</si>
  <si>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</si>
  <si>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</si>
  <si>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</si>
  <si>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</si>
  <si>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</si>
  <si>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</si>
  <si>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</si>
  <si>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</si>
  <si>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</si>
  <si>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</si>
  <si>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</si>
  <si>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</si>
  <si>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</si>
  <si>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</si>
  <si>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</si>
  <si>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</si>
  <si>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</si>
  <si>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</si>
  <si>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</si>
  <si>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</si>
  <si>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</si>
  <si>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</si>
  <si>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</si>
  <si>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</si>
  <si>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</si>
  <si>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</si>
  <si>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</si>
  <si>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</si>
  <si>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</si>
  <si>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</si>
  <si>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</si>
  <si>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</si>
  <si>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</si>
  <si>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</si>
  <si>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</si>
  <si>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</si>
  <si>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</si>
  <si>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</si>
  <si>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</si>
  <si>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</si>
  <si>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</si>
  <si>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</si>
  <si>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</si>
  <si>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</si>
  <si>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</si>
  <si>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t xml:space="preserve"> 74 02 </t>
  </si>
  <si>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</si>
  <si>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t>18.</t>
  </si>
  <si>
    <t xml:space="preserve"> 74 01 </t>
  </si>
  <si>
    <t xml:space="preserve"> 74 11 </t>
  </si>
  <si>
    <t xml:space="preserve"> 72 06 </t>
  </si>
  <si>
    <t>49 00 26</t>
  </si>
  <si>
    <t xml:space="preserve"> 65 10 </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</si>
  <si>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2022</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</si>
  <si>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2022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</si>
  <si>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Old age pension transformed from disability pension</t>
  </si>
  <si>
    <r>
      <t xml:space="preserve">Number of beneficiaries not including Active Military Personnel (DVO), Police Officers (PO) and Authorised Officials (OSO).      </t>
    </r>
    <r>
      <rPr>
        <vertAlign val="superscript"/>
        <sz val="8"/>
        <color theme="1"/>
        <rFont val="Calibri"/>
        <family val="2"/>
        <charset val="238"/>
        <scheme val="minor"/>
      </rPr>
      <t/>
    </r>
  </si>
  <si>
    <t>Total pension expenditure in 2022   -  in HRK billions (plan)</t>
  </si>
  <si>
    <r>
      <t xml:space="preserve">Total expenditure for 2022,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</si>
  <si>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t>Pension beneficiaries entitled under the Fire Services Act (Official Gazette 125/19)</t>
  </si>
  <si>
    <t xml:space="preserve"> 72 08 </t>
  </si>
  <si>
    <r>
      <t xml:space="preserve">Current value of pension </t>
    </r>
    <r>
      <rPr>
        <b/>
        <sz val="10"/>
        <color theme="1"/>
        <rFont val="Calibri"/>
        <family val="2"/>
        <charset val="238"/>
        <scheme val="minor"/>
      </rPr>
      <t>(CVP),</t>
    </r>
    <r>
      <rPr>
        <sz val="10"/>
        <color theme="1"/>
        <rFont val="Calibri"/>
        <family val="2"/>
        <charset val="238"/>
        <scheme val="minor"/>
      </rPr>
      <t xml:space="preserve"> 1 January 2022</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</si>
  <si>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January 2022 </t>
    </r>
  </si>
  <si>
    <t>02 09 12</t>
  </si>
  <si>
    <t xml:space="preserve"> 62 06 </t>
  </si>
  <si>
    <t xml:space="preserve">   18 10   </t>
  </si>
  <si>
    <t xml:space="preserve"> 74 03 </t>
  </si>
  <si>
    <t xml:space="preserve"> 71 07 </t>
  </si>
  <si>
    <t xml:space="preserve"> 74 06 </t>
  </si>
  <si>
    <t xml:space="preserve"> 72 01 </t>
  </si>
  <si>
    <t xml:space="preserve"> 63 11 </t>
  </si>
  <si>
    <t xml:space="preserve"> 63 08 </t>
  </si>
  <si>
    <t xml:space="preserve"> 60 01 </t>
  </si>
  <si>
    <t xml:space="preserve"> 62 11 </t>
  </si>
  <si>
    <t xml:space="preserve"> 54 05 </t>
  </si>
  <si>
    <t>36 02 20</t>
  </si>
  <si>
    <t>28 07 06</t>
  </si>
  <si>
    <t>39 03 26</t>
  </si>
  <si>
    <t>28 07 08</t>
  </si>
  <si>
    <t xml:space="preserve"> 68 08 </t>
  </si>
  <si>
    <t xml:space="preserve"> 72 10 </t>
  </si>
  <si>
    <t>21 10 16</t>
  </si>
  <si>
    <t>21 11 14</t>
  </si>
  <si>
    <t xml:space="preserve"> 71 11 </t>
  </si>
  <si>
    <t xml:space="preserve"> 72 05 </t>
  </si>
  <si>
    <t xml:space="preserve"> 64 06 </t>
  </si>
  <si>
    <t xml:space="preserve"> 64 04 </t>
  </si>
  <si>
    <t xml:space="preserve"> 61 09 </t>
  </si>
  <si>
    <t xml:space="preserve"> 60 03 </t>
  </si>
  <si>
    <t xml:space="preserve"> 63 02 </t>
  </si>
  <si>
    <t>17 03 23</t>
  </si>
  <si>
    <t>19 09 08</t>
  </si>
  <si>
    <t>25 05 24</t>
  </si>
  <si>
    <t>38 08 16</t>
  </si>
  <si>
    <t>29 09 19</t>
  </si>
  <si>
    <t>38 10 06</t>
  </si>
  <si>
    <t>10 03 11</t>
  </si>
  <si>
    <t>21 03 12</t>
  </si>
  <si>
    <t>26 07 12</t>
  </si>
  <si>
    <t>35 10 05</t>
  </si>
  <si>
    <t>27 02 09</t>
  </si>
  <si>
    <t>18 00 08</t>
  </si>
  <si>
    <t>17 06 17</t>
  </si>
  <si>
    <t>19 10 24</t>
  </si>
  <si>
    <t>36 00 15</t>
  </si>
  <si>
    <t>26 03 19</t>
  </si>
  <si>
    <t>29 00 22</t>
  </si>
  <si>
    <t>31 03 25</t>
  </si>
  <si>
    <t>37 06 28</t>
  </si>
  <si>
    <t>22 03 15</t>
  </si>
  <si>
    <t xml:space="preserve"> 38 05 10  </t>
  </si>
  <si>
    <t xml:space="preserve"> 29 08 18  </t>
  </si>
  <si>
    <t xml:space="preserve">KEY INFORMATION ON THE CURRENT STATE OF THE CROATIAN PENSION INSURANCE SYSTEM - June 2022 (payment in July 2022) </t>
  </si>
  <si>
    <t>31 08 29</t>
  </si>
  <si>
    <t xml:space="preserve"> 75 00 </t>
  </si>
  <si>
    <t>31 08 27</t>
  </si>
  <si>
    <t>42 05 29</t>
  </si>
  <si>
    <t xml:space="preserve"> 66 00 </t>
  </si>
  <si>
    <t>42 05 25</t>
  </si>
  <si>
    <t>24 09 08</t>
  </si>
  <si>
    <t>24 06 00</t>
  </si>
  <si>
    <t>31 07 25</t>
  </si>
  <si>
    <t>31 07 13</t>
  </si>
  <si>
    <t>35 10 13</t>
  </si>
  <si>
    <t xml:space="preserve"> 68 03 </t>
  </si>
  <si>
    <t>35 08 03</t>
  </si>
  <si>
    <t xml:space="preserve"> 63 09 </t>
  </si>
  <si>
    <t>35 08 04</t>
  </si>
  <si>
    <t>32 09 04</t>
  </si>
  <si>
    <t>32 08 09</t>
  </si>
  <si>
    <t xml:space="preserve"> 62 08 </t>
  </si>
  <si>
    <t>28 06 24</t>
  </si>
  <si>
    <t>28 05 15</t>
  </si>
  <si>
    <t>31 00 07</t>
  </si>
  <si>
    <t>30 10 04</t>
  </si>
  <si>
    <t xml:space="preserve"> 42 09 29 </t>
  </si>
  <si>
    <t xml:space="preserve"> 42 10 15 </t>
  </si>
  <si>
    <t xml:space="preserve"> 73 10 </t>
  </si>
  <si>
    <t xml:space="preserve"> 42 04 04 </t>
  </si>
  <si>
    <t xml:space="preserve"> 42 04 16 </t>
  </si>
  <si>
    <t>27 06 02</t>
  </si>
  <si>
    <t>27 02 26</t>
  </si>
  <si>
    <t>37 05 29</t>
  </si>
  <si>
    <t>37 07 15</t>
  </si>
  <si>
    <t xml:space="preserve"> 32 00 14 </t>
  </si>
  <si>
    <t xml:space="preserve"> 33 02 19 </t>
  </si>
  <si>
    <t xml:space="preserve"> 42 01 14 </t>
  </si>
  <si>
    <t xml:space="preserve"> 42 01 05 </t>
  </si>
  <si>
    <t xml:space="preserve"> 34 02 24 </t>
  </si>
  <si>
    <t xml:space="preserve"> 35 05 17 </t>
  </si>
  <si>
    <t xml:space="preserve"> 37 04 10 </t>
  </si>
  <si>
    <t xml:space="preserve"> 37 03 10 </t>
  </si>
  <si>
    <t xml:space="preserve"> 38 03 25 </t>
  </si>
  <si>
    <t xml:space="preserve"> 59 07 </t>
  </si>
  <si>
    <t xml:space="preserve"> 34 10 12 </t>
  </si>
  <si>
    <t xml:space="preserve"> 35 10 12 </t>
  </si>
  <si>
    <t xml:space="preserve"> 24 06 17 </t>
  </si>
  <si>
    <t xml:space="preserve"> 54 11 </t>
  </si>
  <si>
    <t xml:space="preserve"> 24 09 26 </t>
  </si>
  <si>
    <t xml:space="preserve"> 30 03 14 </t>
  </si>
  <si>
    <t xml:space="preserve"> 64 05 </t>
  </si>
  <si>
    <t xml:space="preserve"> 30 06 18 </t>
  </si>
  <si>
    <t xml:space="preserve"> 63 06 </t>
  </si>
  <si>
    <t xml:space="preserve"> 33 03 24 </t>
  </si>
  <si>
    <t xml:space="preserve"> 34 00 25 </t>
  </si>
  <si>
    <t xml:space="preserve">   21 10   </t>
  </si>
  <si>
    <t xml:space="preserve">   20 02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</si>
  <si>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t>
    </r>
    <r>
      <rPr>
        <b/>
        <sz val="10"/>
        <color theme="1"/>
        <rFont val="Calibri"/>
        <family val="2"/>
        <charset val="238"/>
        <scheme val="minor"/>
      </rPr>
      <t>30 June 2022</t>
    </r>
  </si>
  <si>
    <t>OVERALL number of insurees in June 2022 (payment in July 2022)</t>
  </si>
  <si>
    <t>1 : 1,33</t>
  </si>
  <si>
    <t>Average net wage in the Republic of Croatia for May 2022   (source: State Bureau of Statistics)</t>
  </si>
  <si>
    <t>situation: June 2022 (payment in July 2022)</t>
  </si>
  <si>
    <t>14 10 22</t>
  </si>
  <si>
    <t>16 03 09</t>
  </si>
  <si>
    <t>13 00 24</t>
  </si>
  <si>
    <t>17 06 22</t>
  </si>
  <si>
    <t>15 00 24</t>
  </si>
  <si>
    <t>16 02 00</t>
  </si>
  <si>
    <t>12 11 12</t>
  </si>
  <si>
    <t>15 00 15</t>
  </si>
  <si>
    <t>17 00 00</t>
  </si>
  <si>
    <t>17 05 17</t>
  </si>
  <si>
    <t>14 00 28</t>
  </si>
  <si>
    <t>23 08 22</t>
  </si>
  <si>
    <t>23 10 29</t>
  </si>
  <si>
    <t>26 08 12</t>
  </si>
  <si>
    <t>28 04 20</t>
  </si>
  <si>
    <t>29 04 02</t>
  </si>
  <si>
    <t>23 05 19</t>
  </si>
  <si>
    <t>28 07 29</t>
  </si>
  <si>
    <t>32 11 19</t>
  </si>
  <si>
    <t>33 10 29</t>
  </si>
  <si>
    <t>25 09 05</t>
  </si>
  <si>
    <t>33 01 24</t>
  </si>
  <si>
    <t>34 04 21</t>
  </si>
  <si>
    <t>35 01 16</t>
  </si>
  <si>
    <t>25 05 23</t>
  </si>
  <si>
    <t>35 07 14</t>
  </si>
  <si>
    <t>36 03 11</t>
  </si>
  <si>
    <t>36 08 06</t>
  </si>
  <si>
    <t>28 02 21</t>
  </si>
  <si>
    <t>36 04 18</t>
  </si>
  <si>
    <t>37 06 22</t>
  </si>
  <si>
    <t>37 10 25</t>
  </si>
  <si>
    <t>29 03 09</t>
  </si>
  <si>
    <t>36 08 04</t>
  </si>
  <si>
    <t>38 08 20</t>
  </si>
  <si>
    <t>39 00 05</t>
  </si>
  <si>
    <t>37 00 15</t>
  </si>
  <si>
    <t>38 10 27</t>
  </si>
  <si>
    <t>39 01 28</t>
  </si>
  <si>
    <t>29 03 06</t>
  </si>
  <si>
    <t>38 10 24</t>
  </si>
  <si>
    <t>28 09 00</t>
  </si>
  <si>
    <t>38 02 11</t>
  </si>
  <si>
    <t>38 10 14</t>
  </si>
  <si>
    <t>29 04 03</t>
  </si>
  <si>
    <t>41 02 19</t>
  </si>
  <si>
    <t>40 07 04</t>
  </si>
  <si>
    <t>40 07 17</t>
  </si>
  <si>
    <t>29 00 20</t>
  </si>
  <si>
    <t>41 09 00</t>
  </si>
  <si>
    <t>13 11 20</t>
  </si>
  <si>
    <t>20 07 03</t>
  </si>
  <si>
    <t>11 01 29</t>
  </si>
  <si>
    <t>14 11 01</t>
  </si>
  <si>
    <t>16 02 27</t>
  </si>
  <si>
    <t>11 10 24</t>
  </si>
  <si>
    <t>16 05 22</t>
  </si>
  <si>
    <t>18 00 18</t>
  </si>
  <si>
    <t>10 06 08</t>
  </si>
  <si>
    <t>15 05 03</t>
  </si>
  <si>
    <t>20 11 26</t>
  </si>
  <si>
    <t>21 00 12</t>
  </si>
  <si>
    <t>13 05 10</t>
  </si>
  <si>
    <t>21 09 11</t>
  </si>
  <si>
    <t>23 03 03</t>
  </si>
  <si>
    <t>23 09 12</t>
  </si>
  <si>
    <t>12 09 20</t>
  </si>
  <si>
    <t>24 01 14</t>
  </si>
  <si>
    <t>28 10 05</t>
  </si>
  <si>
    <t>28 11 16</t>
  </si>
  <si>
    <t>29 07 24</t>
  </si>
  <si>
    <t>32 04 26</t>
  </si>
  <si>
    <t>33 00 01</t>
  </si>
  <si>
    <t>20 07 07</t>
  </si>
  <si>
    <t>32 05 28</t>
  </si>
  <si>
    <t>32 11 09</t>
  </si>
  <si>
    <t>33 02 05</t>
  </si>
  <si>
    <t>24 01 23</t>
  </si>
  <si>
    <t>33 01 28</t>
  </si>
  <si>
    <t>34 00 12</t>
  </si>
  <si>
    <t>34 02 25</t>
  </si>
  <si>
    <t>34 00 13</t>
  </si>
  <si>
    <t>34 07 24</t>
  </si>
  <si>
    <t>34 10 02</t>
  </si>
  <si>
    <t>34 06 27</t>
  </si>
  <si>
    <t>34 07 00</t>
  </si>
  <si>
    <t>34 08 05</t>
  </si>
  <si>
    <t>25 09 00</t>
  </si>
  <si>
    <t>34 06 09</t>
  </si>
  <si>
    <t>34 07 07</t>
  </si>
  <si>
    <t>34 11 18</t>
  </si>
  <si>
    <t>35 00 13</t>
  </si>
  <si>
    <t>35 10 08</t>
  </si>
  <si>
    <t>35 11 25</t>
  </si>
  <si>
    <t>28 08 17</t>
  </si>
  <si>
    <t>30 00 13</t>
  </si>
  <si>
    <t>25 03 16</t>
  </si>
  <si>
    <t>14 11 03</t>
  </si>
  <si>
    <t>16 01 16</t>
  </si>
  <si>
    <t>13 00 27</t>
  </si>
  <si>
    <t>18 04 18</t>
  </si>
  <si>
    <t>15 02 03</t>
  </si>
  <si>
    <t>15 11 08</t>
  </si>
  <si>
    <t>13 00 17</t>
  </si>
  <si>
    <t>16 01 04</t>
  </si>
  <si>
    <t>17 00 11</t>
  </si>
  <si>
    <t>17 05 00</t>
  </si>
  <si>
    <t>14 01 29</t>
  </si>
  <si>
    <t>23 11 24</t>
  </si>
  <si>
    <t>24 01 26</t>
  </si>
  <si>
    <t>27 06 15</t>
  </si>
  <si>
    <t>30 02 02</t>
  </si>
  <si>
    <t>31 03 10</t>
  </si>
  <si>
    <t>24 09 17</t>
  </si>
  <si>
    <t>31 00 01</t>
  </si>
  <si>
    <t>33 11 26</t>
  </si>
  <si>
    <t>35 02 16</t>
  </si>
  <si>
    <t>26 01 05</t>
  </si>
  <si>
    <t>34 01 29</t>
  </si>
  <si>
    <t>35 01 20</t>
  </si>
  <si>
    <t>36 00 17</t>
  </si>
  <si>
    <t>36 04 10</t>
  </si>
  <si>
    <t>38 00 22</t>
  </si>
  <si>
    <t>37 00 18</t>
  </si>
  <si>
    <t>38 10 03</t>
  </si>
  <si>
    <t>39 03 10</t>
  </si>
  <si>
    <t>30 05 06</t>
  </si>
  <si>
    <t>37 03 23</t>
  </si>
  <si>
    <t>39 11 29</t>
  </si>
  <si>
    <t>40 04 06</t>
  </si>
  <si>
    <t>37 06 29</t>
  </si>
  <si>
    <t>40 02 08</t>
  </si>
  <si>
    <t>40 06 18</t>
  </si>
  <si>
    <t>30 09 16</t>
  </si>
  <si>
    <t>37 10 29</t>
  </si>
  <si>
    <t>39 11 23</t>
  </si>
  <si>
    <t>40 02 29</t>
  </si>
  <si>
    <t>29 07 09</t>
  </si>
  <si>
    <t>38 05 24</t>
  </si>
  <si>
    <t>40 00 23</t>
  </si>
  <si>
    <t>40 00 26</t>
  </si>
  <si>
    <t>29 09 25</t>
  </si>
  <si>
    <t>41 03 12</t>
  </si>
  <si>
    <t>41 02 04</t>
  </si>
  <si>
    <t>41 02 14</t>
  </si>
  <si>
    <t>29 05 08</t>
  </si>
  <si>
    <t>41 07 28</t>
  </si>
  <si>
    <t>31 04 28</t>
  </si>
  <si>
    <t>33 05 25</t>
  </si>
  <si>
    <t>29 03 18</t>
  </si>
  <si>
    <t xml:space="preserve"> 31 11 04  </t>
  </si>
  <si>
    <t xml:space="preserve"> 35 07 15  </t>
  </si>
  <si>
    <t xml:space="preserve"> 31 03 20  </t>
  </si>
  <si>
    <t>31 00 16</t>
  </si>
  <si>
    <t xml:space="preserve"> 33 04 07  </t>
  </si>
  <si>
    <t xml:space="preserve"> 33 02 24  </t>
  </si>
  <si>
    <t>18 08 06</t>
  </si>
  <si>
    <t>29 09 13</t>
  </si>
  <si>
    <t xml:space="preserve"> 29 07 06  </t>
  </si>
  <si>
    <t xml:space="preserve"> 32 11 09  </t>
  </si>
  <si>
    <t xml:space="preserve"> 28 11 28  </t>
  </si>
  <si>
    <t xml:space="preserve"> 41 11 20  </t>
  </si>
  <si>
    <t xml:space="preserve"> 27 09 14  </t>
  </si>
  <si>
    <t xml:space="preserve"> 28 10 29  </t>
  </si>
  <si>
    <t>06 08 06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</si>
</sst>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2"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
      <i/>
      <sz val="11"/>
      <color rgb="FFFF000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12">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2" fillId="0" borderId="0" xfId="0" applyFont="1"/>
    <xf numFmtId="0" fontId="33" fillId="0" borderId="0" xfId="0" applyFont="1" applyAlignment="1">
      <alignment vertical="top" wrapText="1"/>
    </xf>
    <xf numFmtId="0" fontId="20" fillId="0" borderId="0" xfId="0" applyFont="1" applyAlignment="1">
      <alignment vertical="center"/>
    </xf>
    <xf numFmtId="0" fontId="34" fillId="0" borderId="0" xfId="0" applyFont="1"/>
    <xf numFmtId="0" fontId="35" fillId="0" borderId="0" xfId="0" applyFont="1"/>
    <xf numFmtId="0" fontId="35" fillId="2" borderId="0" xfId="0" applyFont="1" applyFill="1"/>
    <xf numFmtId="0" fontId="35" fillId="0" borderId="0" xfId="0" applyFont="1" applyAlignment="1">
      <alignment vertical="center"/>
    </xf>
    <xf numFmtId="0" fontId="33" fillId="0" borderId="0" xfId="0" applyFont="1"/>
    <xf numFmtId="0" fontId="19" fillId="0" borderId="0" xfId="0" applyFont="1"/>
    <xf numFmtId="0" fontId="33" fillId="0" borderId="0" xfId="0" applyFont="1" applyAlignment="1">
      <alignment horizontal="center" vertical="center"/>
    </xf>
    <xf numFmtId="0" fontId="36" fillId="0" borderId="0" xfId="0" applyFont="1" applyAlignment="1">
      <alignment horizontal="center" vertical="center"/>
    </xf>
    <xf numFmtId="0" fontId="19" fillId="0" borderId="0" xfId="0" applyFont="1" applyFill="1"/>
    <xf numFmtId="0" fontId="37"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8" fillId="0" borderId="0" xfId="0" applyFont="1" applyAlignment="1">
      <alignment vertical="center"/>
    </xf>
    <xf numFmtId="0" fontId="39" fillId="7" borderId="0" xfId="0" applyFont="1" applyFill="1" applyAlignment="1">
      <alignment vertical="center"/>
    </xf>
    <xf numFmtId="0" fontId="40"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0" fontId="1" fillId="0" borderId="11" xfId="0" applyFont="1" applyBorder="1" applyAlignment="1">
      <alignment vertical="center"/>
    </xf>
    <xf numFmtId="2" fontId="2" fillId="3" borderId="4" xfId="0" applyNumberFormat="1" applyFont="1" applyFill="1" applyBorder="1" applyAlignment="1">
      <alignment horizontal="center" vertical="center"/>
    </xf>
    <xf numFmtId="2" fontId="35" fillId="0" borderId="0" xfId="0" applyNumberFormat="1" applyFont="1"/>
    <xf numFmtId="0" fontId="41" fillId="0" borderId="0" xfId="0" applyFont="1"/>
    <xf numFmtId="0" fontId="1" fillId="2"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2" fontId="2" fillId="2" borderId="5" xfId="0" applyNumberFormat="1" applyFont="1" applyFill="1" applyBorder="1" applyAlignment="1">
      <alignment horizontal="center" vertical="center"/>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1" fillId="2" borderId="13" xfId="0" applyFont="1" applyFill="1" applyBorder="1" applyAlignment="1">
      <alignment horizontal="left" vertical="center"/>
    </xf>
    <xf numFmtId="0" fontId="1"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2022 according to the Pension Insurance Act  - NEW BENEFICIARIES</c:v>
                </c:pt>
                <c:pt idx="1">
                  <c:v>Pension beneficiaries whose pension entitlement ceased in 2022  -  death caused,   
and who were retired according to the Pension Insurance Act  </c:v>
                </c:pt>
              </c:strCache>
            </c:strRef>
          </c:cat>
          <c:val>
            <c:numRef>
              <c:f>('stranica 1 i 2'!$B$32,'stranica 1 i 2'!$B$41)</c:f>
              <c:numCache>
                <c:formatCode>0</c:formatCode>
                <c:ptCount val="2"/>
                <c:pt idx="0">
                  <c:v>25046</c:v>
                </c:pt>
                <c:pt idx="1">
                  <c:v>26569</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270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1,33</a:t>
            </a:r>
          </a:p>
        </c:rich>
      </c:tx>
      <c:layout>
        <c:manualLayout>
          <c:xMode val="edge"/>
          <c:yMode val="edge"/>
          <c:x val="0.20538959123946296"/>
          <c:y val="4.668411794270396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30 June 2022</c:v>
                </c:pt>
                <c:pt idx="1">
                  <c:v>OVERALL number of insurees in June 2022 (payment in July 2022)</c:v>
                </c:pt>
              </c:strCache>
            </c:strRef>
          </c:cat>
          <c:val>
            <c:numRef>
              <c:f>'stranica 1 i 2'!$C$45:$C$46</c:f>
              <c:numCache>
                <c:formatCode>0</c:formatCode>
                <c:ptCount val="2"/>
                <c:pt idx="0">
                  <c:v>1640770</c:v>
                </c:pt>
                <c:pt idx="1">
                  <c:v>1229760</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30 June 2022</c:v>
                </c:pt>
                <c:pt idx="1">
                  <c:v>OVERALL number of insurees in June 2022 (payment in July 2022)</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2'!$G$15,'stranica 1 i 2'!$G$32)</c:f>
              <c:numCache>
                <c:formatCode>#,##0.00</c:formatCode>
                <c:ptCount val="2"/>
                <c:pt idx="0">
                  <c:v>3050.61</c:v>
                </c:pt>
                <c:pt idx="1">
                  <c:v>3186.8813531029068</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dLbl>
              <c:idx val="1"/>
              <c:layout>
                <c:manualLayout>
                  <c:x val="-5.7534126300479708E-2"/>
                  <c:y val="-0.1066667164382462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r>
                      <a:rPr lang="en-US"/>
                      <a:t>34</a:t>
                    </a:r>
                  </a:p>
                </c:rich>
              </c:tx>
              <c:spPr>
                <a:solidFill>
                  <a:srgbClr val="7030A0"/>
                </a:solid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endParaRPr lang="sr-Latn-RS"/>
                </a:p>
              </c:txPr>
              <c:dLblPos val="r"/>
              <c:showLegendKey val="0"/>
              <c:showVal val="1"/>
              <c:showCatName val="0"/>
              <c:showSerName val="0"/>
              <c:showPercent val="0"/>
              <c:showBubbleSize val="0"/>
              <c:extLst>
                <c:ext xmlns:c15="http://schemas.microsoft.com/office/drawing/2012/chart" uri="{CE6537A1-D6FC-4f65-9D91-7224C49458BB}">
                  <c15:layout>
                    <c:manualLayout>
                      <c:w val="7.4361463069830255E-2"/>
                      <c:h val="0.11745190665589111"/>
                    </c:manualLayout>
                  </c15:layout>
                </c:ext>
                <c:ext xmlns:c16="http://schemas.microsoft.com/office/drawing/2014/chart" uri="{C3380CC4-5D6E-409C-BE32-E72D297353CC}">
                  <c16:uniqueId val="{00000007-658C-4C30-8F46-7A053A313CC7}"/>
                </c:ext>
              </c:extLst>
            </c:dLbl>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2'!$L$15,'stranica 1 i 2'!$L$32)</c:f>
              <c:numCache>
                <c:formatCode>General</c:formatCode>
                <c:ptCount val="2"/>
                <c:pt idx="0">
                  <c:v>31</c:v>
                </c:pt>
                <c:pt idx="1">
                  <c:v>32</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2'!$G$15,'stranica 1 i 2'!$G$32)</c:f>
              <c:numCache>
                <c:formatCode>#,##0.00</c:formatCode>
                <c:ptCount val="2"/>
                <c:pt idx="0">
                  <c:v>3050.61</c:v>
                </c:pt>
                <c:pt idx="1">
                  <c:v>3186.8813531029068</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2022 according to the Pension Insurance Act  - NEW BENEFICIARIES</c:v>
                </c:pt>
              </c:strCache>
            </c:strRef>
          </c:cat>
          <c:val>
            <c:numRef>
              <c:f>('stranica 1 i 2'!$J$15,'stranica 1 i 2'!$J$32)</c:f>
              <c:numCache>
                <c:formatCode>0.00</c:formatCode>
                <c:ptCount val="2"/>
                <c:pt idx="0">
                  <c:v>39.669830949284787</c:v>
                </c:pt>
                <c:pt idx="1">
                  <c:v>41.441890157385004</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2809</c:v>
                </c:pt>
                <c:pt idx="1">
                  <c:v>17395</c:v>
                </c:pt>
                <c:pt idx="2">
                  <c:v>80705</c:v>
                </c:pt>
                <c:pt idx="3">
                  <c:v>122100</c:v>
                </c:pt>
                <c:pt idx="4">
                  <c:v>177954</c:v>
                </c:pt>
                <c:pt idx="5">
                  <c:v>134426</c:v>
                </c:pt>
                <c:pt idx="6">
                  <c:v>133741</c:v>
                </c:pt>
                <c:pt idx="7">
                  <c:v>83099</c:v>
                </c:pt>
                <c:pt idx="8">
                  <c:v>66746</c:v>
                </c:pt>
                <c:pt idx="9">
                  <c:v>45128</c:v>
                </c:pt>
                <c:pt idx="10">
                  <c:v>47504</c:v>
                </c:pt>
                <c:pt idx="11">
                  <c:v>22575</c:v>
                </c:pt>
                <c:pt idx="12">
                  <c:v>8803</c:v>
                </c:pt>
                <c:pt idx="13">
                  <c:v>10134</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88</c:v>
                </c:pt>
                <c:pt idx="1">
                  <c:v>6826</c:v>
                </c:pt>
                <c:pt idx="2">
                  <c:v>6343</c:v>
                </c:pt>
                <c:pt idx="3">
                  <c:v>10161</c:v>
                </c:pt>
                <c:pt idx="4">
                  <c:v>45757</c:v>
                </c:pt>
                <c:pt idx="5">
                  <c:v>26820</c:v>
                </c:pt>
                <c:pt idx="6">
                  <c:v>36740</c:v>
                </c:pt>
                <c:pt idx="7">
                  <c:v>22448</c:v>
                </c:pt>
                <c:pt idx="8">
                  <c:v>17989</c:v>
                </c:pt>
                <c:pt idx="9">
                  <c:v>10830</c:v>
                </c:pt>
                <c:pt idx="10">
                  <c:v>10970</c:v>
                </c:pt>
                <c:pt idx="11">
                  <c:v>5236</c:v>
                </c:pt>
                <c:pt idx="12">
                  <c:v>2064</c:v>
                </c:pt>
                <c:pt idx="13">
                  <c:v>1119</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2721</c:v>
                </c:pt>
                <c:pt idx="1">
                  <c:v>10569</c:v>
                </c:pt>
                <c:pt idx="2">
                  <c:v>74362</c:v>
                </c:pt>
                <c:pt idx="3">
                  <c:v>111939</c:v>
                </c:pt>
                <c:pt idx="4">
                  <c:v>132197</c:v>
                </c:pt>
                <c:pt idx="5">
                  <c:v>107606</c:v>
                </c:pt>
                <c:pt idx="6">
                  <c:v>97001</c:v>
                </c:pt>
                <c:pt idx="7">
                  <c:v>60651</c:v>
                </c:pt>
                <c:pt idx="8">
                  <c:v>48757</c:v>
                </c:pt>
                <c:pt idx="9">
                  <c:v>34298</c:v>
                </c:pt>
                <c:pt idx="10">
                  <c:v>36534</c:v>
                </c:pt>
                <c:pt idx="11">
                  <c:v>17339</c:v>
                </c:pt>
                <c:pt idx="12">
                  <c:v>6739</c:v>
                </c:pt>
                <c:pt idx="13">
                  <c:v>9015</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6'!$C$6,'stranica 6'!$C$10,'stranica 6'!$C$11:$C$26)</c:f>
              <c:numCache>
                <c:formatCode>General</c:formatCode>
                <c:ptCount val="18"/>
                <c:pt idx="0">
                  <c:v>17264</c:v>
                </c:pt>
                <c:pt idx="1">
                  <c:v>280</c:v>
                </c:pt>
                <c:pt idx="2" formatCode="0">
                  <c:v>16025</c:v>
                </c:pt>
                <c:pt idx="3">
                  <c:v>2362</c:v>
                </c:pt>
                <c:pt idx="4">
                  <c:v>2293</c:v>
                </c:pt>
                <c:pt idx="5">
                  <c:v>71068</c:v>
                </c:pt>
                <c:pt idx="6">
                  <c:v>54217</c:v>
                </c:pt>
                <c:pt idx="7">
                  <c:v>4121</c:v>
                </c:pt>
                <c:pt idx="8">
                  <c:v>158</c:v>
                </c:pt>
                <c:pt idx="9">
                  <c:v>5997</c:v>
                </c:pt>
                <c:pt idx="10">
                  <c:v>687</c:v>
                </c:pt>
                <c:pt idx="11">
                  <c:v>70</c:v>
                </c:pt>
                <c:pt idx="12">
                  <c:v>22</c:v>
                </c:pt>
                <c:pt idx="13">
                  <c:v>130</c:v>
                </c:pt>
                <c:pt idx="14">
                  <c:v>249</c:v>
                </c:pt>
                <c:pt idx="15">
                  <c:v>837</c:v>
                </c:pt>
                <c:pt idx="16">
                  <c:v>201</c:v>
                </c:pt>
                <c:pt idx="17">
                  <c:v>6762</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6'!$D$6,'stranica 6'!$D$10,'stranica 6'!$D$11:$D$26)</c:f>
              <c:numCache>
                <c:formatCode>#,##0.00</c:formatCode>
                <c:ptCount val="18"/>
                <c:pt idx="0">
                  <c:v>4203.9380433271544</c:v>
                </c:pt>
                <c:pt idx="1">
                  <c:v>5384.1</c:v>
                </c:pt>
                <c:pt idx="2">
                  <c:v>4190.55</c:v>
                </c:pt>
                <c:pt idx="3">
                  <c:v>2679.71</c:v>
                </c:pt>
                <c:pt idx="4">
                  <c:v>4217.97</c:v>
                </c:pt>
                <c:pt idx="5">
                  <c:v>6306.87</c:v>
                </c:pt>
                <c:pt idx="6">
                  <c:v>3048.02</c:v>
                </c:pt>
                <c:pt idx="7">
                  <c:v>3476.72</c:v>
                </c:pt>
                <c:pt idx="8">
                  <c:v>3507.12</c:v>
                </c:pt>
                <c:pt idx="9">
                  <c:v>3109.66</c:v>
                </c:pt>
                <c:pt idx="10">
                  <c:v>10688.74</c:v>
                </c:pt>
                <c:pt idx="11">
                  <c:v>3667.68</c:v>
                </c:pt>
                <c:pt idx="12">
                  <c:v>3942.77</c:v>
                </c:pt>
                <c:pt idx="13">
                  <c:v>9589.9699999999993</c:v>
                </c:pt>
                <c:pt idx="14">
                  <c:v>4181.32</c:v>
                </c:pt>
                <c:pt idx="15">
                  <c:v>3411.45</c:v>
                </c:pt>
                <c:pt idx="16">
                  <c:v>2243.39</c:v>
                </c:pt>
                <c:pt idx="17">
                  <c:v>3578.55</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130174</xdr:colOff>
      <xdr:row>52</xdr:row>
      <xdr:rowOff>85726</xdr:rowOff>
    </xdr:from>
    <xdr:to>
      <xdr:col>3</xdr:col>
      <xdr:colOff>193675</xdr:colOff>
      <xdr:row>63</xdr:row>
      <xdr:rowOff>161925</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0.2896</cdr:x>
      <cdr:y>0.59556</cdr:y>
    </cdr:from>
    <cdr:to>
      <cdr:x>0.36497</cdr:x>
      <cdr:y>0.70222</cdr:y>
    </cdr:to>
    <cdr:sp macro="" textlink="">
      <cdr:nvSpPr>
        <cdr:cNvPr id="4" name="TekstniOkvir 3"/>
        <cdr:cNvSpPr txBox="1"/>
      </cdr:nvSpPr>
      <cdr:spPr>
        <a:xfrm xmlns:a="http://schemas.openxmlformats.org/drawingml/2006/main">
          <a:off x="1342441" y="1276359"/>
          <a:ext cx="349378" cy="228586"/>
        </a:xfrm>
        <a:prstGeom xmlns:a="http://schemas.openxmlformats.org/drawingml/2006/main" prst="rect">
          <a:avLst/>
        </a:prstGeom>
        <a:solidFill xmlns:a="http://schemas.openxmlformats.org/drawingml/2006/main">
          <a:srgbClr val="7030A0"/>
        </a:solidFill>
      </cdr:spPr>
      <cdr:txBody>
        <a:bodyPr xmlns:a="http://schemas.openxmlformats.org/drawingml/2006/main" vertOverflow="clip" wrap="square" rtlCol="0"/>
        <a:lstStyle xmlns:a="http://schemas.openxmlformats.org/drawingml/2006/main"/>
        <a:p xmlns:a="http://schemas.openxmlformats.org/drawingml/2006/main">
          <a:r>
            <a:rPr lang="hr-HR" sz="1050" b="1">
              <a:solidFill>
                <a:schemeClr val="bg1"/>
              </a:solidFill>
            </a:rPr>
            <a:t>31</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61072</xdr:colOff>
      <xdr:row>27</xdr:row>
      <xdr:rowOff>32809</xdr:rowOff>
    </xdr:from>
    <xdr:to>
      <xdr:col>4</xdr:col>
      <xdr:colOff>663388</xdr:colOff>
      <xdr:row>44</xdr:row>
      <xdr:rowOff>127000</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zoomScaleNormal="100" workbookViewId="0">
      <selection sqref="A1:K1"/>
    </sheetView>
  </sheetViews>
  <sheetFormatPr defaultColWidth="9.140625" defaultRowHeight="15" x14ac:dyDescent="0.25"/>
  <cols>
    <col min="1" max="1" width="47.85546875" style="2" customWidth="1"/>
    <col min="2" max="2" width="10.570312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48" customWidth="1"/>
    <col min="13" max="13" width="9.28515625" style="151" bestFit="1" customWidth="1"/>
    <col min="14" max="15" width="9.140625" style="151"/>
    <col min="16" max="16" width="9.42578125" style="151" bestFit="1" customWidth="1"/>
    <col min="17" max="17" width="9.28515625" style="151" bestFit="1" customWidth="1"/>
    <col min="18" max="24" width="9.140625" style="151"/>
    <col min="25" max="16384" width="9.140625" style="2"/>
  </cols>
  <sheetData>
    <row r="1" spans="1:24" ht="16.5" customHeight="1" x14ac:dyDescent="0.25">
      <c r="A1" s="183" t="s">
        <v>176</v>
      </c>
      <c r="B1" s="183"/>
      <c r="C1" s="183"/>
      <c r="D1" s="183"/>
      <c r="E1" s="183"/>
      <c r="F1" s="183"/>
      <c r="G1" s="183"/>
      <c r="H1" s="183"/>
      <c r="I1" s="183"/>
      <c r="J1" s="183"/>
      <c r="K1" s="183"/>
    </row>
    <row r="2" spans="1:24" ht="12.75" customHeight="1" x14ac:dyDescent="0.25">
      <c r="A2" s="140" t="s">
        <v>106</v>
      </c>
      <c r="B2" s="125"/>
      <c r="C2" s="125"/>
      <c r="D2" s="125"/>
      <c r="E2" s="125"/>
      <c r="F2" s="125"/>
      <c r="G2" s="125"/>
      <c r="H2" s="125"/>
      <c r="I2" s="125"/>
      <c r="J2" s="125"/>
      <c r="K2" s="125"/>
    </row>
    <row r="3" spans="1:24" s="1" customFormat="1" ht="15.75" x14ac:dyDescent="0.2">
      <c r="A3" s="186" t="s">
        <v>55</v>
      </c>
      <c r="B3" s="174" t="s">
        <v>33</v>
      </c>
      <c r="C3" s="174" t="s">
        <v>38</v>
      </c>
      <c r="D3" s="174" t="s">
        <v>34</v>
      </c>
      <c r="E3" s="184" t="s">
        <v>35</v>
      </c>
      <c r="F3" s="181" t="s">
        <v>56</v>
      </c>
      <c r="G3" s="181"/>
      <c r="H3" s="181"/>
      <c r="I3" s="181"/>
      <c r="J3" s="181"/>
      <c r="K3" s="181"/>
      <c r="L3" s="112"/>
      <c r="M3" s="152"/>
      <c r="N3" s="152"/>
      <c r="O3" s="152"/>
      <c r="P3" s="152"/>
      <c r="Q3" s="152"/>
      <c r="R3" s="152"/>
      <c r="S3" s="152"/>
      <c r="T3" s="152"/>
      <c r="U3" s="152"/>
      <c r="V3" s="152"/>
      <c r="W3" s="152"/>
      <c r="X3" s="152"/>
    </row>
    <row r="4" spans="1:24" s="1" customFormat="1" ht="63" customHeight="1" x14ac:dyDescent="0.2">
      <c r="A4" s="186"/>
      <c r="B4" s="174"/>
      <c r="C4" s="174"/>
      <c r="D4" s="174"/>
      <c r="E4" s="185"/>
      <c r="F4" s="122" t="s">
        <v>36</v>
      </c>
      <c r="G4" s="122" t="s">
        <v>37</v>
      </c>
      <c r="H4" s="122" t="s">
        <v>34</v>
      </c>
      <c r="I4" s="122" t="s">
        <v>35</v>
      </c>
      <c r="J4" s="123" t="s">
        <v>39</v>
      </c>
      <c r="K4" s="116" t="s">
        <v>40</v>
      </c>
      <c r="L4" s="112"/>
      <c r="M4" s="152"/>
      <c r="N4" s="152"/>
      <c r="O4" s="152"/>
      <c r="P4" s="152"/>
      <c r="Q4" s="152"/>
      <c r="R4" s="152"/>
      <c r="S4" s="152"/>
      <c r="T4" s="152"/>
      <c r="U4" s="152"/>
      <c r="V4" s="152"/>
      <c r="W4" s="152"/>
      <c r="X4" s="152"/>
    </row>
    <row r="5" spans="1:24" s="1" customFormat="1" ht="15.75" x14ac:dyDescent="0.2">
      <c r="A5" s="180" t="s">
        <v>41</v>
      </c>
      <c r="B5" s="180"/>
      <c r="C5" s="180"/>
      <c r="D5" s="180"/>
      <c r="E5" s="180"/>
      <c r="F5" s="180"/>
      <c r="G5" s="180"/>
      <c r="H5" s="180"/>
      <c r="I5" s="180"/>
      <c r="J5" s="180"/>
      <c r="K5" s="180"/>
      <c r="L5" s="112"/>
      <c r="M5" s="152"/>
      <c r="N5" s="152"/>
      <c r="O5" s="152"/>
      <c r="P5" s="152"/>
      <c r="Q5" s="152"/>
      <c r="R5" s="152"/>
      <c r="S5" s="152"/>
      <c r="T5" s="152"/>
      <c r="U5" s="152"/>
      <c r="V5" s="152"/>
      <c r="W5" s="152"/>
      <c r="X5" s="152"/>
    </row>
    <row r="6" spans="1:24" s="1" customFormat="1" ht="13.5" customHeight="1" x14ac:dyDescent="0.2">
      <c r="A6" s="27" t="s">
        <v>42</v>
      </c>
      <c r="B6" s="126">
        <v>492367</v>
      </c>
      <c r="C6" s="28">
        <v>2910.76</v>
      </c>
      <c r="D6" s="29" t="s">
        <v>177</v>
      </c>
      <c r="E6" s="29" t="s">
        <v>178</v>
      </c>
      <c r="F6" s="134">
        <v>399784</v>
      </c>
      <c r="G6" s="30">
        <v>3390.81</v>
      </c>
      <c r="H6" s="31" t="s">
        <v>179</v>
      </c>
      <c r="I6" s="32" t="s">
        <v>113</v>
      </c>
      <c r="J6" s="33">
        <f t="shared" ref="J6:J15" si="0">G6/$C$48*100</f>
        <v>44.093758127438235</v>
      </c>
      <c r="K6" s="33">
        <f>F6/$F$15*100</f>
        <v>41.944814865719806</v>
      </c>
      <c r="L6" s="112"/>
      <c r="M6" s="152"/>
      <c r="N6" s="152"/>
      <c r="O6" s="152"/>
      <c r="P6" s="171"/>
      <c r="Q6" s="171"/>
      <c r="R6" s="152"/>
      <c r="S6" s="152"/>
      <c r="T6" s="152"/>
      <c r="U6" s="152"/>
      <c r="V6" s="152"/>
      <c r="W6" s="152"/>
      <c r="X6" s="152"/>
    </row>
    <row r="7" spans="1:24" s="1" customFormat="1" ht="13.5" customHeight="1" x14ac:dyDescent="0.2">
      <c r="A7" s="34" t="s">
        <v>43</v>
      </c>
      <c r="B7" s="127">
        <v>45664</v>
      </c>
      <c r="C7" s="35">
        <v>3831.52</v>
      </c>
      <c r="D7" s="36" t="s">
        <v>180</v>
      </c>
      <c r="E7" s="36" t="s">
        <v>181</v>
      </c>
      <c r="F7" s="135">
        <v>40219</v>
      </c>
      <c r="G7" s="37">
        <v>4026.87</v>
      </c>
      <c r="H7" s="38" t="s">
        <v>182</v>
      </c>
      <c r="I7" s="39" t="s">
        <v>116</v>
      </c>
      <c r="J7" s="40">
        <f t="shared" si="0"/>
        <v>52.365019505851748</v>
      </c>
      <c r="K7" s="40">
        <f>F7/$F$15*100</f>
        <v>4.2197249241700145</v>
      </c>
      <c r="L7" s="112"/>
      <c r="M7" s="152"/>
      <c r="N7" s="152"/>
      <c r="O7" s="152"/>
      <c r="P7" s="171"/>
      <c r="Q7" s="171"/>
      <c r="R7" s="152"/>
      <c r="S7" s="152"/>
      <c r="T7" s="152"/>
      <c r="U7" s="152"/>
      <c r="V7" s="152"/>
      <c r="W7" s="152"/>
      <c r="X7" s="152"/>
    </row>
    <row r="8" spans="1:24" s="1" customFormat="1" ht="13.5" customHeight="1" x14ac:dyDescent="0.2">
      <c r="A8" s="34" t="s">
        <v>119</v>
      </c>
      <c r="B8" s="127">
        <v>78391</v>
      </c>
      <c r="C8" s="35">
        <v>2570.0700000000002</v>
      </c>
      <c r="D8" s="36" t="s">
        <v>183</v>
      </c>
      <c r="E8" s="36" t="s">
        <v>130</v>
      </c>
      <c r="F8" s="135">
        <v>67815</v>
      </c>
      <c r="G8" s="37">
        <v>2891.93</v>
      </c>
      <c r="H8" s="38" t="s">
        <v>184</v>
      </c>
      <c r="I8" s="39" t="s">
        <v>112</v>
      </c>
      <c r="J8" s="40">
        <f t="shared" si="0"/>
        <v>37.606371911573468</v>
      </c>
      <c r="K8" s="40">
        <f t="shared" ref="K8:K14" si="1">F8/$F$15*100</f>
        <v>7.1150611833359729</v>
      </c>
      <c r="L8" s="112"/>
      <c r="M8" s="152"/>
      <c r="N8" s="152"/>
      <c r="O8" s="152"/>
      <c r="P8" s="171"/>
      <c r="Q8" s="171"/>
      <c r="R8" s="152"/>
      <c r="S8" s="152"/>
      <c r="T8" s="152"/>
      <c r="U8" s="152"/>
      <c r="V8" s="152"/>
      <c r="W8" s="152"/>
      <c r="X8" s="152"/>
    </row>
    <row r="9" spans="1:24" s="1" customFormat="1" ht="14.25" customHeight="1" x14ac:dyDescent="0.2">
      <c r="A9" s="41" t="s">
        <v>89</v>
      </c>
      <c r="B9" s="128">
        <v>616422</v>
      </c>
      <c r="C9" s="42">
        <v>2935.65</v>
      </c>
      <c r="D9" s="43" t="s">
        <v>185</v>
      </c>
      <c r="E9" s="43" t="s">
        <v>109</v>
      </c>
      <c r="F9" s="136">
        <v>507818</v>
      </c>
      <c r="G9" s="44">
        <v>3374.57</v>
      </c>
      <c r="H9" s="45" t="s">
        <v>186</v>
      </c>
      <c r="I9" s="46" t="s">
        <v>112</v>
      </c>
      <c r="J9" s="40">
        <f t="shared" si="0"/>
        <v>43.882574772431731</v>
      </c>
      <c r="K9" s="77">
        <f t="shared" si="1"/>
        <v>53.279600973225797</v>
      </c>
      <c r="L9" s="112"/>
      <c r="M9" s="152"/>
      <c r="N9" s="152"/>
      <c r="O9" s="152"/>
      <c r="P9" s="171"/>
      <c r="Q9" s="171"/>
      <c r="R9" s="152"/>
      <c r="S9" s="152"/>
      <c r="T9" s="152"/>
      <c r="U9" s="152"/>
      <c r="V9" s="152"/>
      <c r="W9" s="152"/>
      <c r="X9" s="152"/>
    </row>
    <row r="10" spans="1:24" s="1" customFormat="1" ht="13.5" customHeight="1" x14ac:dyDescent="0.2">
      <c r="A10" s="47" t="s">
        <v>44</v>
      </c>
      <c r="B10" s="127">
        <v>207095</v>
      </c>
      <c r="C10" s="35">
        <v>2814.37</v>
      </c>
      <c r="D10" s="36" t="s">
        <v>168</v>
      </c>
      <c r="E10" s="36" t="s">
        <v>143</v>
      </c>
      <c r="F10" s="135">
        <v>170952</v>
      </c>
      <c r="G10" s="37">
        <v>3127.58</v>
      </c>
      <c r="H10" s="38" t="s">
        <v>187</v>
      </c>
      <c r="I10" s="39" t="s">
        <v>188</v>
      </c>
      <c r="J10" s="40">
        <f t="shared" si="0"/>
        <v>40.670741222366708</v>
      </c>
      <c r="K10" s="40">
        <f t="shared" si="1"/>
        <v>17.936060449954308</v>
      </c>
      <c r="L10" s="112"/>
      <c r="M10" s="152"/>
      <c r="N10" s="152"/>
      <c r="O10" s="152"/>
      <c r="P10" s="171"/>
      <c r="Q10" s="171"/>
      <c r="R10" s="171"/>
      <c r="S10" s="171"/>
      <c r="T10" s="152"/>
      <c r="U10" s="152"/>
      <c r="V10" s="152"/>
      <c r="W10" s="152"/>
      <c r="X10" s="152"/>
    </row>
    <row r="11" spans="1:24" s="1" customFormat="1" ht="13.5" customHeight="1" x14ac:dyDescent="0.2">
      <c r="A11" s="48" t="s">
        <v>53</v>
      </c>
      <c r="B11" s="127">
        <v>374</v>
      </c>
      <c r="C11" s="35">
        <v>3107.12</v>
      </c>
      <c r="D11" s="36" t="s">
        <v>189</v>
      </c>
      <c r="E11" s="36" t="s">
        <v>190</v>
      </c>
      <c r="F11" s="135">
        <v>365</v>
      </c>
      <c r="G11" s="37">
        <v>3110.12</v>
      </c>
      <c r="H11" s="38" t="s">
        <v>191</v>
      </c>
      <c r="I11" s="39" t="s">
        <v>135</v>
      </c>
      <c r="J11" s="40">
        <f t="shared" si="0"/>
        <v>40.443693107932376</v>
      </c>
      <c r="K11" s="40">
        <f t="shared" si="1"/>
        <v>3.8295323039410606E-2</v>
      </c>
      <c r="L11" s="112"/>
      <c r="M11" s="152"/>
      <c r="N11" s="152"/>
      <c r="O11" s="152"/>
      <c r="P11" s="171"/>
      <c r="Q11" s="171"/>
      <c r="R11" s="171"/>
      <c r="S11" s="171"/>
      <c r="T11" s="152"/>
      <c r="U11" s="152"/>
      <c r="V11" s="152"/>
      <c r="W11" s="152"/>
      <c r="X11" s="152"/>
    </row>
    <row r="12" spans="1:24" s="1" customFormat="1" ht="14.25" customHeight="1" x14ac:dyDescent="0.2">
      <c r="A12" s="41" t="s">
        <v>90</v>
      </c>
      <c r="B12" s="128">
        <v>823891</v>
      </c>
      <c r="C12" s="42">
        <v>2905.24</v>
      </c>
      <c r="D12" s="43" t="s">
        <v>192</v>
      </c>
      <c r="E12" s="43" t="s">
        <v>144</v>
      </c>
      <c r="F12" s="136">
        <v>679135</v>
      </c>
      <c r="G12" s="44">
        <v>3312.25</v>
      </c>
      <c r="H12" s="45" t="s">
        <v>193</v>
      </c>
      <c r="I12" s="46" t="s">
        <v>124</v>
      </c>
      <c r="J12" s="40">
        <f t="shared" si="0"/>
        <v>43.072171651495452</v>
      </c>
      <c r="K12" s="77">
        <f t="shared" si="1"/>
        <v>71.253956746219515</v>
      </c>
      <c r="L12" s="112"/>
      <c r="M12" s="152"/>
      <c r="N12" s="152"/>
      <c r="O12" s="152"/>
      <c r="P12" s="171"/>
      <c r="Q12" s="171"/>
      <c r="R12" s="171"/>
      <c r="S12" s="171"/>
      <c r="T12" s="152"/>
      <c r="U12" s="152"/>
      <c r="V12" s="152"/>
      <c r="W12" s="152"/>
      <c r="X12" s="152"/>
    </row>
    <row r="13" spans="1:24" s="1" customFormat="1" ht="12" customHeight="1" x14ac:dyDescent="0.2">
      <c r="A13" s="47" t="s">
        <v>45</v>
      </c>
      <c r="B13" s="127">
        <v>99360</v>
      </c>
      <c r="C13" s="35">
        <v>2191.38</v>
      </c>
      <c r="D13" s="36" t="s">
        <v>145</v>
      </c>
      <c r="E13" s="36" t="s">
        <v>194</v>
      </c>
      <c r="F13" s="135">
        <v>93866</v>
      </c>
      <c r="G13" s="37">
        <v>2289.46</v>
      </c>
      <c r="H13" s="38" t="s">
        <v>146</v>
      </c>
      <c r="I13" s="39" t="s">
        <v>128</v>
      </c>
      <c r="J13" s="40">
        <f t="shared" si="0"/>
        <v>29.771911573472043</v>
      </c>
      <c r="K13" s="40">
        <f t="shared" si="1"/>
        <v>9.8482980614173048</v>
      </c>
      <c r="L13" s="112"/>
      <c r="M13" s="152"/>
      <c r="N13" s="152"/>
      <c r="O13" s="152"/>
      <c r="P13" s="171"/>
      <c r="Q13" s="171"/>
      <c r="R13" s="171"/>
      <c r="S13" s="171"/>
      <c r="T13" s="152"/>
      <c r="U13" s="152"/>
      <c r="V13" s="152"/>
      <c r="W13" s="152"/>
      <c r="X13" s="152"/>
    </row>
    <row r="14" spans="1:24" s="1" customFormat="1" ht="12" customHeight="1" x14ac:dyDescent="0.2">
      <c r="A14" s="47" t="s">
        <v>46</v>
      </c>
      <c r="B14" s="127">
        <v>212654</v>
      </c>
      <c r="C14" s="35">
        <v>2183.9299999999998</v>
      </c>
      <c r="D14" s="36" t="s">
        <v>195</v>
      </c>
      <c r="E14" s="36" t="s">
        <v>124</v>
      </c>
      <c r="F14" s="135">
        <v>180118</v>
      </c>
      <c r="G14" s="37">
        <v>2460.75</v>
      </c>
      <c r="H14" s="38" t="s">
        <v>196</v>
      </c>
      <c r="I14" s="39" t="s">
        <v>114</v>
      </c>
      <c r="J14" s="170">
        <f t="shared" si="0"/>
        <v>31.999349804941485</v>
      </c>
      <c r="K14" s="40">
        <f t="shared" si="1"/>
        <v>18.897745192363178</v>
      </c>
      <c r="L14" s="112"/>
      <c r="M14" s="152"/>
      <c r="N14" s="152"/>
      <c r="O14" s="152"/>
      <c r="P14" s="171"/>
      <c r="Q14" s="171"/>
      <c r="R14" s="171"/>
      <c r="S14" s="171"/>
      <c r="T14" s="152"/>
      <c r="U14" s="152"/>
      <c r="V14" s="152"/>
      <c r="W14" s="152"/>
      <c r="X14" s="152"/>
    </row>
    <row r="15" spans="1:24" s="1" customFormat="1" x14ac:dyDescent="0.25">
      <c r="A15" s="49" t="s">
        <v>47</v>
      </c>
      <c r="B15" s="129">
        <v>1135905</v>
      </c>
      <c r="C15" s="50">
        <v>2707.76</v>
      </c>
      <c r="D15" s="51" t="s">
        <v>197</v>
      </c>
      <c r="E15" s="51" t="s">
        <v>147</v>
      </c>
      <c r="F15" s="129">
        <v>953119</v>
      </c>
      <c r="G15" s="50">
        <v>3050.61</v>
      </c>
      <c r="H15" s="51" t="s">
        <v>198</v>
      </c>
      <c r="I15" s="51" t="s">
        <v>131</v>
      </c>
      <c r="J15" s="52">
        <f t="shared" si="0"/>
        <v>39.669830949284787</v>
      </c>
      <c r="K15" s="52"/>
      <c r="L15" s="147">
        <v>31</v>
      </c>
      <c r="M15" s="152"/>
      <c r="N15" s="152"/>
      <c r="O15" s="172"/>
      <c r="P15" s="171"/>
      <c r="Q15" s="171"/>
      <c r="R15" s="171"/>
      <c r="S15" s="171"/>
      <c r="T15" s="152"/>
      <c r="U15" s="152"/>
      <c r="V15" s="152"/>
      <c r="W15" s="152"/>
      <c r="X15" s="152"/>
    </row>
    <row r="16" spans="1:24" s="1" customFormat="1" ht="12.75" customHeight="1" x14ac:dyDescent="0.2">
      <c r="A16" s="117" t="s">
        <v>91</v>
      </c>
      <c r="B16" s="130">
        <v>108320</v>
      </c>
      <c r="C16" s="19">
        <v>4170.55</v>
      </c>
      <c r="D16" s="20" t="s">
        <v>199</v>
      </c>
      <c r="E16" s="21" t="s">
        <v>132</v>
      </c>
      <c r="F16" s="130">
        <v>85815</v>
      </c>
      <c r="G16" s="19">
        <v>4998.68</v>
      </c>
      <c r="H16" s="20" t="s">
        <v>200</v>
      </c>
      <c r="I16" s="21" t="s">
        <v>201</v>
      </c>
      <c r="J16" s="22">
        <f>G16/C48*100</f>
        <v>65.002340702210674</v>
      </c>
      <c r="K16" s="22"/>
      <c r="L16" s="112"/>
      <c r="M16" s="152"/>
      <c r="N16" s="152"/>
      <c r="O16" s="152"/>
      <c r="P16" s="171"/>
      <c r="Q16" s="171"/>
      <c r="R16" s="171"/>
      <c r="S16" s="171"/>
      <c r="T16" s="152"/>
      <c r="U16" s="152"/>
      <c r="V16" s="152"/>
      <c r="W16" s="152"/>
      <c r="X16" s="152"/>
    </row>
    <row r="17" spans="1:26" s="1" customFormat="1" ht="12.75" customHeight="1" x14ac:dyDescent="0.2">
      <c r="A17" s="118" t="s">
        <v>62</v>
      </c>
      <c r="B17" s="131">
        <v>216069</v>
      </c>
      <c r="C17" s="23">
        <v>3782.53</v>
      </c>
      <c r="D17" s="24" t="s">
        <v>202</v>
      </c>
      <c r="E17" s="25" t="s">
        <v>148</v>
      </c>
      <c r="F17" s="131">
        <v>174806</v>
      </c>
      <c r="G17" s="23">
        <v>4393.1400000000003</v>
      </c>
      <c r="H17" s="24" t="s">
        <v>203</v>
      </c>
      <c r="I17" s="25" t="s">
        <v>133</v>
      </c>
      <c r="J17" s="26">
        <f>G17/C48*100</f>
        <v>57.127958387516266</v>
      </c>
      <c r="K17" s="26">
        <f>F17/F15*100</f>
        <v>18.34041709377318</v>
      </c>
      <c r="L17" s="112"/>
      <c r="M17" s="152"/>
      <c r="N17" s="152"/>
      <c r="O17" s="152"/>
      <c r="P17" s="171"/>
      <c r="Q17" s="171"/>
      <c r="R17" s="171"/>
      <c r="S17" s="171"/>
      <c r="T17" s="152"/>
      <c r="U17" s="152"/>
      <c r="V17" s="152"/>
      <c r="W17" s="152"/>
      <c r="X17" s="152"/>
    </row>
    <row r="18" spans="1:26" s="1" customFormat="1" ht="12.75" customHeight="1" x14ac:dyDescent="0.2">
      <c r="A18" s="53" t="s">
        <v>48</v>
      </c>
      <c r="B18" s="132">
        <v>277652</v>
      </c>
      <c r="C18" s="4">
        <v>1836.08</v>
      </c>
      <c r="D18" s="5" t="s">
        <v>204</v>
      </c>
      <c r="E18" s="6" t="s">
        <v>32</v>
      </c>
      <c r="F18" s="132">
        <v>237704</v>
      </c>
      <c r="G18" s="4">
        <v>2011.5269525544375</v>
      </c>
      <c r="H18" s="5" t="s">
        <v>205</v>
      </c>
      <c r="I18" s="6" t="s">
        <v>32</v>
      </c>
      <c r="J18" s="10">
        <f>G18/C48*100</f>
        <v>26.157697692515441</v>
      </c>
      <c r="K18" s="10">
        <f>F18/F15*100</f>
        <v>24.939593062356327</v>
      </c>
      <c r="L18" s="112"/>
      <c r="M18" s="152"/>
      <c r="N18" s="152"/>
      <c r="O18" s="152"/>
      <c r="P18" s="171"/>
      <c r="Q18" s="171"/>
      <c r="R18" s="171"/>
      <c r="S18" s="171"/>
      <c r="T18" s="152"/>
      <c r="U18" s="152"/>
      <c r="V18" s="152"/>
      <c r="W18" s="152"/>
      <c r="X18" s="152"/>
    </row>
    <row r="19" spans="1:26" s="1" customFormat="1" ht="23.25" customHeight="1" x14ac:dyDescent="0.2">
      <c r="A19" s="54" t="s">
        <v>50</v>
      </c>
      <c r="B19" s="133">
        <v>1747</v>
      </c>
      <c r="C19" s="7">
        <v>7658.4</v>
      </c>
      <c r="D19" s="9" t="s">
        <v>206</v>
      </c>
      <c r="E19" s="8" t="s">
        <v>32</v>
      </c>
      <c r="F19" s="133">
        <v>1601</v>
      </c>
      <c r="G19" s="7">
        <v>8033.6</v>
      </c>
      <c r="H19" s="9" t="s">
        <v>207</v>
      </c>
      <c r="I19" s="8" t="s">
        <v>32</v>
      </c>
      <c r="J19" s="11">
        <f>G19/C48*100</f>
        <v>104.46814044213264</v>
      </c>
      <c r="K19" s="11">
        <f>F19/F15*100</f>
        <v>0.16797482790711338</v>
      </c>
      <c r="L19" s="112"/>
      <c r="M19" s="152"/>
      <c r="N19" s="152"/>
      <c r="O19" s="152"/>
      <c r="P19" s="171"/>
      <c r="Q19" s="171"/>
      <c r="R19" s="152"/>
      <c r="S19" s="152"/>
      <c r="T19" s="152"/>
      <c r="U19" s="152"/>
      <c r="V19" s="152"/>
      <c r="W19" s="152"/>
      <c r="X19" s="152"/>
    </row>
    <row r="20" spans="1:26" ht="25.5" customHeight="1" x14ac:dyDescent="0.25">
      <c r="A20" s="182" t="s">
        <v>120</v>
      </c>
      <c r="B20" s="182"/>
      <c r="C20" s="182"/>
      <c r="D20" s="182"/>
      <c r="E20" s="182"/>
      <c r="F20" s="182"/>
      <c r="G20" s="182"/>
      <c r="H20" s="182"/>
      <c r="I20" s="182"/>
      <c r="J20" s="182"/>
      <c r="K20" s="182"/>
      <c r="L20" s="149"/>
    </row>
    <row r="21" spans="1:26" s="1" customFormat="1" ht="15.75" customHeight="1" x14ac:dyDescent="0.2">
      <c r="A21" s="186" t="s">
        <v>55</v>
      </c>
      <c r="B21" s="174" t="s">
        <v>33</v>
      </c>
      <c r="C21" s="174" t="s">
        <v>38</v>
      </c>
      <c r="D21" s="174" t="s">
        <v>34</v>
      </c>
      <c r="E21" s="184" t="s">
        <v>35</v>
      </c>
      <c r="F21" s="181" t="s">
        <v>56</v>
      </c>
      <c r="G21" s="181"/>
      <c r="H21" s="181"/>
      <c r="I21" s="181"/>
      <c r="J21" s="181"/>
      <c r="K21" s="181"/>
      <c r="L21" s="112"/>
      <c r="M21" s="152"/>
      <c r="N21" s="152"/>
      <c r="O21" s="152"/>
      <c r="P21" s="152"/>
      <c r="Q21" s="152"/>
      <c r="R21" s="152"/>
      <c r="S21" s="152"/>
      <c r="T21" s="152"/>
      <c r="U21" s="152"/>
      <c r="V21" s="152"/>
      <c r="W21" s="152"/>
      <c r="X21" s="152"/>
    </row>
    <row r="22" spans="1:26" s="1" customFormat="1" ht="63" customHeight="1" x14ac:dyDescent="0.2">
      <c r="A22" s="186"/>
      <c r="B22" s="174"/>
      <c r="C22" s="174"/>
      <c r="D22" s="174"/>
      <c r="E22" s="185"/>
      <c r="F22" s="122" t="s">
        <v>36</v>
      </c>
      <c r="G22" s="122" t="s">
        <v>37</v>
      </c>
      <c r="H22" s="122" t="s">
        <v>34</v>
      </c>
      <c r="I22" s="122" t="s">
        <v>35</v>
      </c>
      <c r="J22" s="123" t="s">
        <v>39</v>
      </c>
      <c r="K22" s="116" t="s">
        <v>49</v>
      </c>
      <c r="L22" s="112"/>
      <c r="M22" s="152"/>
      <c r="N22" s="152"/>
      <c r="O22" s="152"/>
      <c r="P22" s="152"/>
      <c r="Q22" s="152"/>
      <c r="R22" s="152"/>
      <c r="S22" s="152"/>
      <c r="T22" s="152"/>
      <c r="U22" s="152"/>
      <c r="V22" s="152"/>
      <c r="W22" s="152"/>
      <c r="X22" s="152"/>
    </row>
    <row r="23" spans="1:26" s="1" customFormat="1" ht="18" customHeight="1" x14ac:dyDescent="0.2">
      <c r="A23" s="177" t="s">
        <v>117</v>
      </c>
      <c r="B23" s="177"/>
      <c r="C23" s="177"/>
      <c r="D23" s="177"/>
      <c r="E23" s="177"/>
      <c r="F23" s="177"/>
      <c r="G23" s="177"/>
      <c r="H23" s="177"/>
      <c r="I23" s="177"/>
      <c r="J23" s="177"/>
      <c r="K23" s="177"/>
      <c r="L23" s="112"/>
      <c r="M23" s="152"/>
      <c r="N23" s="152"/>
      <c r="O23" s="152"/>
      <c r="P23" s="152"/>
      <c r="Q23" s="152"/>
      <c r="R23" s="152"/>
      <c r="S23" s="152"/>
      <c r="T23" s="152"/>
      <c r="U23" s="152"/>
      <c r="V23" s="152"/>
      <c r="W23" s="152"/>
      <c r="X23" s="152"/>
    </row>
    <row r="24" spans="1:26" s="1" customFormat="1" ht="12" customHeight="1" x14ac:dyDescent="0.2">
      <c r="A24" s="27" t="s">
        <v>42</v>
      </c>
      <c r="B24" s="126">
        <v>11158</v>
      </c>
      <c r="C24" s="28">
        <v>2772.57</v>
      </c>
      <c r="D24" s="29" t="s">
        <v>208</v>
      </c>
      <c r="E24" s="29" t="s">
        <v>149</v>
      </c>
      <c r="F24" s="134">
        <v>8421</v>
      </c>
      <c r="G24" s="30">
        <v>3425.16</v>
      </c>
      <c r="H24" s="31" t="s">
        <v>209</v>
      </c>
      <c r="I24" s="32" t="s">
        <v>150</v>
      </c>
      <c r="J24" s="33">
        <f t="shared" ref="J24:J32" si="2">G24/$C$48*100</f>
        <v>44.540442132639789</v>
      </c>
      <c r="K24" s="33">
        <f>F24/$F$32*100</f>
        <v>41.344265514532601</v>
      </c>
      <c r="L24" s="112"/>
      <c r="M24" s="152"/>
      <c r="N24" s="152"/>
      <c r="O24" s="152"/>
      <c r="P24" s="152"/>
      <c r="Q24" s="152"/>
      <c r="R24" s="152"/>
      <c r="S24" s="152"/>
      <c r="T24" s="152"/>
      <c r="U24" s="152"/>
      <c r="V24" s="152"/>
      <c r="W24" s="152"/>
      <c r="X24" s="152"/>
    </row>
    <row r="25" spans="1:26" s="1" customFormat="1" ht="12" customHeight="1" x14ac:dyDescent="0.2">
      <c r="A25" s="34" t="s">
        <v>43</v>
      </c>
      <c r="B25" s="127">
        <v>3249</v>
      </c>
      <c r="C25" s="35">
        <v>3575.87</v>
      </c>
      <c r="D25" s="36" t="s">
        <v>210</v>
      </c>
      <c r="E25" s="36" t="s">
        <v>151</v>
      </c>
      <c r="F25" s="135">
        <v>2979</v>
      </c>
      <c r="G25" s="37">
        <v>3684.88</v>
      </c>
      <c r="H25" s="38" t="s">
        <v>211</v>
      </c>
      <c r="I25" s="39" t="s">
        <v>151</v>
      </c>
      <c r="J25" s="40">
        <f t="shared" si="2"/>
        <v>47.917815344603383</v>
      </c>
      <c r="K25" s="40">
        <f>F25/$F$32*100</f>
        <v>14.625883739198741</v>
      </c>
      <c r="L25" s="112"/>
      <c r="M25" s="152"/>
      <c r="N25" s="152"/>
      <c r="O25" s="152"/>
      <c r="P25" s="152"/>
      <c r="Q25" s="152"/>
      <c r="R25" s="152"/>
      <c r="S25" s="152"/>
      <c r="T25" s="152"/>
      <c r="U25" s="152"/>
      <c r="V25" s="152"/>
      <c r="W25" s="152"/>
      <c r="X25" s="152"/>
    </row>
    <row r="26" spans="1:26" s="1" customFormat="1" ht="12" customHeight="1" x14ac:dyDescent="0.2">
      <c r="A26" s="41" t="s">
        <v>89</v>
      </c>
      <c r="B26" s="128">
        <v>14407</v>
      </c>
      <c r="C26" s="42">
        <v>2953.73</v>
      </c>
      <c r="D26" s="43" t="s">
        <v>212</v>
      </c>
      <c r="E26" s="43" t="s">
        <v>134</v>
      </c>
      <c r="F26" s="136">
        <v>11400</v>
      </c>
      <c r="G26" s="44">
        <v>3493.03</v>
      </c>
      <c r="H26" s="45" t="s">
        <v>213</v>
      </c>
      <c r="I26" s="46" t="s">
        <v>135</v>
      </c>
      <c r="J26" s="77">
        <f t="shared" si="2"/>
        <v>45.42301690507152</v>
      </c>
      <c r="K26" s="77">
        <f t="shared" ref="K26:K31" si="3">F26/$F$32*100</f>
        <v>55.970149253731336</v>
      </c>
      <c r="L26" s="112"/>
      <c r="M26" s="152"/>
      <c r="N26" s="152"/>
      <c r="O26" s="152"/>
      <c r="P26" s="152"/>
      <c r="Q26" s="152"/>
      <c r="R26" s="152"/>
      <c r="S26" s="152"/>
      <c r="T26" s="152"/>
      <c r="U26" s="152"/>
      <c r="V26" s="152"/>
      <c r="W26" s="152"/>
      <c r="X26" s="152"/>
    </row>
    <row r="27" spans="1:26" s="1" customFormat="1" ht="12" customHeight="1" x14ac:dyDescent="0.2">
      <c r="A27" s="47" t="s">
        <v>44</v>
      </c>
      <c r="B27" s="127">
        <v>3538</v>
      </c>
      <c r="C27" s="35">
        <v>2952</v>
      </c>
      <c r="D27" s="36" t="s">
        <v>214</v>
      </c>
      <c r="E27" s="36" t="s">
        <v>152</v>
      </c>
      <c r="F27" s="135">
        <v>3130</v>
      </c>
      <c r="G27" s="37">
        <v>3170.48</v>
      </c>
      <c r="H27" s="38" t="s">
        <v>215</v>
      </c>
      <c r="I27" s="39" t="s">
        <v>136</v>
      </c>
      <c r="J27" s="40">
        <f t="shared" si="2"/>
        <v>41.228608582574772</v>
      </c>
      <c r="K27" s="40">
        <f t="shared" si="3"/>
        <v>15.367242733699921</v>
      </c>
      <c r="L27" s="112"/>
      <c r="M27" s="152"/>
      <c r="N27" s="152"/>
      <c r="O27" s="152"/>
      <c r="P27" s="152" t="s">
        <v>1</v>
      </c>
      <c r="Q27" s="152"/>
      <c r="R27" s="152"/>
      <c r="S27" s="152"/>
      <c r="T27" s="152"/>
      <c r="U27" s="152"/>
      <c r="V27" s="152"/>
      <c r="W27" s="152"/>
      <c r="X27" s="152"/>
    </row>
    <row r="28" spans="1:26" s="1" customFormat="1" ht="12" customHeight="1" x14ac:dyDescent="0.2">
      <c r="A28" s="48" t="s">
        <v>52</v>
      </c>
      <c r="B28" s="127">
        <v>10</v>
      </c>
      <c r="C28" s="35">
        <v>3231.95</v>
      </c>
      <c r="D28" s="36" t="s">
        <v>216</v>
      </c>
      <c r="E28" s="36" t="s">
        <v>217</v>
      </c>
      <c r="F28" s="135">
        <v>10</v>
      </c>
      <c r="G28" s="37">
        <v>3231.95</v>
      </c>
      <c r="H28" s="38" t="s">
        <v>216</v>
      </c>
      <c r="I28" s="39" t="s">
        <v>217</v>
      </c>
      <c r="J28" s="40">
        <f t="shared" si="2"/>
        <v>42.02795838751625</v>
      </c>
      <c r="K28" s="40">
        <f t="shared" si="3"/>
        <v>4.9096622152395915E-2</v>
      </c>
      <c r="L28" s="112"/>
      <c r="M28" s="152"/>
      <c r="N28" s="152"/>
      <c r="O28" s="152"/>
      <c r="P28" s="152"/>
      <c r="Q28" s="152"/>
      <c r="R28" s="152"/>
      <c r="S28" s="152"/>
      <c r="T28" s="152"/>
      <c r="U28" s="152"/>
      <c r="V28" s="152"/>
      <c r="W28" s="152"/>
      <c r="X28" s="152"/>
    </row>
    <row r="29" spans="1:26" s="1" customFormat="1" ht="12" customHeight="1" x14ac:dyDescent="0.2">
      <c r="A29" s="41" t="s">
        <v>90</v>
      </c>
      <c r="B29" s="128">
        <v>17955</v>
      </c>
      <c r="C29" s="42">
        <v>2953.54</v>
      </c>
      <c r="D29" s="43" t="s">
        <v>218</v>
      </c>
      <c r="E29" s="43" t="s">
        <v>153</v>
      </c>
      <c r="F29" s="136">
        <v>14540</v>
      </c>
      <c r="G29" s="44">
        <v>3423.42</v>
      </c>
      <c r="H29" s="45" t="s">
        <v>219</v>
      </c>
      <c r="I29" s="46" t="s">
        <v>137</v>
      </c>
      <c r="J29" s="77">
        <f t="shared" si="2"/>
        <v>44.517815344603385</v>
      </c>
      <c r="K29" s="77">
        <f t="shared" si="3"/>
        <v>71.386488609583665</v>
      </c>
      <c r="L29" s="112"/>
      <c r="M29" s="152"/>
      <c r="N29" s="176"/>
      <c r="O29" s="176"/>
      <c r="P29" s="176"/>
      <c r="Q29" s="176"/>
      <c r="R29" s="176"/>
      <c r="S29" s="176"/>
      <c r="T29" s="176"/>
      <c r="U29" s="176"/>
      <c r="V29" s="176"/>
      <c r="W29" s="176"/>
      <c r="X29" s="176"/>
      <c r="Y29" s="176"/>
      <c r="Z29" s="176"/>
    </row>
    <row r="30" spans="1:26" s="1" customFormat="1" ht="12" customHeight="1" x14ac:dyDescent="0.2">
      <c r="A30" s="47" t="s">
        <v>45</v>
      </c>
      <c r="B30" s="127">
        <v>1048</v>
      </c>
      <c r="C30" s="35">
        <v>2081.58</v>
      </c>
      <c r="D30" s="36" t="s">
        <v>220</v>
      </c>
      <c r="E30" s="36" t="s">
        <v>221</v>
      </c>
      <c r="F30" s="135">
        <v>903</v>
      </c>
      <c r="G30" s="37">
        <v>2316.6999999999998</v>
      </c>
      <c r="H30" s="38" t="s">
        <v>222</v>
      </c>
      <c r="I30" s="39" t="s">
        <v>138</v>
      </c>
      <c r="J30" s="40">
        <f t="shared" si="2"/>
        <v>30.126137841352403</v>
      </c>
      <c r="K30" s="40">
        <f t="shared" si="3"/>
        <v>4.4334249803613508</v>
      </c>
      <c r="L30" s="112"/>
      <c r="M30" s="152"/>
      <c r="N30" s="152"/>
      <c r="O30" s="152"/>
      <c r="P30" s="152"/>
      <c r="Q30" s="152"/>
      <c r="R30" s="152"/>
      <c r="S30" s="152"/>
      <c r="T30" s="152"/>
      <c r="U30" s="152"/>
      <c r="V30" s="152"/>
      <c r="W30" s="152"/>
      <c r="X30" s="152"/>
    </row>
    <row r="31" spans="1:26" s="1" customFormat="1" ht="12" customHeight="1" x14ac:dyDescent="0.2">
      <c r="A31" s="47" t="s">
        <v>46</v>
      </c>
      <c r="B31" s="127">
        <v>6043</v>
      </c>
      <c r="C31" s="35">
        <v>2283.9499999999998</v>
      </c>
      <c r="D31" s="36" t="s">
        <v>223</v>
      </c>
      <c r="E31" s="36" t="s">
        <v>224</v>
      </c>
      <c r="F31" s="135">
        <v>4925</v>
      </c>
      <c r="G31" s="37">
        <v>2648.1</v>
      </c>
      <c r="H31" s="38" t="s">
        <v>225</v>
      </c>
      <c r="I31" s="39" t="s">
        <v>226</v>
      </c>
      <c r="J31" s="40">
        <f t="shared" si="2"/>
        <v>34.435630689206761</v>
      </c>
      <c r="K31" s="40">
        <f t="shared" si="3"/>
        <v>24.180086410054987</v>
      </c>
      <c r="L31" s="112"/>
      <c r="M31" s="152"/>
      <c r="N31" s="152"/>
      <c r="O31" s="152"/>
      <c r="P31" s="152"/>
      <c r="Q31" s="152"/>
      <c r="R31" s="152"/>
      <c r="S31" s="152"/>
      <c r="T31" s="152"/>
      <c r="U31" s="152"/>
      <c r="V31" s="152"/>
      <c r="W31" s="152"/>
      <c r="X31" s="152"/>
    </row>
    <row r="32" spans="1:26" s="1" customFormat="1" ht="15" customHeight="1" x14ac:dyDescent="0.2">
      <c r="A32" s="49" t="s">
        <v>47</v>
      </c>
      <c r="B32" s="129">
        <v>25046</v>
      </c>
      <c r="C32" s="50">
        <v>2755.4985382895475</v>
      </c>
      <c r="D32" s="51" t="s">
        <v>227</v>
      </c>
      <c r="E32" s="51" t="s">
        <v>153</v>
      </c>
      <c r="F32" s="129">
        <v>20368</v>
      </c>
      <c r="G32" s="50">
        <v>3186.8813531029068</v>
      </c>
      <c r="H32" s="51" t="s">
        <v>228</v>
      </c>
      <c r="I32" s="51" t="s">
        <v>194</v>
      </c>
      <c r="J32" s="52">
        <f t="shared" si="2"/>
        <v>41.441890157385004</v>
      </c>
      <c r="K32" s="52"/>
      <c r="L32" s="147">
        <v>32</v>
      </c>
      <c r="M32" s="152"/>
      <c r="N32" s="152"/>
      <c r="O32" s="152"/>
      <c r="P32" s="152"/>
      <c r="Q32" s="152"/>
      <c r="R32" s="152"/>
      <c r="S32" s="152"/>
      <c r="T32" s="152"/>
      <c r="U32" s="152"/>
      <c r="V32" s="152"/>
      <c r="W32" s="152"/>
      <c r="X32" s="152"/>
    </row>
    <row r="33" spans="1:24" s="3" customFormat="1" ht="25.5" customHeight="1" x14ac:dyDescent="0.2">
      <c r="A33" s="175" t="s">
        <v>92</v>
      </c>
      <c r="B33" s="175"/>
      <c r="C33" s="175"/>
      <c r="D33" s="175"/>
      <c r="E33" s="175"/>
      <c r="F33" s="175"/>
      <c r="G33" s="175"/>
      <c r="H33" s="175"/>
      <c r="I33" s="175"/>
      <c r="J33" s="175"/>
      <c r="K33" s="175"/>
      <c r="L33" s="147"/>
      <c r="M33" s="153"/>
      <c r="N33" s="153"/>
      <c r="O33" s="153"/>
      <c r="P33" s="153"/>
      <c r="Q33" s="153"/>
      <c r="R33" s="153"/>
      <c r="S33" s="153"/>
      <c r="T33" s="153"/>
      <c r="U33" s="153"/>
      <c r="V33" s="153"/>
      <c r="W33" s="153"/>
      <c r="X33" s="153"/>
    </row>
    <row r="34" spans="1:24" s="1" customFormat="1" ht="12.75" x14ac:dyDescent="0.2">
      <c r="L34" s="112"/>
      <c r="M34" s="152"/>
      <c r="N34" s="152"/>
      <c r="O34" s="152"/>
      <c r="P34" s="152"/>
      <c r="Q34" s="152"/>
      <c r="R34" s="152"/>
      <c r="S34" s="152"/>
      <c r="T34" s="152"/>
      <c r="U34" s="152"/>
      <c r="V34" s="152"/>
      <c r="W34" s="152"/>
      <c r="X34" s="152"/>
    </row>
    <row r="35" spans="1:24" s="1" customFormat="1" ht="12.75" customHeight="1" x14ac:dyDescent="0.2">
      <c r="A35" s="178" t="s">
        <v>54</v>
      </c>
      <c r="B35" s="174" t="s">
        <v>33</v>
      </c>
      <c r="C35" s="174" t="s">
        <v>38</v>
      </c>
      <c r="D35" s="173" t="s">
        <v>57</v>
      </c>
      <c r="E35" s="16"/>
      <c r="F35" s="17"/>
      <c r="L35" s="112"/>
      <c r="M35" s="152"/>
      <c r="N35" s="152"/>
      <c r="O35" s="152"/>
      <c r="P35" s="152"/>
      <c r="Q35" s="152"/>
      <c r="R35" s="152"/>
      <c r="S35" s="152"/>
      <c r="T35" s="152"/>
      <c r="U35" s="152"/>
      <c r="V35" s="152"/>
      <c r="W35" s="152"/>
      <c r="X35" s="152"/>
    </row>
    <row r="36" spans="1:24" s="1" customFormat="1" ht="51.75" customHeight="1" x14ac:dyDescent="0.2">
      <c r="A36" s="179"/>
      <c r="B36" s="174"/>
      <c r="C36" s="174"/>
      <c r="D36" s="173"/>
      <c r="E36" s="16"/>
      <c r="F36" s="17"/>
      <c r="L36" s="112"/>
      <c r="M36" s="152"/>
      <c r="N36" s="152"/>
      <c r="O36" s="152"/>
      <c r="P36" s="152"/>
      <c r="Q36" s="152"/>
      <c r="R36" s="152"/>
      <c r="S36" s="152"/>
      <c r="T36" s="152"/>
      <c r="U36" s="152"/>
      <c r="V36" s="152"/>
      <c r="W36" s="152"/>
      <c r="X36" s="152"/>
    </row>
    <row r="37" spans="1:24" s="1" customFormat="1" ht="33.75" customHeight="1" x14ac:dyDescent="0.2">
      <c r="A37" s="192" t="s">
        <v>118</v>
      </c>
      <c r="B37" s="192"/>
      <c r="C37" s="192"/>
      <c r="D37" s="192"/>
      <c r="E37" s="12"/>
      <c r="F37" s="12"/>
      <c r="G37" s="12"/>
      <c r="H37" s="12"/>
      <c r="I37" s="12"/>
      <c r="J37" s="12"/>
      <c r="K37" s="12"/>
      <c r="L37" s="112"/>
      <c r="M37" s="152"/>
      <c r="N37" s="152"/>
      <c r="O37" s="152"/>
      <c r="P37" s="152"/>
      <c r="Q37" s="152"/>
      <c r="R37" s="152"/>
      <c r="S37" s="152"/>
      <c r="T37" s="152"/>
      <c r="U37" s="152"/>
      <c r="V37" s="152"/>
      <c r="W37" s="152"/>
      <c r="X37" s="152"/>
    </row>
    <row r="38" spans="1:24" s="1" customFormat="1" ht="14.25" customHeight="1" x14ac:dyDescent="0.2">
      <c r="A38" s="55" t="s">
        <v>51</v>
      </c>
      <c r="B38" s="137">
        <v>17824</v>
      </c>
      <c r="C38" s="56">
        <v>2669.3</v>
      </c>
      <c r="D38" s="57" t="s">
        <v>229</v>
      </c>
      <c r="L38" s="112"/>
      <c r="M38" s="152"/>
      <c r="N38" s="152"/>
      <c r="O38" s="152"/>
      <c r="P38" s="152"/>
      <c r="Q38" s="152"/>
      <c r="R38" s="152"/>
      <c r="S38" s="152"/>
      <c r="T38" s="152"/>
      <c r="U38" s="152"/>
      <c r="V38" s="152"/>
      <c r="W38" s="152"/>
      <c r="X38" s="152"/>
    </row>
    <row r="39" spans="1:24" s="1" customFormat="1" ht="14.25" customHeight="1" x14ac:dyDescent="0.2">
      <c r="A39" s="58" t="s">
        <v>58</v>
      </c>
      <c r="B39" s="138">
        <v>2171</v>
      </c>
      <c r="C39" s="59">
        <v>2366.4299999999998</v>
      </c>
      <c r="D39" s="60" t="s">
        <v>230</v>
      </c>
      <c r="L39" s="112"/>
      <c r="M39" s="152"/>
      <c r="N39" s="152"/>
      <c r="O39" s="152"/>
      <c r="P39" s="152"/>
      <c r="Q39" s="152"/>
      <c r="R39" s="152"/>
      <c r="S39" s="152"/>
      <c r="T39" s="152"/>
      <c r="U39" s="152"/>
      <c r="V39" s="152"/>
      <c r="W39" s="152"/>
      <c r="X39" s="152"/>
    </row>
    <row r="40" spans="1:24" s="1" customFormat="1" ht="14.25" customHeight="1" x14ac:dyDescent="0.2">
      <c r="A40" s="58" t="s">
        <v>59</v>
      </c>
      <c r="B40" s="138">
        <v>6574</v>
      </c>
      <c r="C40" s="59">
        <v>2318.9899999999998</v>
      </c>
      <c r="D40" s="60" t="s">
        <v>129</v>
      </c>
      <c r="L40" s="112"/>
      <c r="M40" s="152"/>
      <c r="N40" s="152"/>
      <c r="O40" s="152"/>
      <c r="P40" s="152"/>
      <c r="Q40" s="152"/>
      <c r="R40" s="152"/>
      <c r="S40" s="152"/>
      <c r="T40" s="152"/>
      <c r="U40" s="152"/>
      <c r="V40" s="152"/>
      <c r="W40" s="152"/>
      <c r="X40" s="152"/>
    </row>
    <row r="41" spans="1:24" s="1" customFormat="1" ht="20.25" customHeight="1" x14ac:dyDescent="0.2">
      <c r="A41" s="61" t="s">
        <v>60</v>
      </c>
      <c r="B41" s="139">
        <v>26569</v>
      </c>
      <c r="C41" s="62">
        <v>2557.8743268470776</v>
      </c>
      <c r="D41" s="63" t="s">
        <v>1</v>
      </c>
      <c r="L41" s="112"/>
      <c r="M41" s="152"/>
      <c r="N41" s="152"/>
      <c r="O41" s="152"/>
      <c r="P41" s="152"/>
      <c r="Q41" s="152"/>
      <c r="R41" s="152"/>
      <c r="S41" s="152"/>
      <c r="T41" s="152"/>
      <c r="U41" s="152"/>
      <c r="V41" s="152"/>
      <c r="W41" s="152"/>
      <c r="X41" s="152"/>
    </row>
    <row r="42" spans="1:24" s="1" customFormat="1" ht="27.75" customHeight="1" x14ac:dyDescent="0.2">
      <c r="A42" s="193" t="s">
        <v>93</v>
      </c>
      <c r="B42" s="193"/>
      <c r="C42" s="193"/>
      <c r="D42" s="193"/>
      <c r="L42" s="112"/>
      <c r="M42" s="152"/>
      <c r="N42" s="152"/>
      <c r="O42" s="152"/>
      <c r="P42" s="152"/>
      <c r="Q42" s="152"/>
      <c r="R42" s="152"/>
      <c r="S42" s="152"/>
      <c r="T42" s="152"/>
      <c r="U42" s="152"/>
      <c r="V42" s="152"/>
      <c r="W42" s="152"/>
      <c r="X42" s="152"/>
    </row>
    <row r="43" spans="1:24" s="1" customFormat="1" ht="12.75" x14ac:dyDescent="0.2">
      <c r="A43" s="64"/>
      <c r="B43" s="64"/>
      <c r="C43" s="64"/>
      <c r="D43" s="64"/>
      <c r="L43" s="112"/>
      <c r="M43" s="152"/>
      <c r="N43" s="152"/>
      <c r="O43" s="152"/>
      <c r="P43" s="152"/>
      <c r="Q43" s="152"/>
      <c r="R43" s="152"/>
      <c r="S43" s="152"/>
      <c r="T43" s="152"/>
      <c r="U43" s="152"/>
      <c r="V43" s="152"/>
      <c r="W43" s="152"/>
      <c r="X43" s="152"/>
    </row>
    <row r="44" spans="1:24" s="1" customFormat="1" ht="12.75" x14ac:dyDescent="0.2">
      <c r="A44" s="64"/>
      <c r="B44" s="64"/>
      <c r="C44" s="64"/>
      <c r="D44" s="64"/>
      <c r="L44" s="112"/>
      <c r="M44" s="152"/>
      <c r="N44" s="152"/>
      <c r="O44" s="152"/>
      <c r="P44" s="152"/>
      <c r="Q44" s="152"/>
      <c r="R44" s="152"/>
      <c r="S44" s="152"/>
      <c r="T44" s="152"/>
      <c r="U44" s="152"/>
      <c r="V44" s="152"/>
      <c r="W44" s="152"/>
      <c r="X44" s="152"/>
    </row>
    <row r="45" spans="1:24" s="64" customFormat="1" ht="20.25" customHeight="1" x14ac:dyDescent="0.25">
      <c r="A45" s="189" t="s">
        <v>231</v>
      </c>
      <c r="B45" s="190"/>
      <c r="C45" s="197">
        <v>1640770</v>
      </c>
      <c r="D45" s="197"/>
      <c r="L45" s="150"/>
      <c r="M45" s="154"/>
      <c r="N45" s="154"/>
      <c r="O45" s="154"/>
      <c r="P45" s="154"/>
      <c r="Q45" s="154"/>
      <c r="R45" s="154"/>
      <c r="S45" s="154"/>
      <c r="T45" s="154"/>
      <c r="U45" s="154"/>
      <c r="V45" s="154"/>
      <c r="W45" s="154"/>
      <c r="X45" s="154"/>
    </row>
    <row r="46" spans="1:24" s="64" customFormat="1" ht="20.25" customHeight="1" x14ac:dyDescent="0.25">
      <c r="A46" s="194" t="s">
        <v>232</v>
      </c>
      <c r="B46" s="195"/>
      <c r="C46" s="197">
        <v>1229760</v>
      </c>
      <c r="D46" s="197"/>
      <c r="L46" s="150"/>
      <c r="M46" s="154"/>
      <c r="N46" s="154"/>
      <c r="O46" s="154"/>
      <c r="P46" s="154"/>
      <c r="Q46" s="154"/>
      <c r="R46" s="154"/>
      <c r="S46" s="154"/>
      <c r="T46" s="154"/>
      <c r="U46" s="154"/>
      <c r="V46" s="154"/>
      <c r="W46" s="154"/>
      <c r="X46" s="154"/>
    </row>
    <row r="47" spans="1:24" s="64" customFormat="1" ht="20.25" customHeight="1" x14ac:dyDescent="0.25">
      <c r="A47" s="189" t="s">
        <v>61</v>
      </c>
      <c r="B47" s="190"/>
      <c r="C47" s="196" t="s">
        <v>233</v>
      </c>
      <c r="D47" s="196"/>
      <c r="L47" s="150"/>
      <c r="M47" s="154"/>
      <c r="N47" s="154"/>
      <c r="O47" s="154"/>
      <c r="P47" s="154"/>
      <c r="Q47" s="154"/>
      <c r="R47" s="154"/>
      <c r="S47" s="154"/>
      <c r="T47" s="154"/>
      <c r="U47" s="154"/>
      <c r="V47" s="154"/>
      <c r="W47" s="154"/>
      <c r="X47" s="154"/>
    </row>
    <row r="48" spans="1:24" s="64" customFormat="1" ht="27" customHeight="1" x14ac:dyDescent="0.25">
      <c r="A48" s="187" t="s">
        <v>234</v>
      </c>
      <c r="B48" s="188"/>
      <c r="C48" s="211">
        <v>7690</v>
      </c>
      <c r="D48" s="211"/>
      <c r="L48" s="150"/>
      <c r="M48" s="154"/>
      <c r="N48" s="154"/>
      <c r="O48" s="154"/>
      <c r="P48" s="154"/>
      <c r="Q48" s="154"/>
      <c r="R48" s="154"/>
      <c r="S48" s="154"/>
      <c r="T48" s="154"/>
      <c r="U48" s="154"/>
      <c r="V48" s="154"/>
      <c r="W48" s="154"/>
      <c r="X48" s="154"/>
    </row>
    <row r="49" spans="1:24" s="64" customFormat="1" ht="20.25" customHeight="1" x14ac:dyDescent="0.25">
      <c r="A49" s="189" t="s">
        <v>125</v>
      </c>
      <c r="B49" s="190"/>
      <c r="C49" s="191">
        <v>73.13</v>
      </c>
      <c r="D49" s="191"/>
      <c r="L49" s="150"/>
      <c r="M49" s="154"/>
      <c r="N49" s="154"/>
      <c r="O49" s="154"/>
      <c r="P49" s="154"/>
      <c r="Q49" s="154"/>
      <c r="R49" s="154"/>
      <c r="S49" s="154"/>
      <c r="T49" s="154"/>
      <c r="U49" s="154"/>
      <c r="V49" s="154"/>
      <c r="W49" s="154"/>
      <c r="X49" s="154"/>
    </row>
    <row r="50" spans="1:24" s="64" customFormat="1" ht="20.25" customHeight="1" x14ac:dyDescent="0.25">
      <c r="A50" s="189" t="s">
        <v>126</v>
      </c>
      <c r="B50" s="190"/>
      <c r="C50" s="191">
        <f>C49</f>
        <v>73.13</v>
      </c>
      <c r="D50" s="191"/>
      <c r="L50" s="150"/>
      <c r="M50" s="154"/>
      <c r="N50" s="154"/>
      <c r="O50" s="154"/>
      <c r="P50" s="154"/>
      <c r="Q50" s="154"/>
      <c r="R50" s="154"/>
      <c r="S50" s="154"/>
      <c r="T50" s="154"/>
      <c r="U50" s="154"/>
      <c r="V50" s="154"/>
      <c r="W50" s="154"/>
      <c r="X50" s="154"/>
    </row>
    <row r="51" spans="1:24" s="64" customFormat="1" ht="20.25" customHeight="1" x14ac:dyDescent="0.25">
      <c r="A51" s="189" t="s">
        <v>121</v>
      </c>
      <c r="B51" s="190"/>
      <c r="C51" s="191">
        <v>45.26</v>
      </c>
      <c r="D51" s="191"/>
      <c r="L51" s="150"/>
      <c r="M51" s="154"/>
      <c r="N51" s="154"/>
      <c r="O51" s="154"/>
      <c r="P51" s="154"/>
      <c r="Q51" s="154"/>
      <c r="R51" s="154"/>
      <c r="S51" s="154"/>
      <c r="T51" s="154"/>
      <c r="U51" s="154"/>
      <c r="V51" s="154"/>
      <c r="W51" s="154"/>
      <c r="X51" s="154"/>
    </row>
    <row r="52" spans="1:24" s="1" customFormat="1" ht="31.5" customHeight="1" x14ac:dyDescent="0.2">
      <c r="A52" s="187" t="s">
        <v>122</v>
      </c>
      <c r="B52" s="188"/>
      <c r="C52" s="191">
        <v>47.22</v>
      </c>
      <c r="D52" s="191"/>
      <c r="E52" s="64"/>
      <c r="L52" s="112"/>
      <c r="M52" s="152"/>
      <c r="N52" s="152"/>
      <c r="O52" s="152"/>
      <c r="P52" s="152"/>
      <c r="Q52" s="152"/>
      <c r="R52" s="152"/>
      <c r="S52" s="152"/>
      <c r="T52" s="152"/>
      <c r="U52" s="152"/>
      <c r="V52" s="152"/>
      <c r="W52" s="152"/>
      <c r="X52" s="152"/>
    </row>
    <row r="53" spans="1:24" s="1" customFormat="1" ht="12.75" x14ac:dyDescent="0.2">
      <c r="L53" s="112"/>
      <c r="M53" s="152"/>
      <c r="N53" s="152"/>
      <c r="O53" s="152"/>
      <c r="P53" s="152"/>
      <c r="Q53" s="152"/>
      <c r="R53" s="152"/>
      <c r="S53" s="152"/>
      <c r="T53" s="152"/>
      <c r="U53" s="152"/>
      <c r="V53" s="152"/>
      <c r="W53" s="152"/>
      <c r="X53" s="152"/>
    </row>
  </sheetData>
  <mergeCells count="40">
    <mergeCell ref="A37:D37"/>
    <mergeCell ref="A42:D42"/>
    <mergeCell ref="A47:B47"/>
    <mergeCell ref="A46:B46"/>
    <mergeCell ref="A45:B45"/>
    <mergeCell ref="C47:D47"/>
    <mergeCell ref="C46:D46"/>
    <mergeCell ref="C45:D45"/>
    <mergeCell ref="C52:D52"/>
    <mergeCell ref="C51:D51"/>
    <mergeCell ref="C50:D50"/>
    <mergeCell ref="C49:D49"/>
    <mergeCell ref="C48:D48"/>
    <mergeCell ref="A52:B52"/>
    <mergeCell ref="A51:B51"/>
    <mergeCell ref="A50:B50"/>
    <mergeCell ref="A49:B49"/>
    <mergeCell ref="A48:B48"/>
    <mergeCell ref="A5:K5"/>
    <mergeCell ref="F3:K3"/>
    <mergeCell ref="F21:K21"/>
    <mergeCell ref="A20:K20"/>
    <mergeCell ref="A1:K1"/>
    <mergeCell ref="D3:D4"/>
    <mergeCell ref="E3:E4"/>
    <mergeCell ref="A3:A4"/>
    <mergeCell ref="B3:B4"/>
    <mergeCell ref="C3:C4"/>
    <mergeCell ref="A21:A22"/>
    <mergeCell ref="B21:B22"/>
    <mergeCell ref="E21:E22"/>
    <mergeCell ref="D35:D36"/>
    <mergeCell ref="C21:C22"/>
    <mergeCell ref="D21:D22"/>
    <mergeCell ref="A33:K33"/>
    <mergeCell ref="N29:Z29"/>
    <mergeCell ref="A23:K23"/>
    <mergeCell ref="A35:A36"/>
    <mergeCell ref="B35:B36"/>
    <mergeCell ref="C35:C36"/>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sqref="A1:M1"/>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48"/>
    <col min="16" max="16" width="9.140625" style="148" customWidth="1"/>
    <col min="17" max="17" width="9.140625" style="148"/>
  </cols>
  <sheetData>
    <row r="1" spans="1:16" ht="25.5" customHeight="1" x14ac:dyDescent="0.25">
      <c r="A1" s="199" t="s">
        <v>73</v>
      </c>
      <c r="B1" s="199"/>
      <c r="C1" s="199"/>
      <c r="D1" s="199"/>
      <c r="E1" s="199"/>
      <c r="F1" s="199"/>
      <c r="G1" s="199"/>
      <c r="H1" s="199"/>
      <c r="I1" s="199"/>
      <c r="J1" s="199"/>
      <c r="K1" s="199"/>
      <c r="L1" s="199"/>
      <c r="M1" s="199"/>
    </row>
    <row r="2" spans="1:16" ht="11.25" customHeight="1" x14ac:dyDescent="0.25">
      <c r="A2" s="65"/>
      <c r="B2" s="65"/>
      <c r="C2" s="65"/>
      <c r="D2" s="18"/>
      <c r="E2" s="65"/>
      <c r="F2" s="65"/>
      <c r="G2" s="18"/>
      <c r="H2" s="65"/>
      <c r="I2" s="205" t="s">
        <v>235</v>
      </c>
      <c r="J2" s="205"/>
      <c r="K2" s="205"/>
      <c r="L2" s="205"/>
      <c r="M2" s="205"/>
    </row>
    <row r="3" spans="1:16" ht="30.75" customHeight="1" x14ac:dyDescent="0.25">
      <c r="A3" s="200" t="s">
        <v>63</v>
      </c>
      <c r="B3" s="202" t="s">
        <v>64</v>
      </c>
      <c r="C3" s="203"/>
      <c r="D3" s="204"/>
      <c r="E3" s="202" t="s">
        <v>65</v>
      </c>
      <c r="F3" s="203"/>
      <c r="G3" s="204"/>
      <c r="H3" s="202" t="s">
        <v>66</v>
      </c>
      <c r="I3" s="203"/>
      <c r="J3" s="204"/>
      <c r="K3" s="202" t="s">
        <v>67</v>
      </c>
      <c r="L3" s="203"/>
      <c r="M3" s="204"/>
    </row>
    <row r="4" spans="1:16" ht="35.25" customHeight="1" x14ac:dyDescent="0.25">
      <c r="A4" s="201"/>
      <c r="B4" s="13" t="s">
        <v>69</v>
      </c>
      <c r="C4" s="14" t="s">
        <v>70</v>
      </c>
      <c r="D4" s="15" t="s">
        <v>71</v>
      </c>
      <c r="E4" s="13" t="s">
        <v>72</v>
      </c>
      <c r="F4" s="14" t="s">
        <v>70</v>
      </c>
      <c r="G4" s="15" t="s">
        <v>71</v>
      </c>
      <c r="H4" s="13" t="s">
        <v>72</v>
      </c>
      <c r="I4" s="14" t="s">
        <v>70</v>
      </c>
      <c r="J4" s="15" t="s">
        <v>71</v>
      </c>
      <c r="K4" s="13" t="s">
        <v>72</v>
      </c>
      <c r="L4" s="14" t="s">
        <v>70</v>
      </c>
      <c r="M4" s="15" t="s">
        <v>71</v>
      </c>
    </row>
    <row r="5" spans="1:16" ht="12.75" customHeight="1" x14ac:dyDescent="0.25">
      <c r="A5" s="66" t="s">
        <v>68</v>
      </c>
      <c r="B5" s="67">
        <v>2809</v>
      </c>
      <c r="C5" s="68">
        <v>331.1</v>
      </c>
      <c r="D5" s="69" t="s">
        <v>236</v>
      </c>
      <c r="E5" s="67">
        <v>869</v>
      </c>
      <c r="F5" s="68">
        <v>305.94</v>
      </c>
      <c r="G5" s="69" t="s">
        <v>237</v>
      </c>
      <c r="H5" s="67">
        <v>1410</v>
      </c>
      <c r="I5" s="68">
        <v>347.32</v>
      </c>
      <c r="J5" s="69" t="s">
        <v>238</v>
      </c>
      <c r="K5" s="67">
        <v>530</v>
      </c>
      <c r="L5" s="70">
        <v>329.21</v>
      </c>
      <c r="M5" s="69" t="s">
        <v>239</v>
      </c>
    </row>
    <row r="6" spans="1:16" ht="12.75" customHeight="1" x14ac:dyDescent="0.25">
      <c r="A6" s="66" t="s">
        <v>2</v>
      </c>
      <c r="B6" s="67">
        <v>17395</v>
      </c>
      <c r="C6" s="68">
        <v>819.95</v>
      </c>
      <c r="D6" s="69" t="s">
        <v>240</v>
      </c>
      <c r="E6" s="67">
        <v>6538</v>
      </c>
      <c r="F6" s="68">
        <v>819.44</v>
      </c>
      <c r="G6" s="69" t="s">
        <v>241</v>
      </c>
      <c r="H6" s="67">
        <v>3166</v>
      </c>
      <c r="I6" s="68">
        <v>815.66</v>
      </c>
      <c r="J6" s="69" t="s">
        <v>242</v>
      </c>
      <c r="K6" s="67">
        <v>7691</v>
      </c>
      <c r="L6" s="70">
        <v>822.15</v>
      </c>
      <c r="M6" s="69" t="s">
        <v>243</v>
      </c>
    </row>
    <row r="7" spans="1:16" ht="12.75" customHeight="1" x14ac:dyDescent="0.25">
      <c r="A7" s="66" t="s">
        <v>3</v>
      </c>
      <c r="B7" s="67">
        <v>80705</v>
      </c>
      <c r="C7" s="68">
        <v>1261.04</v>
      </c>
      <c r="D7" s="69" t="s">
        <v>244</v>
      </c>
      <c r="E7" s="67">
        <v>41944</v>
      </c>
      <c r="F7" s="68">
        <v>1270.32</v>
      </c>
      <c r="G7" s="69" t="s">
        <v>245</v>
      </c>
      <c r="H7" s="67">
        <v>9935</v>
      </c>
      <c r="I7" s="68">
        <v>1287.42</v>
      </c>
      <c r="J7" s="69" t="s">
        <v>246</v>
      </c>
      <c r="K7" s="67">
        <v>28826</v>
      </c>
      <c r="L7" s="70">
        <v>1238.44</v>
      </c>
      <c r="M7" s="69" t="s">
        <v>154</v>
      </c>
    </row>
    <row r="8" spans="1:16" ht="12.75" customHeight="1" x14ac:dyDescent="0.25">
      <c r="A8" s="66" t="s">
        <v>4</v>
      </c>
      <c r="B8" s="67">
        <v>122100</v>
      </c>
      <c r="C8" s="68">
        <v>1776.54</v>
      </c>
      <c r="D8" s="69" t="s">
        <v>247</v>
      </c>
      <c r="E8" s="67">
        <v>70291</v>
      </c>
      <c r="F8" s="68">
        <v>1783.73</v>
      </c>
      <c r="G8" s="69" t="s">
        <v>248</v>
      </c>
      <c r="H8" s="67">
        <v>24047</v>
      </c>
      <c r="I8" s="68">
        <v>1783.9</v>
      </c>
      <c r="J8" s="69" t="s">
        <v>155</v>
      </c>
      <c r="K8" s="67">
        <v>27762</v>
      </c>
      <c r="L8" s="70">
        <v>1751.94</v>
      </c>
      <c r="M8" s="69" t="s">
        <v>249</v>
      </c>
    </row>
    <row r="9" spans="1:16" ht="12.75" customHeight="1" x14ac:dyDescent="0.25">
      <c r="A9" s="66" t="s">
        <v>5</v>
      </c>
      <c r="B9" s="67">
        <v>177954</v>
      </c>
      <c r="C9" s="68">
        <v>2262.54</v>
      </c>
      <c r="D9" s="69" t="s">
        <v>250</v>
      </c>
      <c r="E9" s="67">
        <v>111328</v>
      </c>
      <c r="F9" s="68">
        <v>2264.65</v>
      </c>
      <c r="G9" s="69" t="s">
        <v>251</v>
      </c>
      <c r="H9" s="67">
        <v>23760</v>
      </c>
      <c r="I9" s="68">
        <v>2254.59</v>
      </c>
      <c r="J9" s="69" t="s">
        <v>252</v>
      </c>
      <c r="K9" s="67">
        <v>42866</v>
      </c>
      <c r="L9" s="70">
        <v>2261.4899999999998</v>
      </c>
      <c r="M9" s="69" t="s">
        <v>253</v>
      </c>
    </row>
    <row r="10" spans="1:16" ht="12.75" customHeight="1" x14ac:dyDescent="0.25">
      <c r="A10" s="66" t="s">
        <v>6</v>
      </c>
      <c r="B10" s="67">
        <v>134426</v>
      </c>
      <c r="C10" s="68">
        <v>2736.85</v>
      </c>
      <c r="D10" s="69" t="s">
        <v>254</v>
      </c>
      <c r="E10" s="67">
        <v>93585</v>
      </c>
      <c r="F10" s="68">
        <v>2741.99</v>
      </c>
      <c r="G10" s="69" t="s">
        <v>255</v>
      </c>
      <c r="H10" s="67">
        <v>13016</v>
      </c>
      <c r="I10" s="68">
        <v>2709.47</v>
      </c>
      <c r="J10" s="69" t="s">
        <v>256</v>
      </c>
      <c r="K10" s="67">
        <v>27825</v>
      </c>
      <c r="L10" s="70">
        <v>2732.38</v>
      </c>
      <c r="M10" s="69" t="s">
        <v>257</v>
      </c>
    </row>
    <row r="11" spans="1:16" ht="12.75" customHeight="1" x14ac:dyDescent="0.25">
      <c r="A11" s="66" t="s">
        <v>7</v>
      </c>
      <c r="B11" s="67">
        <v>133741</v>
      </c>
      <c r="C11" s="68">
        <v>3221.63</v>
      </c>
      <c r="D11" s="69" t="s">
        <v>258</v>
      </c>
      <c r="E11" s="67">
        <v>104971</v>
      </c>
      <c r="F11" s="68">
        <v>3222.56</v>
      </c>
      <c r="G11" s="69" t="s">
        <v>259</v>
      </c>
      <c r="H11" s="67">
        <v>11184</v>
      </c>
      <c r="I11" s="68">
        <v>3197.5</v>
      </c>
      <c r="J11" s="69" t="s">
        <v>260</v>
      </c>
      <c r="K11" s="67">
        <v>17586</v>
      </c>
      <c r="L11" s="70">
        <v>3231.4</v>
      </c>
      <c r="M11" s="69" t="s">
        <v>261</v>
      </c>
    </row>
    <row r="12" spans="1:16" ht="12.75" customHeight="1" x14ac:dyDescent="0.25">
      <c r="A12" s="66" t="s">
        <v>8</v>
      </c>
      <c r="B12" s="67">
        <v>83099</v>
      </c>
      <c r="C12" s="68">
        <v>3738.95</v>
      </c>
      <c r="D12" s="69" t="s">
        <v>262</v>
      </c>
      <c r="E12" s="67">
        <v>69444</v>
      </c>
      <c r="F12" s="68">
        <v>3741.58</v>
      </c>
      <c r="G12" s="69" t="s">
        <v>263</v>
      </c>
      <c r="H12" s="67">
        <v>3726</v>
      </c>
      <c r="I12" s="68">
        <v>3724.85</v>
      </c>
      <c r="J12" s="69" t="s">
        <v>264</v>
      </c>
      <c r="K12" s="67">
        <v>9929</v>
      </c>
      <c r="L12" s="70">
        <v>3725.82</v>
      </c>
      <c r="M12" s="69" t="s">
        <v>265</v>
      </c>
    </row>
    <row r="13" spans="1:16" ht="12.75" customHeight="1" x14ac:dyDescent="0.25">
      <c r="A13" s="66" t="s">
        <v>9</v>
      </c>
      <c r="B13" s="67">
        <v>66746</v>
      </c>
      <c r="C13" s="68">
        <v>4237.8999999999996</v>
      </c>
      <c r="D13" s="69" t="s">
        <v>266</v>
      </c>
      <c r="E13" s="67">
        <v>57917</v>
      </c>
      <c r="F13" s="68">
        <v>4239.0600000000004</v>
      </c>
      <c r="G13" s="69" t="s">
        <v>267</v>
      </c>
      <c r="H13" s="67">
        <v>1782</v>
      </c>
      <c r="I13" s="68">
        <v>4223.62</v>
      </c>
      <c r="J13" s="69" t="s">
        <v>268</v>
      </c>
      <c r="K13" s="67">
        <v>7047</v>
      </c>
      <c r="L13" s="70">
        <v>4231.95</v>
      </c>
      <c r="M13" s="69" t="s">
        <v>269</v>
      </c>
    </row>
    <row r="14" spans="1:16" ht="12.75" customHeight="1" x14ac:dyDescent="0.25">
      <c r="A14" s="66" t="s">
        <v>10</v>
      </c>
      <c r="B14" s="67">
        <v>45128</v>
      </c>
      <c r="C14" s="68">
        <v>4733.29</v>
      </c>
      <c r="D14" s="69" t="s">
        <v>270</v>
      </c>
      <c r="E14" s="67">
        <v>40763</v>
      </c>
      <c r="F14" s="68">
        <v>4733.88</v>
      </c>
      <c r="G14" s="69" t="s">
        <v>271</v>
      </c>
      <c r="H14" s="67">
        <v>741</v>
      </c>
      <c r="I14" s="68">
        <v>4720.1499999999996</v>
      </c>
      <c r="J14" s="69" t="s">
        <v>158</v>
      </c>
      <c r="K14" s="67">
        <v>3624</v>
      </c>
      <c r="L14" s="70">
        <v>4729.34</v>
      </c>
      <c r="M14" s="69" t="s">
        <v>272</v>
      </c>
      <c r="P14" s="155" t="s">
        <v>31</v>
      </c>
    </row>
    <row r="15" spans="1:16" ht="12.75" customHeight="1" x14ac:dyDescent="0.25">
      <c r="A15" s="66" t="s">
        <v>11</v>
      </c>
      <c r="B15" s="67">
        <v>47504</v>
      </c>
      <c r="C15" s="68">
        <v>5425.23</v>
      </c>
      <c r="D15" s="69" t="s">
        <v>273</v>
      </c>
      <c r="E15" s="67">
        <v>42960</v>
      </c>
      <c r="F15" s="68">
        <v>5424.83</v>
      </c>
      <c r="G15" s="69" t="s">
        <v>274</v>
      </c>
      <c r="H15" s="67">
        <v>662</v>
      </c>
      <c r="I15" s="68">
        <v>5420.78</v>
      </c>
      <c r="J15" s="69" t="s">
        <v>275</v>
      </c>
      <c r="K15" s="67">
        <v>3882</v>
      </c>
      <c r="L15" s="70">
        <v>5430.34</v>
      </c>
      <c r="M15" s="69" t="s">
        <v>172</v>
      </c>
      <c r="P15" s="155">
        <f>B19-'stranica 4'!B19-'stranica 5'!B19</f>
        <v>0</v>
      </c>
    </row>
    <row r="16" spans="1:16" ht="12.75" customHeight="1" x14ac:dyDescent="0.25">
      <c r="A16" s="66" t="s">
        <v>12</v>
      </c>
      <c r="B16" s="67">
        <v>22575</v>
      </c>
      <c r="C16" s="68">
        <v>6452.55</v>
      </c>
      <c r="D16" s="69" t="s">
        <v>157</v>
      </c>
      <c r="E16" s="67">
        <v>20455</v>
      </c>
      <c r="F16" s="68">
        <v>6455.63</v>
      </c>
      <c r="G16" s="69" t="s">
        <v>276</v>
      </c>
      <c r="H16" s="67">
        <v>288</v>
      </c>
      <c r="I16" s="68">
        <v>6455.26</v>
      </c>
      <c r="J16" s="69" t="s">
        <v>277</v>
      </c>
      <c r="K16" s="67">
        <v>1832</v>
      </c>
      <c r="L16" s="70">
        <v>6417.71</v>
      </c>
      <c r="M16" s="69" t="s">
        <v>278</v>
      </c>
    </row>
    <row r="17" spans="1:13" ht="12.75" customHeight="1" x14ac:dyDescent="0.25">
      <c r="A17" s="66" t="s">
        <v>13</v>
      </c>
      <c r="B17" s="67">
        <v>8803</v>
      </c>
      <c r="C17" s="68">
        <v>7442.51</v>
      </c>
      <c r="D17" s="69" t="s">
        <v>279</v>
      </c>
      <c r="E17" s="67">
        <v>8243</v>
      </c>
      <c r="F17" s="68">
        <v>7443.48</v>
      </c>
      <c r="G17" s="69" t="s">
        <v>159</v>
      </c>
      <c r="H17" s="67">
        <v>94</v>
      </c>
      <c r="I17" s="68">
        <v>7411.8</v>
      </c>
      <c r="J17" s="69" t="s">
        <v>280</v>
      </c>
      <c r="K17" s="67">
        <v>466</v>
      </c>
      <c r="L17" s="70">
        <v>7431.52</v>
      </c>
      <c r="M17" s="69" t="s">
        <v>281</v>
      </c>
    </row>
    <row r="18" spans="1:13" ht="12.75" customHeight="1" x14ac:dyDescent="0.25">
      <c r="A18" s="66" t="s">
        <v>77</v>
      </c>
      <c r="B18" s="67">
        <v>10134</v>
      </c>
      <c r="C18" s="68">
        <v>9497.34</v>
      </c>
      <c r="D18" s="69" t="s">
        <v>282</v>
      </c>
      <c r="E18" s="67">
        <v>9827</v>
      </c>
      <c r="F18" s="68">
        <v>9505.32</v>
      </c>
      <c r="G18" s="69" t="s">
        <v>283</v>
      </c>
      <c r="H18" s="67">
        <v>55</v>
      </c>
      <c r="I18" s="68">
        <v>9073.94</v>
      </c>
      <c r="J18" s="69" t="s">
        <v>284</v>
      </c>
      <c r="K18" s="67">
        <v>252</v>
      </c>
      <c r="L18" s="70">
        <v>9278.43</v>
      </c>
      <c r="M18" s="69" t="s">
        <v>285</v>
      </c>
    </row>
    <row r="19" spans="1:13" ht="11.25" customHeight="1" x14ac:dyDescent="0.25">
      <c r="A19" s="71" t="s">
        <v>60</v>
      </c>
      <c r="B19" s="72">
        <v>953119</v>
      </c>
      <c r="C19" s="73">
        <v>3050.61</v>
      </c>
      <c r="D19" s="74" t="s">
        <v>198</v>
      </c>
      <c r="E19" s="72">
        <v>679135</v>
      </c>
      <c r="F19" s="73">
        <v>3312.25</v>
      </c>
      <c r="G19" s="74" t="s">
        <v>193</v>
      </c>
      <c r="H19" s="72">
        <v>93866</v>
      </c>
      <c r="I19" s="73">
        <v>2289.46</v>
      </c>
      <c r="J19" s="74" t="s">
        <v>146</v>
      </c>
      <c r="K19" s="72">
        <v>180118</v>
      </c>
      <c r="L19" s="75">
        <v>2460.75</v>
      </c>
      <c r="M19" s="74" t="s">
        <v>196</v>
      </c>
    </row>
    <row r="20" spans="1:13" x14ac:dyDescent="0.25">
      <c r="A20" s="198" t="s">
        <v>94</v>
      </c>
      <c r="B20" s="198"/>
      <c r="C20" s="198"/>
      <c r="D20" s="198"/>
      <c r="E20" s="198"/>
      <c r="F20" s="198"/>
      <c r="G20" s="198"/>
      <c r="H20" s="198"/>
      <c r="I20" s="198"/>
      <c r="J20" s="198"/>
      <c r="K20" s="198"/>
      <c r="L20" s="198"/>
      <c r="M20" s="76"/>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M1"/>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199" t="s">
        <v>75</v>
      </c>
      <c r="B1" s="199"/>
      <c r="C1" s="199"/>
      <c r="D1" s="199"/>
      <c r="E1" s="199"/>
      <c r="F1" s="199"/>
      <c r="G1" s="199"/>
      <c r="H1" s="199"/>
      <c r="I1" s="199"/>
      <c r="J1" s="199"/>
      <c r="K1" s="199"/>
      <c r="L1" s="199"/>
      <c r="M1" s="199"/>
    </row>
    <row r="2" spans="1:13" ht="12" customHeight="1" x14ac:dyDescent="0.25">
      <c r="A2" s="65"/>
      <c r="B2" s="65"/>
      <c r="C2" s="65"/>
      <c r="D2" s="114"/>
      <c r="E2" s="65"/>
      <c r="F2" s="65"/>
      <c r="G2" s="114"/>
      <c r="H2" s="65"/>
      <c r="I2" s="205" t="str">
        <f>'stranica 3'!$I$2:$L$2</f>
        <v>situation: June 2022 (payment in July 2022)</v>
      </c>
      <c r="J2" s="205"/>
      <c r="K2" s="205"/>
      <c r="L2" s="205"/>
      <c r="M2" s="205"/>
    </row>
    <row r="3" spans="1:13" ht="24" customHeight="1" x14ac:dyDescent="0.25">
      <c r="A3" s="200" t="s">
        <v>63</v>
      </c>
      <c r="B3" s="202" t="s">
        <v>64</v>
      </c>
      <c r="C3" s="203"/>
      <c r="D3" s="204"/>
      <c r="E3" s="202" t="s">
        <v>65</v>
      </c>
      <c r="F3" s="203"/>
      <c r="G3" s="204"/>
      <c r="H3" s="202" t="s">
        <v>66</v>
      </c>
      <c r="I3" s="203"/>
      <c r="J3" s="204"/>
      <c r="K3" s="202" t="s">
        <v>67</v>
      </c>
      <c r="L3" s="203"/>
      <c r="M3" s="204"/>
    </row>
    <row r="4" spans="1:13" ht="36" customHeight="1" x14ac:dyDescent="0.25">
      <c r="A4" s="201"/>
      <c r="B4" s="13" t="s">
        <v>69</v>
      </c>
      <c r="C4" s="14" t="s">
        <v>70</v>
      </c>
      <c r="D4" s="15" t="s">
        <v>71</v>
      </c>
      <c r="E4" s="13" t="s">
        <v>69</v>
      </c>
      <c r="F4" s="14" t="s">
        <v>70</v>
      </c>
      <c r="G4" s="15" t="s">
        <v>71</v>
      </c>
      <c r="H4" s="13" t="s">
        <v>70</v>
      </c>
      <c r="I4" s="14" t="s">
        <v>70</v>
      </c>
      <c r="J4" s="15" t="s">
        <v>71</v>
      </c>
      <c r="K4" s="13" t="s">
        <v>69</v>
      </c>
      <c r="L4" s="14" t="s">
        <v>70</v>
      </c>
      <c r="M4" s="15" t="s">
        <v>71</v>
      </c>
    </row>
    <row r="5" spans="1:13" ht="12.75" customHeight="1" x14ac:dyDescent="0.25">
      <c r="A5" s="66" t="s">
        <v>74</v>
      </c>
      <c r="B5" s="67">
        <v>88</v>
      </c>
      <c r="C5" s="68">
        <v>388.19</v>
      </c>
      <c r="D5" s="69" t="s">
        <v>286</v>
      </c>
      <c r="E5" s="67">
        <v>27</v>
      </c>
      <c r="F5" s="68">
        <v>304.22000000000003</v>
      </c>
      <c r="G5" s="69" t="s">
        <v>287</v>
      </c>
      <c r="H5" s="67">
        <v>1</v>
      </c>
      <c r="I5" s="68">
        <v>404.35</v>
      </c>
      <c r="J5" s="69" t="s">
        <v>127</v>
      </c>
      <c r="K5" s="67">
        <v>60</v>
      </c>
      <c r="L5" s="70">
        <v>425.71</v>
      </c>
      <c r="M5" s="69" t="s">
        <v>288</v>
      </c>
    </row>
    <row r="6" spans="1:13" ht="12.75" customHeight="1" x14ac:dyDescent="0.25">
      <c r="A6" s="66" t="s">
        <v>2</v>
      </c>
      <c r="B6" s="67">
        <v>6826</v>
      </c>
      <c r="C6" s="68">
        <v>806.07</v>
      </c>
      <c r="D6" s="69" t="s">
        <v>289</v>
      </c>
      <c r="E6" s="67">
        <v>4782</v>
      </c>
      <c r="F6" s="68">
        <v>807.95</v>
      </c>
      <c r="G6" s="69" t="s">
        <v>290</v>
      </c>
      <c r="H6" s="67">
        <v>128</v>
      </c>
      <c r="I6" s="68">
        <v>821.72</v>
      </c>
      <c r="J6" s="69" t="s">
        <v>160</v>
      </c>
      <c r="K6" s="67">
        <v>1916</v>
      </c>
      <c r="L6" s="70">
        <v>800.34</v>
      </c>
      <c r="M6" s="69" t="s">
        <v>291</v>
      </c>
    </row>
    <row r="7" spans="1:13" ht="12.75" customHeight="1" x14ac:dyDescent="0.25">
      <c r="A7" s="66" t="s">
        <v>3</v>
      </c>
      <c r="B7" s="67">
        <v>6343</v>
      </c>
      <c r="C7" s="68">
        <v>1262.1300000000001</v>
      </c>
      <c r="D7" s="69" t="s">
        <v>292</v>
      </c>
      <c r="E7" s="67">
        <v>2968</v>
      </c>
      <c r="F7" s="68">
        <v>1252.54</v>
      </c>
      <c r="G7" s="69" t="s">
        <v>293</v>
      </c>
      <c r="H7" s="67">
        <v>232</v>
      </c>
      <c r="I7" s="68">
        <v>1296.44</v>
      </c>
      <c r="J7" s="69" t="s">
        <v>294</v>
      </c>
      <c r="K7" s="67">
        <v>3143</v>
      </c>
      <c r="L7" s="70">
        <v>1268.6600000000001</v>
      </c>
      <c r="M7" s="69" t="s">
        <v>295</v>
      </c>
    </row>
    <row r="8" spans="1:13" ht="12.75" customHeight="1" x14ac:dyDescent="0.25">
      <c r="A8" s="66" t="s">
        <v>4</v>
      </c>
      <c r="B8" s="67">
        <v>10161</v>
      </c>
      <c r="C8" s="68">
        <v>1772.37</v>
      </c>
      <c r="D8" s="69" t="s">
        <v>296</v>
      </c>
      <c r="E8" s="67">
        <v>5628</v>
      </c>
      <c r="F8" s="68">
        <v>1781.49</v>
      </c>
      <c r="G8" s="69" t="s">
        <v>297</v>
      </c>
      <c r="H8" s="67">
        <v>470</v>
      </c>
      <c r="I8" s="68">
        <v>1760.95</v>
      </c>
      <c r="J8" s="69" t="s">
        <v>298</v>
      </c>
      <c r="K8" s="67">
        <v>4063</v>
      </c>
      <c r="L8" s="70">
        <v>1761.06</v>
      </c>
      <c r="M8" s="69" t="s">
        <v>299</v>
      </c>
    </row>
    <row r="9" spans="1:13" ht="12.75" customHeight="1" x14ac:dyDescent="0.25">
      <c r="A9" s="66" t="s">
        <v>5</v>
      </c>
      <c r="B9" s="67">
        <v>45757</v>
      </c>
      <c r="C9" s="68">
        <v>2301.87</v>
      </c>
      <c r="D9" s="69" t="s">
        <v>300</v>
      </c>
      <c r="E9" s="67">
        <v>28620</v>
      </c>
      <c r="F9" s="68">
        <v>2305.5100000000002</v>
      </c>
      <c r="G9" s="69" t="s">
        <v>301</v>
      </c>
      <c r="H9" s="67">
        <v>2618</v>
      </c>
      <c r="I9" s="68">
        <v>2300.0100000000002</v>
      </c>
      <c r="J9" s="69" t="s">
        <v>302</v>
      </c>
      <c r="K9" s="67">
        <v>14519</v>
      </c>
      <c r="L9" s="70">
        <v>2295.0500000000002</v>
      </c>
      <c r="M9" s="69" t="s">
        <v>303</v>
      </c>
    </row>
    <row r="10" spans="1:13" ht="12.75" customHeight="1" x14ac:dyDescent="0.25">
      <c r="A10" s="66" t="s">
        <v>6</v>
      </c>
      <c r="B10" s="67">
        <v>26820</v>
      </c>
      <c r="C10" s="68">
        <v>2740.52</v>
      </c>
      <c r="D10" s="69" t="s">
        <v>304</v>
      </c>
      <c r="E10" s="67">
        <v>19443</v>
      </c>
      <c r="F10" s="68">
        <v>2741.81</v>
      </c>
      <c r="G10" s="69" t="s">
        <v>305</v>
      </c>
      <c r="H10" s="67">
        <v>983</v>
      </c>
      <c r="I10" s="68">
        <v>2751.7</v>
      </c>
      <c r="J10" s="69" t="s">
        <v>161</v>
      </c>
      <c r="K10" s="67">
        <v>6394</v>
      </c>
      <c r="L10" s="70">
        <v>2734.9</v>
      </c>
      <c r="M10" s="69" t="s">
        <v>306</v>
      </c>
    </row>
    <row r="11" spans="1:13" ht="12.75" customHeight="1" x14ac:dyDescent="0.25">
      <c r="A11" s="66" t="s">
        <v>7</v>
      </c>
      <c r="B11" s="67">
        <v>36740</v>
      </c>
      <c r="C11" s="68">
        <v>3209.6</v>
      </c>
      <c r="D11" s="69" t="s">
        <v>307</v>
      </c>
      <c r="E11" s="67">
        <v>31538</v>
      </c>
      <c r="F11" s="68">
        <v>3207.85</v>
      </c>
      <c r="G11" s="69" t="s">
        <v>308</v>
      </c>
      <c r="H11" s="67">
        <v>1756</v>
      </c>
      <c r="I11" s="68">
        <v>3194.19</v>
      </c>
      <c r="J11" s="69" t="s">
        <v>309</v>
      </c>
      <c r="K11" s="67">
        <v>3446</v>
      </c>
      <c r="L11" s="70">
        <v>3233.42</v>
      </c>
      <c r="M11" s="69" t="s">
        <v>310</v>
      </c>
    </row>
    <row r="12" spans="1:13" ht="12.75" customHeight="1" x14ac:dyDescent="0.25">
      <c r="A12" s="66" t="s">
        <v>8</v>
      </c>
      <c r="B12" s="67">
        <v>22448</v>
      </c>
      <c r="C12" s="68">
        <v>3742.89</v>
      </c>
      <c r="D12" s="69" t="s">
        <v>311</v>
      </c>
      <c r="E12" s="67">
        <v>19898</v>
      </c>
      <c r="F12" s="68">
        <v>3743.95</v>
      </c>
      <c r="G12" s="69" t="s">
        <v>312</v>
      </c>
      <c r="H12" s="67">
        <v>802</v>
      </c>
      <c r="I12" s="68">
        <v>3747.82</v>
      </c>
      <c r="J12" s="69" t="s">
        <v>313</v>
      </c>
      <c r="K12" s="67">
        <v>1748</v>
      </c>
      <c r="L12" s="70">
        <v>3728.61</v>
      </c>
      <c r="M12" s="69" t="s">
        <v>314</v>
      </c>
    </row>
    <row r="13" spans="1:13" ht="12.75" customHeight="1" x14ac:dyDescent="0.25">
      <c r="A13" s="66" t="s">
        <v>9</v>
      </c>
      <c r="B13" s="67">
        <v>17989</v>
      </c>
      <c r="C13" s="68">
        <v>4239.32</v>
      </c>
      <c r="D13" s="69" t="s">
        <v>315</v>
      </c>
      <c r="E13" s="67">
        <v>16038</v>
      </c>
      <c r="F13" s="68">
        <v>4238.84</v>
      </c>
      <c r="G13" s="69" t="s">
        <v>316</v>
      </c>
      <c r="H13" s="67">
        <v>545</v>
      </c>
      <c r="I13" s="68">
        <v>4260.8</v>
      </c>
      <c r="J13" s="69" t="s">
        <v>156</v>
      </c>
      <c r="K13" s="67">
        <v>1406</v>
      </c>
      <c r="L13" s="70">
        <v>4236.47</v>
      </c>
      <c r="M13" s="69" t="s">
        <v>317</v>
      </c>
    </row>
    <row r="14" spans="1:13" ht="12.75" customHeight="1" x14ac:dyDescent="0.25">
      <c r="A14" s="66" t="s">
        <v>10</v>
      </c>
      <c r="B14" s="67">
        <v>10830</v>
      </c>
      <c r="C14" s="68">
        <v>4727.75</v>
      </c>
      <c r="D14" s="69" t="s">
        <v>318</v>
      </c>
      <c r="E14" s="67">
        <v>9923</v>
      </c>
      <c r="F14" s="68">
        <v>4728.05</v>
      </c>
      <c r="G14" s="69" t="s">
        <v>319</v>
      </c>
      <c r="H14" s="67">
        <v>268</v>
      </c>
      <c r="I14" s="68">
        <v>4732.18</v>
      </c>
      <c r="J14" s="69" t="s">
        <v>162</v>
      </c>
      <c r="K14" s="67">
        <v>639</v>
      </c>
      <c r="L14" s="70">
        <v>4721.32</v>
      </c>
      <c r="M14" s="69" t="s">
        <v>320</v>
      </c>
    </row>
    <row r="15" spans="1:13" ht="12.75" customHeight="1" x14ac:dyDescent="0.25">
      <c r="A15" s="66" t="s">
        <v>11</v>
      </c>
      <c r="B15" s="67">
        <v>10970</v>
      </c>
      <c r="C15" s="68">
        <v>5423.88</v>
      </c>
      <c r="D15" s="69" t="s">
        <v>321</v>
      </c>
      <c r="E15" s="67">
        <v>10149</v>
      </c>
      <c r="F15" s="68">
        <v>5424.65</v>
      </c>
      <c r="G15" s="69" t="s">
        <v>322</v>
      </c>
      <c r="H15" s="67">
        <v>209</v>
      </c>
      <c r="I15" s="68">
        <v>5398.94</v>
      </c>
      <c r="J15" s="69" t="s">
        <v>323</v>
      </c>
      <c r="K15" s="67">
        <v>612</v>
      </c>
      <c r="L15" s="70">
        <v>5419.58</v>
      </c>
      <c r="M15" s="69" t="s">
        <v>163</v>
      </c>
    </row>
    <row r="16" spans="1:13" ht="12.75" customHeight="1" x14ac:dyDescent="0.25">
      <c r="A16" s="66" t="s">
        <v>12</v>
      </c>
      <c r="B16" s="67">
        <v>5236</v>
      </c>
      <c r="C16" s="68">
        <v>6456.43</v>
      </c>
      <c r="D16" s="69" t="s">
        <v>324</v>
      </c>
      <c r="E16" s="67">
        <v>4906</v>
      </c>
      <c r="F16" s="68">
        <v>6460.23</v>
      </c>
      <c r="G16" s="69" t="s">
        <v>325</v>
      </c>
      <c r="H16" s="67">
        <v>103</v>
      </c>
      <c r="I16" s="68">
        <v>6467.3</v>
      </c>
      <c r="J16" s="69" t="s">
        <v>164</v>
      </c>
      <c r="K16" s="67">
        <v>227</v>
      </c>
      <c r="L16" s="70">
        <v>6369.25</v>
      </c>
      <c r="M16" s="69" t="s">
        <v>139</v>
      </c>
    </row>
    <row r="17" spans="1:13" ht="12.75" customHeight="1" x14ac:dyDescent="0.25">
      <c r="A17" s="66" t="s">
        <v>13</v>
      </c>
      <c r="B17" s="67">
        <v>2064</v>
      </c>
      <c r="C17" s="68">
        <v>7436.29</v>
      </c>
      <c r="D17" s="69" t="s">
        <v>326</v>
      </c>
      <c r="E17" s="67">
        <v>2013</v>
      </c>
      <c r="F17" s="68">
        <v>7435.32</v>
      </c>
      <c r="G17" s="69" t="s">
        <v>327</v>
      </c>
      <c r="H17" s="67">
        <v>36</v>
      </c>
      <c r="I17" s="68">
        <v>7492.09</v>
      </c>
      <c r="J17" s="69" t="s">
        <v>140</v>
      </c>
      <c r="K17" s="67">
        <v>15</v>
      </c>
      <c r="L17" s="70">
        <v>7432.66</v>
      </c>
      <c r="M17" s="69" t="s">
        <v>141</v>
      </c>
    </row>
    <row r="18" spans="1:13" ht="12.75" customHeight="1" x14ac:dyDescent="0.25">
      <c r="A18" s="66" t="s">
        <v>76</v>
      </c>
      <c r="B18" s="67">
        <v>1119</v>
      </c>
      <c r="C18" s="68">
        <v>8701.58</v>
      </c>
      <c r="D18" s="69" t="s">
        <v>328</v>
      </c>
      <c r="E18" s="67">
        <v>1091</v>
      </c>
      <c r="F18" s="68">
        <v>8696.68</v>
      </c>
      <c r="G18" s="69" t="s">
        <v>329</v>
      </c>
      <c r="H18" s="67">
        <v>25</v>
      </c>
      <c r="I18" s="68">
        <v>8876.18</v>
      </c>
      <c r="J18" s="69" t="s">
        <v>142</v>
      </c>
      <c r="K18" s="67">
        <v>3</v>
      </c>
      <c r="L18" s="70">
        <v>9028.52</v>
      </c>
      <c r="M18" s="69" t="s">
        <v>115</v>
      </c>
    </row>
    <row r="19" spans="1:13" ht="11.25" customHeight="1" x14ac:dyDescent="0.25">
      <c r="A19" s="71" t="s">
        <v>0</v>
      </c>
      <c r="B19" s="72">
        <v>203391</v>
      </c>
      <c r="C19" s="73">
        <v>3236</v>
      </c>
      <c r="D19" s="74" t="s">
        <v>330</v>
      </c>
      <c r="E19" s="72">
        <v>157024</v>
      </c>
      <c r="F19" s="73">
        <v>3430.54</v>
      </c>
      <c r="G19" s="74" t="s">
        <v>331</v>
      </c>
      <c r="H19" s="72">
        <v>8176</v>
      </c>
      <c r="I19" s="73">
        <v>2990.65</v>
      </c>
      <c r="J19" s="74" t="s">
        <v>165</v>
      </c>
      <c r="K19" s="72">
        <v>38191</v>
      </c>
      <c r="L19" s="75">
        <v>2488.67</v>
      </c>
      <c r="M19" s="74" t="s">
        <v>332</v>
      </c>
    </row>
    <row r="20" spans="1:13" x14ac:dyDescent="0.25">
      <c r="A20" s="198" t="s">
        <v>94</v>
      </c>
      <c r="B20" s="198"/>
      <c r="C20" s="198"/>
      <c r="D20" s="198"/>
      <c r="E20" s="198"/>
      <c r="F20" s="198"/>
      <c r="G20" s="198"/>
      <c r="H20" s="198"/>
      <c r="I20" s="198"/>
      <c r="J20" s="198"/>
      <c r="K20" s="198"/>
      <c r="L20" s="198"/>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{AD094A69-29C5-4ED1-8A23-E4C3650FA272}</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{027D8229-F34B-4BF8-B694-941D0A7B5A0B}</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{2570B5CC-6050-41A6-8A1C-0C0819C9FF24}</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AD094A69-29C5-4ED1-8A23-E4C3650FA272}">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027D8229-F34B-4BF8-B694-941D0A7B5A0B}">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2570B5CC-6050-41A6-8A1C-0C0819C9FF24}">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sqref="A1:M1"/>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99" t="s">
        <v>108</v>
      </c>
      <c r="B1" s="199"/>
      <c r="C1" s="199"/>
      <c r="D1" s="199"/>
      <c r="E1" s="199"/>
      <c r="F1" s="199"/>
      <c r="G1" s="199"/>
      <c r="H1" s="199"/>
      <c r="I1" s="199"/>
      <c r="J1" s="199"/>
      <c r="K1" s="199"/>
      <c r="L1" s="199"/>
      <c r="M1" s="199"/>
    </row>
    <row r="2" spans="1:13" ht="12" customHeight="1" x14ac:dyDescent="0.25">
      <c r="A2" s="65"/>
      <c r="B2" s="65"/>
      <c r="C2" s="65"/>
      <c r="E2" s="114"/>
      <c r="F2" s="65"/>
      <c r="G2" s="114"/>
      <c r="H2" s="65"/>
      <c r="I2" s="205" t="str">
        <f>'stranica 3'!$I$2:$L$2</f>
        <v>situation: June 2022 (payment in July 2022)</v>
      </c>
      <c r="J2" s="205"/>
      <c r="K2" s="205"/>
      <c r="L2" s="205"/>
      <c r="M2" s="205"/>
    </row>
    <row r="3" spans="1:13" ht="24" customHeight="1" x14ac:dyDescent="0.25">
      <c r="A3" s="200" t="s">
        <v>63</v>
      </c>
      <c r="B3" s="202" t="s">
        <v>64</v>
      </c>
      <c r="C3" s="203"/>
      <c r="D3" s="204"/>
      <c r="E3" s="202" t="s">
        <v>65</v>
      </c>
      <c r="F3" s="203"/>
      <c r="G3" s="204"/>
      <c r="H3" s="202" t="s">
        <v>66</v>
      </c>
      <c r="I3" s="203"/>
      <c r="J3" s="204"/>
      <c r="K3" s="202" t="s">
        <v>67</v>
      </c>
      <c r="L3" s="203"/>
      <c r="M3" s="204"/>
    </row>
    <row r="4" spans="1:13" ht="33" customHeight="1" x14ac:dyDescent="0.25">
      <c r="A4" s="201"/>
      <c r="B4" s="13" t="s">
        <v>69</v>
      </c>
      <c r="C4" s="14" t="s">
        <v>70</v>
      </c>
      <c r="D4" s="15" t="s">
        <v>71</v>
      </c>
      <c r="E4" s="13" t="s">
        <v>69</v>
      </c>
      <c r="F4" s="14" t="s">
        <v>70</v>
      </c>
      <c r="G4" s="15" t="s">
        <v>71</v>
      </c>
      <c r="H4" s="13" t="s">
        <v>70</v>
      </c>
      <c r="I4" s="13" t="s">
        <v>70</v>
      </c>
      <c r="J4" s="15" t="s">
        <v>71</v>
      </c>
      <c r="K4" s="13" t="s">
        <v>69</v>
      </c>
      <c r="L4" s="14" t="s">
        <v>70</v>
      </c>
      <c r="M4" s="15" t="s">
        <v>71</v>
      </c>
    </row>
    <row r="5" spans="1:13" ht="12.75" customHeight="1" x14ac:dyDescent="0.25">
      <c r="A5" s="66" t="s">
        <v>68</v>
      </c>
      <c r="B5" s="67">
        <v>2721</v>
      </c>
      <c r="C5" s="68">
        <v>329.25</v>
      </c>
      <c r="D5" s="69" t="s">
        <v>333</v>
      </c>
      <c r="E5" s="67">
        <v>842</v>
      </c>
      <c r="F5" s="68">
        <v>305.99</v>
      </c>
      <c r="G5" s="69" t="s">
        <v>334</v>
      </c>
      <c r="H5" s="67">
        <v>1409</v>
      </c>
      <c r="I5" s="68">
        <v>347.28</v>
      </c>
      <c r="J5" s="69" t="s">
        <v>335</v>
      </c>
      <c r="K5" s="67">
        <v>470</v>
      </c>
      <c r="L5" s="70">
        <v>316.89</v>
      </c>
      <c r="M5" s="69" t="s">
        <v>336</v>
      </c>
    </row>
    <row r="6" spans="1:13" ht="12.75" customHeight="1" x14ac:dyDescent="0.25">
      <c r="A6" s="66" t="s">
        <v>2</v>
      </c>
      <c r="B6" s="67">
        <v>10569</v>
      </c>
      <c r="C6" s="68">
        <v>828.91</v>
      </c>
      <c r="D6" s="69" t="s">
        <v>337</v>
      </c>
      <c r="E6" s="67">
        <v>1756</v>
      </c>
      <c r="F6" s="68">
        <v>850.72</v>
      </c>
      <c r="G6" s="69" t="s">
        <v>338</v>
      </c>
      <c r="H6" s="67">
        <v>3038</v>
      </c>
      <c r="I6" s="68">
        <v>815.4</v>
      </c>
      <c r="J6" s="69" t="s">
        <v>339</v>
      </c>
      <c r="K6" s="67">
        <v>5775</v>
      </c>
      <c r="L6" s="70">
        <v>829.39</v>
      </c>
      <c r="M6" s="69" t="s">
        <v>340</v>
      </c>
    </row>
    <row r="7" spans="1:13" ht="12.75" customHeight="1" x14ac:dyDescent="0.25">
      <c r="A7" s="66" t="s">
        <v>3</v>
      </c>
      <c r="B7" s="67">
        <v>74362</v>
      </c>
      <c r="C7" s="68">
        <v>1260.95</v>
      </c>
      <c r="D7" s="69" t="s">
        <v>341</v>
      </c>
      <c r="E7" s="67">
        <v>38976</v>
      </c>
      <c r="F7" s="68">
        <v>1271.67</v>
      </c>
      <c r="G7" s="69" t="s">
        <v>342</v>
      </c>
      <c r="H7" s="67">
        <v>9703</v>
      </c>
      <c r="I7" s="68">
        <v>1287.2</v>
      </c>
      <c r="J7" s="69" t="s">
        <v>343</v>
      </c>
      <c r="K7" s="67">
        <v>25683</v>
      </c>
      <c r="L7" s="70">
        <v>1234.75</v>
      </c>
      <c r="M7" s="69" t="s">
        <v>166</v>
      </c>
    </row>
    <row r="8" spans="1:13" ht="12.75" customHeight="1" x14ac:dyDescent="0.25">
      <c r="A8" s="66" t="s">
        <v>4</v>
      </c>
      <c r="B8" s="67">
        <v>111939</v>
      </c>
      <c r="C8" s="68">
        <v>1776.91</v>
      </c>
      <c r="D8" s="69" t="s">
        <v>344</v>
      </c>
      <c r="E8" s="67">
        <v>64663</v>
      </c>
      <c r="F8" s="68">
        <v>1783.93</v>
      </c>
      <c r="G8" s="69" t="s">
        <v>345</v>
      </c>
      <c r="H8" s="67">
        <v>23577</v>
      </c>
      <c r="I8" s="68">
        <v>1784.36</v>
      </c>
      <c r="J8" s="69" t="s">
        <v>167</v>
      </c>
      <c r="K8" s="67">
        <v>23699</v>
      </c>
      <c r="L8" s="70">
        <v>1750.38</v>
      </c>
      <c r="M8" s="69" t="s">
        <v>346</v>
      </c>
    </row>
    <row r="9" spans="1:13" ht="12.75" customHeight="1" x14ac:dyDescent="0.25">
      <c r="A9" s="66" t="s">
        <v>5</v>
      </c>
      <c r="B9" s="67">
        <v>132197</v>
      </c>
      <c r="C9" s="68">
        <v>2248.9299999999998</v>
      </c>
      <c r="D9" s="69" t="s">
        <v>347</v>
      </c>
      <c r="E9" s="67">
        <v>82708</v>
      </c>
      <c r="F9" s="68">
        <v>2250.5100000000002</v>
      </c>
      <c r="G9" s="69" t="s">
        <v>348</v>
      </c>
      <c r="H9" s="67">
        <v>21142</v>
      </c>
      <c r="I9" s="68">
        <v>2248.96</v>
      </c>
      <c r="J9" s="69" t="s">
        <v>349</v>
      </c>
      <c r="K9" s="67">
        <v>28347</v>
      </c>
      <c r="L9" s="70">
        <v>2244.31</v>
      </c>
      <c r="M9" s="69" t="s">
        <v>350</v>
      </c>
    </row>
    <row r="10" spans="1:13" ht="12.75" customHeight="1" x14ac:dyDescent="0.25">
      <c r="A10" s="66" t="s">
        <v>6</v>
      </c>
      <c r="B10" s="67">
        <v>107606</v>
      </c>
      <c r="C10" s="68">
        <v>2735.94</v>
      </c>
      <c r="D10" s="69" t="s">
        <v>351</v>
      </c>
      <c r="E10" s="67">
        <v>74142</v>
      </c>
      <c r="F10" s="68">
        <v>2742.04</v>
      </c>
      <c r="G10" s="69" t="s">
        <v>352</v>
      </c>
      <c r="H10" s="67">
        <v>12033</v>
      </c>
      <c r="I10" s="68">
        <v>2706.03</v>
      </c>
      <c r="J10" s="69" t="s">
        <v>353</v>
      </c>
      <c r="K10" s="67">
        <v>21431</v>
      </c>
      <c r="L10" s="70">
        <v>2731.63</v>
      </c>
      <c r="M10" s="69" t="s">
        <v>354</v>
      </c>
    </row>
    <row r="11" spans="1:13" ht="12.75" customHeight="1" x14ac:dyDescent="0.25">
      <c r="A11" s="66" t="s">
        <v>7</v>
      </c>
      <c r="B11" s="67">
        <v>97001</v>
      </c>
      <c r="C11" s="68">
        <v>3226.18</v>
      </c>
      <c r="D11" s="69" t="s">
        <v>355</v>
      </c>
      <c r="E11" s="67">
        <v>73433</v>
      </c>
      <c r="F11" s="68">
        <v>3228.88</v>
      </c>
      <c r="G11" s="69" t="s">
        <v>356</v>
      </c>
      <c r="H11" s="67">
        <v>9428</v>
      </c>
      <c r="I11" s="68">
        <v>3198.12</v>
      </c>
      <c r="J11" s="69" t="s">
        <v>169</v>
      </c>
      <c r="K11" s="67">
        <v>14140</v>
      </c>
      <c r="L11" s="70">
        <v>3230.91</v>
      </c>
      <c r="M11" s="69" t="s">
        <v>357</v>
      </c>
    </row>
    <row r="12" spans="1:13" ht="12.75" customHeight="1" x14ac:dyDescent="0.25">
      <c r="A12" s="66" t="s">
        <v>8</v>
      </c>
      <c r="B12" s="67">
        <v>60651</v>
      </c>
      <c r="C12" s="68">
        <v>3737.49</v>
      </c>
      <c r="D12" s="69" t="s">
        <v>206</v>
      </c>
      <c r="E12" s="67">
        <v>49546</v>
      </c>
      <c r="F12" s="68">
        <v>3740.63</v>
      </c>
      <c r="G12" s="69" t="s">
        <v>358</v>
      </c>
      <c r="H12" s="67">
        <v>2924</v>
      </c>
      <c r="I12" s="68">
        <v>3718.55</v>
      </c>
      <c r="J12" s="69" t="s">
        <v>170</v>
      </c>
      <c r="K12" s="67">
        <v>8181</v>
      </c>
      <c r="L12" s="70">
        <v>3725.22</v>
      </c>
      <c r="M12" s="69" t="s">
        <v>359</v>
      </c>
    </row>
    <row r="13" spans="1:13" ht="12.75" customHeight="1" x14ac:dyDescent="0.25">
      <c r="A13" s="66" t="s">
        <v>9</v>
      </c>
      <c r="B13" s="67">
        <v>48757</v>
      </c>
      <c r="C13" s="68">
        <v>4237.38</v>
      </c>
      <c r="D13" s="69" t="s">
        <v>360</v>
      </c>
      <c r="E13" s="67">
        <v>41879</v>
      </c>
      <c r="F13" s="68">
        <v>4239.1499999999996</v>
      </c>
      <c r="G13" s="69" t="s">
        <v>361</v>
      </c>
      <c r="H13" s="67">
        <v>1237</v>
      </c>
      <c r="I13" s="68">
        <v>4207.24</v>
      </c>
      <c r="J13" s="69" t="s">
        <v>362</v>
      </c>
      <c r="K13" s="67">
        <v>5641</v>
      </c>
      <c r="L13" s="70">
        <v>4230.82</v>
      </c>
      <c r="M13" s="69" t="s">
        <v>363</v>
      </c>
    </row>
    <row r="14" spans="1:13" ht="12.75" customHeight="1" x14ac:dyDescent="0.25">
      <c r="A14" s="66" t="s">
        <v>10</v>
      </c>
      <c r="B14" s="67">
        <v>34298</v>
      </c>
      <c r="C14" s="68">
        <v>4735.03</v>
      </c>
      <c r="D14" s="69" t="s">
        <v>364</v>
      </c>
      <c r="E14" s="67">
        <v>30840</v>
      </c>
      <c r="F14" s="68">
        <v>4735.75</v>
      </c>
      <c r="G14" s="69" t="s">
        <v>365</v>
      </c>
      <c r="H14" s="67">
        <v>473</v>
      </c>
      <c r="I14" s="68">
        <v>4713.34</v>
      </c>
      <c r="J14" s="69" t="s">
        <v>171</v>
      </c>
      <c r="K14" s="67">
        <v>2985</v>
      </c>
      <c r="L14" s="70">
        <v>4731.05</v>
      </c>
      <c r="M14" s="69" t="s">
        <v>366</v>
      </c>
    </row>
    <row r="15" spans="1:13" ht="12.75" customHeight="1" x14ac:dyDescent="0.25">
      <c r="A15" s="66" t="s">
        <v>11</v>
      </c>
      <c r="B15" s="67">
        <v>36534</v>
      </c>
      <c r="C15" s="68">
        <v>5425.63</v>
      </c>
      <c r="D15" s="69" t="s">
        <v>367</v>
      </c>
      <c r="E15" s="67">
        <v>32811</v>
      </c>
      <c r="F15" s="68">
        <v>5424.89</v>
      </c>
      <c r="G15" s="69" t="s">
        <v>368</v>
      </c>
      <c r="H15" s="67">
        <v>453</v>
      </c>
      <c r="I15" s="68">
        <v>5430.86</v>
      </c>
      <c r="J15" s="69" t="s">
        <v>369</v>
      </c>
      <c r="K15" s="67">
        <v>3270</v>
      </c>
      <c r="L15" s="70">
        <v>5432.35</v>
      </c>
      <c r="M15" s="69" t="s">
        <v>370</v>
      </c>
    </row>
    <row r="16" spans="1:13" ht="12.75" customHeight="1" x14ac:dyDescent="0.25">
      <c r="A16" s="66" t="s">
        <v>12</v>
      </c>
      <c r="B16" s="67">
        <v>17339</v>
      </c>
      <c r="C16" s="68">
        <v>6451.38</v>
      </c>
      <c r="D16" s="69" t="s">
        <v>371</v>
      </c>
      <c r="E16" s="67">
        <v>15549</v>
      </c>
      <c r="F16" s="68">
        <v>6454.18</v>
      </c>
      <c r="G16" s="69" t="s">
        <v>372</v>
      </c>
      <c r="H16" s="67">
        <v>185</v>
      </c>
      <c r="I16" s="68">
        <v>6448.55</v>
      </c>
      <c r="J16" s="69" t="s">
        <v>373</v>
      </c>
      <c r="K16" s="67">
        <v>1605</v>
      </c>
      <c r="L16" s="70">
        <v>6424.57</v>
      </c>
      <c r="M16" s="69" t="s">
        <v>374</v>
      </c>
    </row>
    <row r="17" spans="1:13" ht="12.75" customHeight="1" x14ac:dyDescent="0.25">
      <c r="A17" s="66" t="s">
        <v>13</v>
      </c>
      <c r="B17" s="67">
        <v>6739</v>
      </c>
      <c r="C17" s="68">
        <v>7444.42</v>
      </c>
      <c r="D17" s="69" t="s">
        <v>375</v>
      </c>
      <c r="E17" s="67">
        <v>6230</v>
      </c>
      <c r="F17" s="68">
        <v>7446.12</v>
      </c>
      <c r="G17" s="69" t="s">
        <v>376</v>
      </c>
      <c r="H17" s="67">
        <v>58</v>
      </c>
      <c r="I17" s="68">
        <v>7361.97</v>
      </c>
      <c r="J17" s="69" t="s">
        <v>377</v>
      </c>
      <c r="K17" s="67">
        <v>451</v>
      </c>
      <c r="L17" s="70">
        <v>7431.48</v>
      </c>
      <c r="M17" s="69" t="s">
        <v>378</v>
      </c>
    </row>
    <row r="18" spans="1:13" ht="12.75" customHeight="1" x14ac:dyDescent="0.25">
      <c r="A18" s="66" t="s">
        <v>76</v>
      </c>
      <c r="B18" s="67">
        <v>9015</v>
      </c>
      <c r="C18" s="68">
        <v>9596.11</v>
      </c>
      <c r="D18" s="69" t="s">
        <v>379</v>
      </c>
      <c r="E18" s="67">
        <v>8736</v>
      </c>
      <c r="F18" s="68">
        <v>9606.31</v>
      </c>
      <c r="G18" s="69" t="s">
        <v>380</v>
      </c>
      <c r="H18" s="67">
        <v>30</v>
      </c>
      <c r="I18" s="68">
        <v>9238.73</v>
      </c>
      <c r="J18" s="69" t="s">
        <v>381</v>
      </c>
      <c r="K18" s="67">
        <v>249</v>
      </c>
      <c r="L18" s="70">
        <v>9281.44</v>
      </c>
      <c r="M18" s="69" t="s">
        <v>382</v>
      </c>
    </row>
    <row r="19" spans="1:13" ht="11.25" customHeight="1" x14ac:dyDescent="0.25">
      <c r="A19" s="71" t="s">
        <v>0</v>
      </c>
      <c r="B19" s="72">
        <v>749728</v>
      </c>
      <c r="C19" s="73">
        <v>3000.32</v>
      </c>
      <c r="D19" s="74" t="s">
        <v>383</v>
      </c>
      <c r="E19" s="72">
        <v>522111</v>
      </c>
      <c r="F19" s="73">
        <v>3276.68</v>
      </c>
      <c r="G19" s="74" t="s">
        <v>384</v>
      </c>
      <c r="H19" s="72">
        <v>85690</v>
      </c>
      <c r="I19" s="73">
        <v>2222.56</v>
      </c>
      <c r="J19" s="74" t="s">
        <v>173</v>
      </c>
      <c r="K19" s="72">
        <v>141927</v>
      </c>
      <c r="L19" s="75">
        <v>2453.2399999999998</v>
      </c>
      <c r="M19" s="74" t="s">
        <v>385</v>
      </c>
    </row>
    <row r="20" spans="1:13" x14ac:dyDescent="0.25">
      <c r="A20" s="198" t="s">
        <v>94</v>
      </c>
      <c r="B20" s="198"/>
      <c r="C20" s="198"/>
      <c r="D20" s="198"/>
      <c r="E20" s="198"/>
      <c r="F20" s="198"/>
      <c r="G20" s="198"/>
      <c r="H20" s="198"/>
      <c r="I20" s="198"/>
      <c r="J20" s="198"/>
      <c r="K20" s="198"/>
      <c r="L20" s="198"/>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90" zoomScaleNormal="90" workbookViewId="0">
      <selection sqref="A1:E1"/>
    </sheetView>
  </sheetViews>
  <sheetFormatPr defaultColWidth="9.140625" defaultRowHeight="12" x14ac:dyDescent="0.2"/>
  <cols>
    <col min="1" max="1" width="4.7109375" style="78" customWidth="1"/>
    <col min="2" max="2" width="62.7109375" style="79" customWidth="1"/>
    <col min="3" max="3" width="10" style="79" customWidth="1"/>
    <col min="4" max="4" width="10.7109375" style="79" customWidth="1"/>
    <col min="5" max="5" width="10.7109375" style="78" customWidth="1"/>
    <col min="6" max="10" width="9.140625" style="78"/>
    <col min="11" max="11" width="9.140625" style="156"/>
    <col min="12" max="16384" width="9.140625" style="78"/>
  </cols>
  <sheetData>
    <row r="1" spans="1:13" ht="12" customHeight="1" x14ac:dyDescent="0.2">
      <c r="A1" s="206" t="s">
        <v>81</v>
      </c>
      <c r="B1" s="206"/>
      <c r="C1" s="206"/>
      <c r="D1" s="206"/>
      <c r="E1" s="206"/>
    </row>
    <row r="2" spans="1:13" ht="6.75" customHeight="1" x14ac:dyDescent="0.2"/>
    <row r="3" spans="1:13" ht="12.75" customHeight="1" x14ac:dyDescent="0.2">
      <c r="A3" s="169"/>
      <c r="B3" s="205" t="s">
        <v>235</v>
      </c>
      <c r="C3" s="205"/>
      <c r="D3" s="205"/>
      <c r="E3" s="205"/>
      <c r="F3" s="113"/>
      <c r="G3" s="113"/>
      <c r="H3" s="113"/>
      <c r="I3" s="113"/>
    </row>
    <row r="4" spans="1:13" s="84" customFormat="1" ht="31.5" customHeight="1" x14ac:dyDescent="0.25">
      <c r="A4" s="80" t="s">
        <v>78</v>
      </c>
      <c r="B4" s="161" t="s">
        <v>80</v>
      </c>
      <c r="C4" s="141" t="s">
        <v>72</v>
      </c>
      <c r="D4" s="142" t="s">
        <v>70</v>
      </c>
      <c r="E4" s="143" t="s">
        <v>79</v>
      </c>
      <c r="K4" s="157"/>
    </row>
    <row r="5" spans="1:13" s="145" customFormat="1" ht="12" customHeight="1" x14ac:dyDescent="0.25">
      <c r="A5" s="82">
        <v>0</v>
      </c>
      <c r="B5" s="81">
        <v>1</v>
      </c>
      <c r="C5" s="82">
        <v>2</v>
      </c>
      <c r="D5" s="83">
        <v>3</v>
      </c>
      <c r="E5" s="144">
        <v>4</v>
      </c>
      <c r="K5" s="158"/>
    </row>
    <row r="6" spans="1:13" ht="24.75" customHeight="1" x14ac:dyDescent="0.2">
      <c r="A6" s="209" t="s">
        <v>14</v>
      </c>
      <c r="B6" s="91" t="s">
        <v>95</v>
      </c>
      <c r="C6" s="92">
        <v>17264</v>
      </c>
      <c r="D6" s="115">
        <v>4203.9380433271544</v>
      </c>
      <c r="E6" s="93"/>
    </row>
    <row r="7" spans="1:13" ht="50.25" customHeight="1" x14ac:dyDescent="0.2">
      <c r="A7" s="210"/>
      <c r="B7" s="146" t="s">
        <v>107</v>
      </c>
      <c r="C7" s="97">
        <v>7514</v>
      </c>
      <c r="D7" s="98">
        <v>4703.7700000000004</v>
      </c>
      <c r="E7" s="121" t="s">
        <v>386</v>
      </c>
      <c r="F7" s="85">
        <v>32</v>
      </c>
    </row>
    <row r="8" spans="1:13" ht="60.75" customHeight="1" x14ac:dyDescent="0.2">
      <c r="A8" s="210"/>
      <c r="B8" s="89" t="s">
        <v>82</v>
      </c>
      <c r="C8" s="97">
        <v>9156</v>
      </c>
      <c r="D8" s="98">
        <v>4595.6899999999996</v>
      </c>
      <c r="E8" s="121" t="s">
        <v>387</v>
      </c>
      <c r="F8" s="85">
        <v>34</v>
      </c>
    </row>
    <row r="9" spans="1:13" ht="17.25" customHeight="1" x14ac:dyDescent="0.2">
      <c r="A9" s="210"/>
      <c r="B9" s="90" t="s">
        <v>86</v>
      </c>
      <c r="C9" s="99">
        <v>634</v>
      </c>
      <c r="D9" s="100">
        <v>4448.12</v>
      </c>
      <c r="E9" s="120" t="s">
        <v>388</v>
      </c>
      <c r="F9" s="85">
        <v>31</v>
      </c>
    </row>
    <row r="10" spans="1:13" ht="17.25" customHeight="1" x14ac:dyDescent="0.2">
      <c r="A10" s="162" t="s">
        <v>15</v>
      </c>
      <c r="B10" s="165" t="s">
        <v>123</v>
      </c>
      <c r="C10" s="99">
        <v>280</v>
      </c>
      <c r="D10" s="100">
        <v>5384.1</v>
      </c>
      <c r="E10" s="120" t="s">
        <v>32</v>
      </c>
      <c r="F10" s="85"/>
      <c r="J10" s="163"/>
    </row>
    <row r="11" spans="1:13" ht="17.25" customHeight="1" x14ac:dyDescent="0.2">
      <c r="A11" s="94" t="s">
        <v>16</v>
      </c>
      <c r="B11" s="95" t="s">
        <v>83</v>
      </c>
      <c r="C11" s="101">
        <v>16025</v>
      </c>
      <c r="D11" s="102">
        <v>4190.55</v>
      </c>
      <c r="E11" s="119" t="s">
        <v>389</v>
      </c>
      <c r="F11" s="85">
        <v>30</v>
      </c>
    </row>
    <row r="12" spans="1:13" ht="17.25" customHeight="1" x14ac:dyDescent="0.2">
      <c r="A12" s="162" t="s">
        <v>17</v>
      </c>
      <c r="B12" s="95" t="s">
        <v>84</v>
      </c>
      <c r="C12" s="103">
        <v>2362</v>
      </c>
      <c r="D12" s="104">
        <v>2679.71</v>
      </c>
      <c r="E12" s="119" t="s">
        <v>390</v>
      </c>
      <c r="F12" s="85">
        <v>33</v>
      </c>
      <c r="M12" s="164"/>
    </row>
    <row r="13" spans="1:13" ht="17.25" customHeight="1" x14ac:dyDescent="0.2">
      <c r="A13" s="162" t="s">
        <v>18</v>
      </c>
      <c r="B13" s="95" t="s">
        <v>85</v>
      </c>
      <c r="C13" s="103">
        <v>2293</v>
      </c>
      <c r="D13" s="104">
        <v>4217.97</v>
      </c>
      <c r="E13" s="119" t="s">
        <v>391</v>
      </c>
      <c r="F13" s="85">
        <v>33</v>
      </c>
      <c r="M13" s="164"/>
    </row>
    <row r="14" spans="1:13" ht="27" customHeight="1" x14ac:dyDescent="0.25">
      <c r="A14" s="162" t="s">
        <v>19</v>
      </c>
      <c r="B14" s="95" t="s">
        <v>110</v>
      </c>
      <c r="C14" s="105">
        <v>71068</v>
      </c>
      <c r="D14" s="102">
        <v>6306.87</v>
      </c>
      <c r="E14" s="119" t="s">
        <v>392</v>
      </c>
      <c r="F14" s="85">
        <v>19</v>
      </c>
      <c r="G14" s="160"/>
    </row>
    <row r="15" spans="1:13" ht="39" customHeight="1" x14ac:dyDescent="0.2">
      <c r="A15" s="162" t="s">
        <v>20</v>
      </c>
      <c r="B15" s="95" t="s">
        <v>104</v>
      </c>
      <c r="C15" s="106">
        <v>54217</v>
      </c>
      <c r="D15" s="102">
        <v>3048.02</v>
      </c>
      <c r="E15" s="119" t="s">
        <v>393</v>
      </c>
      <c r="F15" s="85">
        <v>28</v>
      </c>
    </row>
    <row r="16" spans="1:13" ht="17.25" customHeight="1" x14ac:dyDescent="0.2">
      <c r="A16" s="162" t="s">
        <v>21</v>
      </c>
      <c r="B16" s="95" t="s">
        <v>96</v>
      </c>
      <c r="C16" s="103">
        <v>4121</v>
      </c>
      <c r="D16" s="104">
        <v>3476.72</v>
      </c>
      <c r="E16" s="120" t="s">
        <v>32</v>
      </c>
      <c r="F16" s="85">
        <v>28</v>
      </c>
    </row>
    <row r="17" spans="1:11" ht="22.5" customHeight="1" x14ac:dyDescent="0.2">
      <c r="A17" s="162" t="s">
        <v>22</v>
      </c>
      <c r="B17" s="95" t="s">
        <v>103</v>
      </c>
      <c r="C17" s="107">
        <v>158</v>
      </c>
      <c r="D17" s="108">
        <v>3507.12</v>
      </c>
      <c r="E17" s="119" t="s">
        <v>174</v>
      </c>
      <c r="F17" s="85">
        <v>38</v>
      </c>
      <c r="G17" s="86"/>
    </row>
    <row r="18" spans="1:11" ht="17.25" customHeight="1" x14ac:dyDescent="0.2">
      <c r="A18" s="162" t="s">
        <v>23</v>
      </c>
      <c r="B18" s="96" t="s">
        <v>87</v>
      </c>
      <c r="C18" s="109">
        <v>5997</v>
      </c>
      <c r="D18" s="108">
        <v>3109.66</v>
      </c>
      <c r="E18" s="124" t="s">
        <v>394</v>
      </c>
      <c r="F18" s="85">
        <v>29</v>
      </c>
    </row>
    <row r="19" spans="1:11" ht="26.25" customHeight="1" x14ac:dyDescent="0.2">
      <c r="A19" s="162" t="s">
        <v>24</v>
      </c>
      <c r="B19" s="95" t="s">
        <v>97</v>
      </c>
      <c r="C19" s="103">
        <v>687</v>
      </c>
      <c r="D19" s="104">
        <v>10688.74</v>
      </c>
      <c r="E19" s="119" t="s">
        <v>395</v>
      </c>
      <c r="F19" s="85">
        <v>33</v>
      </c>
    </row>
    <row r="20" spans="1:11" ht="26.25" customHeight="1" x14ac:dyDescent="0.2">
      <c r="A20" s="162" t="s">
        <v>25</v>
      </c>
      <c r="B20" s="95" t="s">
        <v>102</v>
      </c>
      <c r="C20" s="103">
        <v>70</v>
      </c>
      <c r="D20" s="104">
        <v>3667.68</v>
      </c>
      <c r="E20" s="119" t="s">
        <v>396</v>
      </c>
      <c r="F20" s="85">
        <v>29</v>
      </c>
    </row>
    <row r="21" spans="1:11" ht="24" customHeight="1" x14ac:dyDescent="0.2">
      <c r="A21" s="162" t="s">
        <v>26</v>
      </c>
      <c r="B21" s="95" t="s">
        <v>105</v>
      </c>
      <c r="C21" s="103">
        <v>22</v>
      </c>
      <c r="D21" s="104">
        <v>3942.77</v>
      </c>
      <c r="E21" s="120" t="s">
        <v>32</v>
      </c>
      <c r="F21" s="85" t="str">
        <f t="shared" ref="F21" si="0">LEFT(E21,3)</f>
        <v>−</v>
      </c>
    </row>
    <row r="22" spans="1:11" ht="17.25" customHeight="1" x14ac:dyDescent="0.2">
      <c r="A22" s="162" t="s">
        <v>27</v>
      </c>
      <c r="B22" s="95" t="s">
        <v>98</v>
      </c>
      <c r="C22" s="103">
        <v>130</v>
      </c>
      <c r="D22" s="104">
        <v>9589.9699999999993</v>
      </c>
      <c r="E22" s="119" t="s">
        <v>397</v>
      </c>
      <c r="F22" s="85">
        <v>42</v>
      </c>
    </row>
    <row r="23" spans="1:11" s="86" customFormat="1" ht="17.25" customHeight="1" x14ac:dyDescent="0.2">
      <c r="A23" s="162" t="s">
        <v>28</v>
      </c>
      <c r="B23" s="95" t="s">
        <v>88</v>
      </c>
      <c r="C23" s="103">
        <v>249</v>
      </c>
      <c r="D23" s="104">
        <v>4181.32</v>
      </c>
      <c r="E23" s="119" t="s">
        <v>175</v>
      </c>
      <c r="F23" s="85">
        <v>30</v>
      </c>
      <c r="H23" s="78"/>
      <c r="K23" s="159"/>
    </row>
    <row r="24" spans="1:11" s="86" customFormat="1" ht="17.25" customHeight="1" x14ac:dyDescent="0.2">
      <c r="A24" s="162" t="s">
        <v>29</v>
      </c>
      <c r="B24" s="95" t="s">
        <v>99</v>
      </c>
      <c r="C24" s="103">
        <v>837</v>
      </c>
      <c r="D24" s="104">
        <v>3411.45</v>
      </c>
      <c r="E24" s="119" t="s">
        <v>398</v>
      </c>
      <c r="F24" s="85">
        <v>28</v>
      </c>
      <c r="H24" s="78"/>
      <c r="K24" s="159"/>
    </row>
    <row r="25" spans="1:11" ht="26.25" customHeight="1" x14ac:dyDescent="0.2">
      <c r="A25" s="162" t="s">
        <v>30</v>
      </c>
      <c r="B25" s="95" t="s">
        <v>100</v>
      </c>
      <c r="C25" s="105">
        <v>201</v>
      </c>
      <c r="D25" s="102">
        <v>2243.39</v>
      </c>
      <c r="E25" s="119" t="s">
        <v>399</v>
      </c>
      <c r="F25" s="85">
        <v>30</v>
      </c>
    </row>
    <row r="26" spans="1:11" ht="17.25" customHeight="1" x14ac:dyDescent="0.2">
      <c r="A26" s="162" t="s">
        <v>111</v>
      </c>
      <c r="B26" s="95" t="s">
        <v>101</v>
      </c>
      <c r="C26" s="105">
        <v>6762</v>
      </c>
      <c r="D26" s="102">
        <v>3578.55</v>
      </c>
      <c r="E26" s="120" t="s">
        <v>400</v>
      </c>
      <c r="F26" s="85">
        <v>7</v>
      </c>
    </row>
    <row r="27" spans="1:11" ht="18.75" customHeight="1" x14ac:dyDescent="0.2">
      <c r="A27" s="207" t="s">
        <v>60</v>
      </c>
      <c r="B27" s="208"/>
      <c r="C27" s="110">
        <v>182783</v>
      </c>
      <c r="D27" s="111" t="s">
        <v>1</v>
      </c>
      <c r="E27" s="111" t="s">
        <v>1</v>
      </c>
    </row>
    <row r="28" spans="1:11" x14ac:dyDescent="0.2">
      <c r="A28" s="168"/>
      <c r="B28" s="167"/>
      <c r="C28" s="87"/>
      <c r="D28" s="88"/>
    </row>
    <row r="29" spans="1:11" ht="15.75" x14ac:dyDescent="0.2">
      <c r="K29" s="166"/>
    </row>
  </sheetData>
  <mergeCells count="4">
    <mergeCell ref="A1:E1"/>
    <mergeCell ref="A27:B27"/>
    <mergeCell ref="A6:A9"/>
    <mergeCell ref="B3:E3"/>
  </mergeCells>
  <conditionalFormatting sqref="C7:C26">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6">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C7:C26</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Gordana Živec Šašić</cp:lastModifiedBy>
  <cp:lastPrinted>2022-07-20T09:10:13Z</cp:lastPrinted>
  <dcterms:created xsi:type="dcterms:W3CDTF">2018-09-19T07:11:38Z</dcterms:created>
  <dcterms:modified xsi:type="dcterms:W3CDTF">2022-07-20T09:10:41Z</dcterms:modified>
</cp:coreProperties>
</file>