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  <sheet name="stranica 7" sheetId="6" r:id="rId6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  <definedName name="_xlnm.Print_Area" localSheetId="5">'stranica 7'!$A$1:$K$31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6" l="1"/>
  <c r="I2" i="6"/>
  <c r="J29" i="6"/>
  <c r="J28" i="6"/>
  <c r="J27" i="6"/>
  <c r="J26" i="6"/>
  <c r="J25" i="6"/>
  <c r="J24" i="6"/>
  <c r="J23" i="6"/>
  <c r="J22" i="6"/>
  <c r="J21" i="6"/>
  <c r="J14" i="6"/>
  <c r="J6" i="6"/>
  <c r="J7" i="6"/>
  <c r="J8" i="6"/>
  <c r="J9" i="6"/>
  <c r="J10" i="6"/>
  <c r="J11" i="6"/>
  <c r="J12" i="6"/>
  <c r="J13" i="6"/>
  <c r="J5" i="6"/>
  <c r="K28" i="6"/>
  <c r="K27" i="6"/>
  <c r="K26" i="6"/>
  <c r="K25" i="6"/>
  <c r="K24" i="6"/>
  <c r="K23" i="6"/>
  <c r="K22" i="6"/>
  <c r="K21" i="6"/>
  <c r="J19" i="6"/>
  <c r="I19" i="6"/>
  <c r="H19" i="6"/>
  <c r="G19" i="6"/>
  <c r="F19" i="6"/>
  <c r="E18" i="6"/>
  <c r="D18" i="6"/>
  <c r="C18" i="6"/>
  <c r="B18" i="6"/>
  <c r="K13" i="6"/>
  <c r="K12" i="6"/>
  <c r="K11" i="6"/>
  <c r="K10" i="6"/>
  <c r="K9" i="6"/>
  <c r="K8" i="6"/>
  <c r="K7" i="6"/>
  <c r="K6" i="6"/>
  <c r="K5" i="6"/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<sst xmlns="http://schemas.openxmlformats.org/spreadsheetml/2006/main" count="631" uniqueCount="453">
  <si>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</si>
  <si>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</si>
  <si>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</si>
  <si>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</si>
  <si>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</si>
  <si>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</si>
  <si>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</si>
  <si>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</si>
  <si>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</si>
  <si>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</si>
  <si>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</si>
  <si>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</si>
  <si>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</si>
  <si>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</si>
  <si>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</si>
  <si>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</si>
  <si>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</si>
  <si>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</si>
  <si>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</si>
  <si>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</si>
  <si>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</si>
  <si>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</si>
  <si>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</si>
  <si>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</si>
  <si>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</si>
  <si>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</si>
  <si>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</si>
  <si>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</si>
  <si>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</si>
  <si>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</si>
  <si>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</si>
  <si>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</si>
  <si>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</si>
  <si>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</si>
  <si>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</si>
  <si>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</si>
  <si>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</si>
  <si>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</si>
  <si>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</si>
  <si>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</si>
  <si>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</si>
  <si>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</si>
  <si>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</si>
  <si>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</si>
  <si>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</si>
  <si>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</si>
  <si>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</si>
  <si>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</si>
  <si>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</si>
  <si>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</si>
  <si>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</si>
  <si>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</si>
  <si>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</si>
  <si>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</si>
  <si>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</si>
  <si>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</si>
  <si>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</si>
  <si>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</si>
  <si>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</si>
  <si>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</si>
  <si>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</si>
  <si>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</si>
  <si>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</si>
  <si>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</si>
  <si>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</si>
  <si>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</si>
  <si>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</si>
  <si>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</si>
  <si>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</si>
  <si>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</si>
  <si>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</si>
  <si>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</si>
  <si>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</si>
  <si>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</si>
  <si>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</si>
  <si>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</si>
  <si>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</si>
  <si>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</si>
  <si>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</si>
  <si>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</si>
  <si>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</si>
  <si>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</si>
  <si>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</si>
  <si>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</si>
  <si>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</si>
  <si>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</si>
  <si>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</si>
  <si>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</si>
  <si>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</si>
  <si>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</si>
  <si>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</si>
  <si>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</si>
  <si>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</si>
  <si>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</si>
  <si>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</si>
  <si>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</si>
  <si>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</si>
  <si>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</si>
  <si>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 xml:space="preserve"> 74 02 </t>
  </si>
  <si>
    <t>18.</t>
  </si>
  <si>
    <t>Korisnici koji pravo na mirovinu ostvaruju prema Zakonu o vatrogastvu (NN 125/19)*</t>
  </si>
  <si>
    <t xml:space="preserve"> 74 01 </t>
  </si>
  <si>
    <t xml:space="preserve"> 74 11 </t>
  </si>
  <si>
    <t xml:space="preserve"> 72 06 </t>
  </si>
  <si>
    <t>Odnos broja korisnika mirovina i osiguranika</t>
  </si>
  <si>
    <t>49 00 26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</si>
  <si>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</si>
  <si>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t xml:space="preserve"> 65 10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</si>
  <si>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</si>
  <si>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</si>
  <si>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</si>
  <si>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</si>
  <si>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</si>
  <si>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</si>
  <si>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</si>
  <si>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</si>
  <si>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 xml:space="preserve"> 72 08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</si>
  <si>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</si>
  <si>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01.01.2022.</t>
    </r>
  </si>
  <si>
    <t>02 09 12</t>
  </si>
  <si>
    <t xml:space="preserve"> 62 06 </t>
  </si>
  <si>
    <t xml:space="preserve">   18 10   </t>
  </si>
  <si>
    <t xml:space="preserve"> 74 03 </t>
  </si>
  <si>
    <t xml:space="preserve"> 74 06 </t>
  </si>
  <si>
    <t xml:space="preserve"> 71 07 </t>
  </si>
  <si>
    <t xml:space="preserve"> 72 01 </t>
  </si>
  <si>
    <t xml:space="preserve"> 63 11 </t>
  </si>
  <si>
    <t xml:space="preserve"> 63 08 </t>
  </si>
  <si>
    <t xml:space="preserve"> 60 01 </t>
  </si>
  <si>
    <t xml:space="preserve"> 62 11 </t>
  </si>
  <si>
    <t xml:space="preserve"> 54 05 </t>
  </si>
  <si>
    <t>36 02 20</t>
  </si>
  <si>
    <t>28 07 06</t>
  </si>
  <si>
    <t>39 03 26</t>
  </si>
  <si>
    <t>28 07 08</t>
  </si>
  <si>
    <t>21 10 16</t>
  </si>
  <si>
    <t xml:space="preserve"> 68 08 </t>
  </si>
  <si>
    <t xml:space="preserve"> 72 10 </t>
  </si>
  <si>
    <t xml:space="preserve"> 71 11 </t>
  </si>
  <si>
    <t xml:space="preserve"> 72 05 </t>
  </si>
  <si>
    <t xml:space="preserve"> 64 04 </t>
  </si>
  <si>
    <t xml:space="preserve"> 61 09 </t>
  </si>
  <si>
    <t xml:space="preserve"> 59 06 </t>
  </si>
  <si>
    <t>21 11 14</t>
  </si>
  <si>
    <t xml:space="preserve"> 64 06 </t>
  </si>
  <si>
    <t xml:space="preserve"> 60 03 </t>
  </si>
  <si>
    <t xml:space="preserve"> 63 02 </t>
  </si>
  <si>
    <t>38 08 16</t>
  </si>
  <si>
    <t>38 10 06</t>
  </si>
  <si>
    <t>17 03 23</t>
  </si>
  <si>
    <t>19 09 08</t>
  </si>
  <si>
    <t>25 05 24</t>
  </si>
  <si>
    <t>29 09 19</t>
  </si>
  <si>
    <t>10 03 11</t>
  </si>
  <si>
    <t>21 03 12</t>
  </si>
  <si>
    <t>26 07 12</t>
  </si>
  <si>
    <t>35 10 05</t>
  </si>
  <si>
    <t>27 02 09</t>
  </si>
  <si>
    <t>18 00 08</t>
  </si>
  <si>
    <t>17 06 17</t>
  </si>
  <si>
    <t>19 10 24</t>
  </si>
  <si>
    <t>36 00 15</t>
  </si>
  <si>
    <t>26 03 19</t>
  </si>
  <si>
    <t>29 00 22</t>
  </si>
  <si>
    <t>31 03 25</t>
  </si>
  <si>
    <t>37 06 28</t>
  </si>
  <si>
    <t>22 03 15</t>
  </si>
  <si>
    <t xml:space="preserve"> 38 05 10  </t>
  </si>
  <si>
    <t xml:space="preserve"> 29 08 18  </t>
  </si>
  <si>
    <t>PREGLED OSNOVNIH PODATAKA O STANJU U SUSTAVU MIROVINSKOG OSIGURANJA za lipanj 2022. (isplata u srpnju 2022.)</t>
  </si>
  <si>
    <t>31 08 29</t>
  </si>
  <si>
    <t>42 05 29</t>
  </si>
  <si>
    <t>24 09 08</t>
  </si>
  <si>
    <t>31 07 25</t>
  </si>
  <si>
    <t>35 08 03</t>
  </si>
  <si>
    <t>32 09 04</t>
  </si>
  <si>
    <t>28 06 24</t>
  </si>
  <si>
    <t>31 00 07</t>
  </si>
  <si>
    <t xml:space="preserve"> 42 09 29 </t>
  </si>
  <si>
    <t xml:space="preserve"> 42 04 04 </t>
  </si>
  <si>
    <t>27 06 02</t>
  </si>
  <si>
    <t>37 05 29</t>
  </si>
  <si>
    <t xml:space="preserve"> 75 00 </t>
  </si>
  <si>
    <t xml:space="preserve"> 66 00 </t>
  </si>
  <si>
    <t xml:space="preserve"> 63 09 </t>
  </si>
  <si>
    <t xml:space="preserve"> 62 08 </t>
  </si>
  <si>
    <t>31 08 27</t>
  </si>
  <si>
    <t>42 05 25</t>
  </si>
  <si>
    <t>24 06 00</t>
  </si>
  <si>
    <t>31 07 13</t>
  </si>
  <si>
    <t>35 10 13</t>
  </si>
  <si>
    <t>35 08 04</t>
  </si>
  <si>
    <t>32 08 09</t>
  </si>
  <si>
    <t>28 05 15</t>
  </si>
  <si>
    <t>30 10 04</t>
  </si>
  <si>
    <t xml:space="preserve"> 42 10 15 </t>
  </si>
  <si>
    <t xml:space="preserve"> 68 03 </t>
  </si>
  <si>
    <t xml:space="preserve"> 73 10 </t>
  </si>
  <si>
    <t xml:space="preserve"> 42 04 16 </t>
  </si>
  <si>
    <t>27 02 26</t>
  </si>
  <si>
    <t>37 07 15</t>
  </si>
  <si>
    <t xml:space="preserve"> 32 00 14 </t>
  </si>
  <si>
    <t xml:space="preserve"> 42 01 14 </t>
  </si>
  <si>
    <t xml:space="preserve"> 34 02 24 </t>
  </si>
  <si>
    <t xml:space="preserve"> 37 04 10 </t>
  </si>
  <si>
    <t xml:space="preserve"> 38 03 25 </t>
  </si>
  <si>
    <t xml:space="preserve"> 34 10 12 </t>
  </si>
  <si>
    <t xml:space="preserve"> 24 06 17 </t>
  </si>
  <si>
    <t xml:space="preserve"> 30 03 14 </t>
  </si>
  <si>
    <t xml:space="preserve"> 33 03 24 </t>
  </si>
  <si>
    <t xml:space="preserve"> 59 07 </t>
  </si>
  <si>
    <t xml:space="preserve"> 54 11 </t>
  </si>
  <si>
    <t xml:space="preserve"> 64 05 </t>
  </si>
  <si>
    <t xml:space="preserve"> 33 02 19 </t>
  </si>
  <si>
    <t xml:space="preserve"> 42 01 05 </t>
  </si>
  <si>
    <t xml:space="preserve"> 35 05 17 </t>
  </si>
  <si>
    <t xml:space="preserve"> 37 03 10 </t>
  </si>
  <si>
    <t xml:space="preserve"> 35 10 12 </t>
  </si>
  <si>
    <t xml:space="preserve"> 24 09 26 </t>
  </si>
  <si>
    <t xml:space="preserve"> 30 06 18 </t>
  </si>
  <si>
    <t xml:space="preserve"> 34 00 25 </t>
  </si>
  <si>
    <t xml:space="preserve"> 63 06 </t>
  </si>
  <si>
    <t xml:space="preserve">   21 10   </t>
  </si>
  <si>
    <t xml:space="preserve">   20 02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</si>
  <si>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30.06.2022.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</si>
  <si>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lipanj 2022. (isplata u srpnju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</si>
  <si>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lipanj 2022. (isplata u srpnju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</si>
  <si>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lipanj 2022. (isplata u srpnju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</si>
  <si>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lipanj 2022. (isplata u srpnju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</si>
  <si>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lipnja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</si>
  <si>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svibanj 2022. (izvor: DZS)</t>
    </r>
  </si>
  <si>
    <t>za lipanj 2022. (isplata u srpnju 2022.)</t>
  </si>
  <si>
    <t>14 10 22</t>
  </si>
  <si>
    <t>16 03 09</t>
  </si>
  <si>
    <t>13 00 24</t>
  </si>
  <si>
    <t>17 06 22</t>
  </si>
  <si>
    <t>15 00 24</t>
  </si>
  <si>
    <t>16 02 00</t>
  </si>
  <si>
    <t>12 11 12</t>
  </si>
  <si>
    <t>15 00 15</t>
  </si>
  <si>
    <t>17 00 00</t>
  </si>
  <si>
    <t>17 05 17</t>
  </si>
  <si>
    <t>14 00 28</t>
  </si>
  <si>
    <t>23 08 22</t>
  </si>
  <si>
    <t>23 10 29</t>
  </si>
  <si>
    <t>26 08 12</t>
  </si>
  <si>
    <t>28 04 20</t>
  </si>
  <si>
    <t>29 04 02</t>
  </si>
  <si>
    <t>23 05 19</t>
  </si>
  <si>
    <t>28 07 29</t>
  </si>
  <si>
    <t>32 11 19</t>
  </si>
  <si>
    <t>33 10 29</t>
  </si>
  <si>
    <t>25 09 05</t>
  </si>
  <si>
    <t>33 01 24</t>
  </si>
  <si>
    <t>34 04 21</t>
  </si>
  <si>
    <t>35 01 16</t>
  </si>
  <si>
    <t>25 05 23</t>
  </si>
  <si>
    <t>35 07 14</t>
  </si>
  <si>
    <t>36 03 11</t>
  </si>
  <si>
    <t>36 08 06</t>
  </si>
  <si>
    <t>28 02 21</t>
  </si>
  <si>
    <t>36 04 18</t>
  </si>
  <si>
    <t>37 06 22</t>
  </si>
  <si>
    <t>37 10 25</t>
  </si>
  <si>
    <t>29 03 09</t>
  </si>
  <si>
    <t>36 08 04</t>
  </si>
  <si>
    <t>38 08 20</t>
  </si>
  <si>
    <t>39 00 05</t>
  </si>
  <si>
    <t>37 00 15</t>
  </si>
  <si>
    <t>38 10 27</t>
  </si>
  <si>
    <t>39 01 28</t>
  </si>
  <si>
    <t>29 03 06</t>
  </si>
  <si>
    <t>38 10 24</t>
  </si>
  <si>
    <t>28 09 00</t>
  </si>
  <si>
    <t>38 02 11</t>
  </si>
  <si>
    <t>38 10 14</t>
  </si>
  <si>
    <t>29 04 03</t>
  </si>
  <si>
    <t>41 02 19</t>
  </si>
  <si>
    <t>40 07 04</t>
  </si>
  <si>
    <t>40 07 17</t>
  </si>
  <si>
    <t>29 00 20</t>
  </si>
  <si>
    <t>41 09 00</t>
  </si>
  <si>
    <t>13 11 20</t>
  </si>
  <si>
    <t>20 07 03</t>
  </si>
  <si>
    <t>11 01 29</t>
  </si>
  <si>
    <t>14 11 01</t>
  </si>
  <si>
    <t>16 02 27</t>
  </si>
  <si>
    <t>11 10 24</t>
  </si>
  <si>
    <t>16 05 22</t>
  </si>
  <si>
    <t>18 00 18</t>
  </si>
  <si>
    <t>10 06 08</t>
  </si>
  <si>
    <t>15 05 03</t>
  </si>
  <si>
    <t>20 11 26</t>
  </si>
  <si>
    <t>21 00 12</t>
  </si>
  <si>
    <t>13 05 10</t>
  </si>
  <si>
    <t>21 09 11</t>
  </si>
  <si>
    <t>23 03 03</t>
  </si>
  <si>
    <t>23 09 12</t>
  </si>
  <si>
    <t>12 09 20</t>
  </si>
  <si>
    <t>24 01 14</t>
  </si>
  <si>
    <t>28 10 05</t>
  </si>
  <si>
    <t>28 11 16</t>
  </si>
  <si>
    <t>29 07 24</t>
  </si>
  <si>
    <t>32 04 26</t>
  </si>
  <si>
    <t>33 00 01</t>
  </si>
  <si>
    <t>20 07 07</t>
  </si>
  <si>
    <t>32 05 28</t>
  </si>
  <si>
    <t>32 11 09</t>
  </si>
  <si>
    <t>33 02 05</t>
  </si>
  <si>
    <t>24 01 23</t>
  </si>
  <si>
    <t>33 01 28</t>
  </si>
  <si>
    <t>34 00 12</t>
  </si>
  <si>
    <t>34 02 25</t>
  </si>
  <si>
    <t>34 00 13</t>
  </si>
  <si>
    <t>34 07 24</t>
  </si>
  <si>
    <t>34 10 02</t>
  </si>
  <si>
    <t>34 06 27</t>
  </si>
  <si>
    <t>34 07 00</t>
  </si>
  <si>
    <t>34 08 05</t>
  </si>
  <si>
    <t>25 09 00</t>
  </si>
  <si>
    <t>34 06 09</t>
  </si>
  <si>
    <t>34 07 07</t>
  </si>
  <si>
    <t>34 11 18</t>
  </si>
  <si>
    <t>35 00 13</t>
  </si>
  <si>
    <t>35 10 08</t>
  </si>
  <si>
    <t>35 11 25</t>
  </si>
  <si>
    <t>28 08 17</t>
  </si>
  <si>
    <t>30 00 13</t>
  </si>
  <si>
    <t>25 03 16</t>
  </si>
  <si>
    <t>14 11 03</t>
  </si>
  <si>
    <t>16 01 16</t>
  </si>
  <si>
    <t>13 00 27</t>
  </si>
  <si>
    <t>18 04 18</t>
  </si>
  <si>
    <t>15 02 03</t>
  </si>
  <si>
    <t>15 11 08</t>
  </si>
  <si>
    <t>13 00 17</t>
  </si>
  <si>
    <t>16 01 04</t>
  </si>
  <si>
    <t>17 00 11</t>
  </si>
  <si>
    <t>17 05 00</t>
  </si>
  <si>
    <t>14 01 29</t>
  </si>
  <si>
    <t>23 11 24</t>
  </si>
  <si>
    <t>24 01 26</t>
  </si>
  <si>
    <t>27 06 15</t>
  </si>
  <si>
    <t>30 02 02</t>
  </si>
  <si>
    <t>31 03 10</t>
  </si>
  <si>
    <t>24 09 17</t>
  </si>
  <si>
    <t>31 00 01</t>
  </si>
  <si>
    <t>33 11 26</t>
  </si>
  <si>
    <t>35 02 16</t>
  </si>
  <si>
    <t>26 01 05</t>
  </si>
  <si>
    <t>34 01 29</t>
  </si>
  <si>
    <t>35 01 20</t>
  </si>
  <si>
    <t>36 00 17</t>
  </si>
  <si>
    <t>36 04 10</t>
  </si>
  <si>
    <t>38 00 22</t>
  </si>
  <si>
    <t>37 00 18</t>
  </si>
  <si>
    <t>38 10 03</t>
  </si>
  <si>
    <t>39 03 10</t>
  </si>
  <si>
    <t>30 05 06</t>
  </si>
  <si>
    <t>37 03 23</t>
  </si>
  <si>
    <t>39 11 29</t>
  </si>
  <si>
    <t>40 04 06</t>
  </si>
  <si>
    <t>37 06 29</t>
  </si>
  <si>
    <t>40 02 08</t>
  </si>
  <si>
    <t>40 06 18</t>
  </si>
  <si>
    <t>30 09 16</t>
  </si>
  <si>
    <t>37 10 29</t>
  </si>
  <si>
    <t>39 11 23</t>
  </si>
  <si>
    <t>40 02 29</t>
  </si>
  <si>
    <t>29 07 09</t>
  </si>
  <si>
    <t>38 05 24</t>
  </si>
  <si>
    <t>40 00 23</t>
  </si>
  <si>
    <t>40 00 26</t>
  </si>
  <si>
    <t>29 09 25</t>
  </si>
  <si>
    <t>41 03 12</t>
  </si>
  <si>
    <t>41 02 04</t>
  </si>
  <si>
    <t>41 02 14</t>
  </si>
  <si>
    <t>29 05 08</t>
  </si>
  <si>
    <t>41 07 28</t>
  </si>
  <si>
    <t>31 04 28</t>
  </si>
  <si>
    <t>33 05 25</t>
  </si>
  <si>
    <t>29 03 18</t>
  </si>
  <si>
    <t xml:space="preserve"> 31 11 04  </t>
  </si>
  <si>
    <t xml:space="preserve"> 35 07 15  </t>
  </si>
  <si>
    <t xml:space="preserve"> 31 03 20  </t>
  </si>
  <si>
    <t>31 00 16</t>
  </si>
  <si>
    <t xml:space="preserve"> 33 04 07  </t>
  </si>
  <si>
    <t xml:space="preserve"> 33 02 24  </t>
  </si>
  <si>
    <t>18 08 06</t>
  </si>
  <si>
    <t>29 09 13</t>
  </si>
  <si>
    <t xml:space="preserve"> 29 07 06  </t>
  </si>
  <si>
    <t xml:space="preserve"> 32 11 09  </t>
  </si>
  <si>
    <t xml:space="preserve"> 28 11 28  </t>
  </si>
  <si>
    <t xml:space="preserve"> 41 11 20  </t>
  </si>
  <si>
    <t xml:space="preserve"> 27 09 14  </t>
  </si>
  <si>
    <t xml:space="preserve"> 28 10 29  </t>
  </si>
  <si>
    <t>06 08 06</t>
  </si>
  <si>
    <r>
      <t xml:space="preserve">KORISNICI </t>
    </r>
    <r>
      <rPr>
        <b/>
        <i/>
        <sz val="14"/>
        <color rgb="FFFF0000"/>
        <rFont val="Calibri"/>
        <family val="2"/>
        <charset val="238"/>
        <scheme val="minor"/>
      </rPr>
      <t>OSNOVNIH</t>
    </r>
    <r>
      <rPr>
        <b/>
        <sz val="10"/>
        <color theme="1"/>
        <rFont val="Calibri"/>
        <family val="2"/>
        <charset val="238"/>
        <scheme val="minor"/>
      </rPr>
      <t xml:space="preserve"> MIROVINA PREMA VRSTAMA MIROVINA, SPOLU, PROSJEČNOJ MIROVINI I PROSJEČNOM STAŽU KOJI SU PRAVO NA MIROVINU OSTVARILI PREMA ZAKONU O MIROVINSKOM OSIGURANJU </t>
    </r>
  </si>
  <si>
    <t>39 07 00</t>
  </si>
  <si>
    <t>42 01 29</t>
  </si>
  <si>
    <t>32 04 05</t>
  </si>
  <si>
    <t>40 03 01</t>
  </si>
  <si>
    <t>36 09 14</t>
  </si>
  <si>
    <t>35 10 14</t>
  </si>
  <si>
    <t>38 11 14</t>
  </si>
  <si>
    <t>32 03 07</t>
  </si>
  <si>
    <t>27 00 23</t>
  </si>
  <si>
    <t>36 10 29</t>
  </si>
  <si>
    <t xml:space="preserve"> 65 07 </t>
  </si>
  <si>
    <t xml:space="preserve"> 65 04 </t>
  </si>
  <si>
    <t xml:space="preserve"> 62 01 </t>
  </si>
  <si>
    <t xml:space="preserve"> 60 04 </t>
  </si>
  <si>
    <t xml:space="preserve"> 64 01 </t>
  </si>
  <si>
    <t xml:space="preserve"> 36 08 </t>
  </si>
  <si>
    <t>39 07 05</t>
  </si>
  <si>
    <t>42 01 26</t>
  </si>
  <si>
    <t>33 04 01</t>
  </si>
  <si>
    <t>40 03 00</t>
  </si>
  <si>
    <t>36 09 24</t>
  </si>
  <si>
    <t>38 11 22</t>
  </si>
  <si>
    <t>32 08 25</t>
  </si>
  <si>
    <t>27 01 00</t>
  </si>
  <si>
    <t>36 10 25</t>
  </si>
  <si>
    <t xml:space="preserve"> 66 01 </t>
  </si>
  <si>
    <t xml:space="preserve"> 61 11 </t>
  </si>
  <si>
    <t xml:space="preserve"> 59 05 </t>
  </si>
  <si>
    <r>
      <t xml:space="preserve">KORISNICI </t>
    </r>
    <r>
      <rPr>
        <b/>
        <i/>
        <sz val="12"/>
        <color rgb="FFFF0000"/>
        <rFont val="Calibri"/>
        <family val="2"/>
        <charset val="238"/>
        <scheme val="minor"/>
      </rPr>
      <t>OSNOVNIH</t>
    </r>
    <r>
      <rPr>
        <b/>
        <sz val="12"/>
        <color theme="1"/>
        <rFont val="Calibri"/>
        <family val="2"/>
        <charset val="238"/>
        <scheme val="minor"/>
      </rPr>
      <t xml:space="preserve"> MIROVINA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2022. GODINI 
PREMA ZAKONU O MIROVINSKOM OSIGURANJU - </t>
    </r>
    <r>
      <rPr>
        <b/>
        <i/>
        <sz val="12"/>
        <color rgb="FFFF0000"/>
        <rFont val="Calibri"/>
        <family val="2"/>
        <charset val="238"/>
        <scheme val="minor"/>
      </rPr>
      <t>NOVI KORISNICI</t>
    </r>
  </si>
  <si>
    <t xml:space="preserve"> 39 10 16 </t>
  </si>
  <si>
    <t xml:space="preserve"> 42 01 28 </t>
  </si>
  <si>
    <t xml:space="preserve"> 40 06 22 </t>
  </si>
  <si>
    <t xml:space="preserve"> 37 03 00 </t>
  </si>
  <si>
    <t xml:space="preserve"> 39 10 15 </t>
  </si>
  <si>
    <t xml:space="preserve"> 39 05 21 </t>
  </si>
  <si>
    <t xml:space="preserve"> 26 05 01 </t>
  </si>
  <si>
    <t xml:space="preserve"> 29 03 03 </t>
  </si>
  <si>
    <t xml:space="preserve"> 38 01 18 </t>
  </si>
  <si>
    <t xml:space="preserve"> 64 07 </t>
  </si>
  <si>
    <t xml:space="preserve"> 61 10 </t>
  </si>
  <si>
    <t xml:space="preserve"> 60 05 </t>
  </si>
  <si>
    <t xml:space="preserve"> 60 00 </t>
  </si>
  <si>
    <t xml:space="preserve"> 35 07 </t>
  </si>
  <si>
    <t xml:space="preserve"> 59 03 </t>
  </si>
  <si>
    <t xml:space="preserve"> 39 10 17 </t>
  </si>
  <si>
    <t xml:space="preserve"> 42 01 21 </t>
  </si>
  <si>
    <t xml:space="preserve"> 40 06 15 </t>
  </si>
  <si>
    <t xml:space="preserve"> 37 03 07 </t>
  </si>
  <si>
    <t xml:space="preserve"> 39 05 18 </t>
  </si>
  <si>
    <t xml:space="preserve"> 27 09 07 </t>
  </si>
  <si>
    <t xml:space="preserve"> 29 03 26 </t>
  </si>
  <si>
    <t xml:space="preserve"> 38 01 16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</si>
  <si>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(akontacija).</t>
    </r>
    <r>
      <rPr>
        <sz val="8"/>
        <color theme="1"/>
        <rFont val="Calibri"/>
        <family val="2"/>
        <charset val="238"/>
        <scheme val="minor"/>
      </rPr>
      <t xml:space="preserve"> 
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</si>
  <si>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r>
      <t xml:space="preserve">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</si>
  <si>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t>1 : 1,33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</si>
</sst>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2" fontId="2" fillId="3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1" fontId="29" fillId="0" borderId="0" xfId="0" applyNumberFormat="1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right" wrapText="1"/>
    </xf>
    <xf numFmtId="0" fontId="11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25046</c:v>
                </c:pt>
                <c:pt idx="1">
                  <c:v>26569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27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  </a:t>
            </a:r>
            <a:r>
              <a:rPr lang="hr-HR" sz="1200">
                <a:solidFill>
                  <a:srgbClr val="FF0000"/>
                </a:solidFill>
              </a:rPr>
              <a:t>1 : 1,33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30.06.2022.</c:v>
                </c:pt>
                <c:pt idx="1">
                  <c:v>Broj korisnika mirovine za lipanj 2022. (isplata u srpnju 2022.)</c:v>
                </c:pt>
                <c:pt idx="2">
                  <c:v>Registrirana nezaposlenost krajem lipnja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1640770</c:v>
                </c:pt>
                <c:pt idx="1">
                  <c:v>1229760</c:v>
                </c:pt>
                <c:pt idx="2">
                  <c:v>105798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30.06.2022.</c:v>
                </c:pt>
                <c:pt idx="1">
                  <c:v>Broj korisnika mirovine za lipanj 2022. (isplata u srpnju 2022.)</c:v>
                </c:pt>
                <c:pt idx="2">
                  <c:v>Registrirana nezaposlenost krajem lipnja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3050.61</c:v>
                </c:pt>
                <c:pt idx="1">
                  <c:v>3186.8813531029068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3050.61</c:v>
                </c:pt>
                <c:pt idx="1">
                  <c:v>3186.8813531029068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39.669830949284787</c:v>
                </c:pt>
                <c:pt idx="1">
                  <c:v>41.441890157385004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2809</c:v>
                </c:pt>
                <c:pt idx="1">
                  <c:v>17395</c:v>
                </c:pt>
                <c:pt idx="2">
                  <c:v>80705</c:v>
                </c:pt>
                <c:pt idx="3">
                  <c:v>122100</c:v>
                </c:pt>
                <c:pt idx="4">
                  <c:v>177954</c:v>
                </c:pt>
                <c:pt idx="5">
                  <c:v>134426</c:v>
                </c:pt>
                <c:pt idx="6">
                  <c:v>133741</c:v>
                </c:pt>
                <c:pt idx="7">
                  <c:v>83099</c:v>
                </c:pt>
                <c:pt idx="8">
                  <c:v>66746</c:v>
                </c:pt>
                <c:pt idx="9">
                  <c:v>45128</c:v>
                </c:pt>
                <c:pt idx="10">
                  <c:v>47504</c:v>
                </c:pt>
                <c:pt idx="11">
                  <c:v>22575</c:v>
                </c:pt>
                <c:pt idx="12">
                  <c:v>8803</c:v>
                </c:pt>
                <c:pt idx="13">
                  <c:v>10134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88</c:v>
                </c:pt>
                <c:pt idx="1">
                  <c:v>6826</c:v>
                </c:pt>
                <c:pt idx="2">
                  <c:v>6343</c:v>
                </c:pt>
                <c:pt idx="3">
                  <c:v>10161</c:v>
                </c:pt>
                <c:pt idx="4">
                  <c:v>45757</c:v>
                </c:pt>
                <c:pt idx="5">
                  <c:v>26820</c:v>
                </c:pt>
                <c:pt idx="6">
                  <c:v>36740</c:v>
                </c:pt>
                <c:pt idx="7">
                  <c:v>22448</c:v>
                </c:pt>
                <c:pt idx="8">
                  <c:v>17989</c:v>
                </c:pt>
                <c:pt idx="9">
                  <c:v>10830</c:v>
                </c:pt>
                <c:pt idx="10">
                  <c:v>10970</c:v>
                </c:pt>
                <c:pt idx="11">
                  <c:v>5236</c:v>
                </c:pt>
                <c:pt idx="12">
                  <c:v>2064</c:v>
                </c:pt>
                <c:pt idx="13">
                  <c:v>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2721</c:v>
                </c:pt>
                <c:pt idx="1">
                  <c:v>10569</c:v>
                </c:pt>
                <c:pt idx="2">
                  <c:v>74362</c:v>
                </c:pt>
                <c:pt idx="3">
                  <c:v>111939</c:v>
                </c:pt>
                <c:pt idx="4">
                  <c:v>132197</c:v>
                </c:pt>
                <c:pt idx="5">
                  <c:v>107606</c:v>
                </c:pt>
                <c:pt idx="6">
                  <c:v>97001</c:v>
                </c:pt>
                <c:pt idx="7">
                  <c:v>60651</c:v>
                </c:pt>
                <c:pt idx="8">
                  <c:v>48757</c:v>
                </c:pt>
                <c:pt idx="9">
                  <c:v>34298</c:v>
                </c:pt>
                <c:pt idx="10">
                  <c:v>36534</c:v>
                </c:pt>
                <c:pt idx="11">
                  <c:v>17339</c:v>
                </c:pt>
                <c:pt idx="12">
                  <c:v>6739</c:v>
                </c:pt>
                <c:pt idx="13">
                  <c:v>9015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7514</c:v>
                </c:pt>
                <c:pt idx="1">
                  <c:v>9156</c:v>
                </c:pt>
                <c:pt idx="2">
                  <c:v>634</c:v>
                </c:pt>
                <c:pt idx="3">
                  <c:v>280</c:v>
                </c:pt>
                <c:pt idx="4" formatCode="0">
                  <c:v>16025</c:v>
                </c:pt>
                <c:pt idx="5">
                  <c:v>2362</c:v>
                </c:pt>
                <c:pt idx="6">
                  <c:v>2293</c:v>
                </c:pt>
                <c:pt idx="7">
                  <c:v>71068</c:v>
                </c:pt>
                <c:pt idx="8">
                  <c:v>54217</c:v>
                </c:pt>
                <c:pt idx="9">
                  <c:v>4121</c:v>
                </c:pt>
                <c:pt idx="10">
                  <c:v>158</c:v>
                </c:pt>
                <c:pt idx="11">
                  <c:v>5997</c:v>
                </c:pt>
                <c:pt idx="12">
                  <c:v>687</c:v>
                </c:pt>
                <c:pt idx="13">
                  <c:v>70</c:v>
                </c:pt>
                <c:pt idx="14">
                  <c:v>22</c:v>
                </c:pt>
                <c:pt idx="15">
                  <c:v>130</c:v>
                </c:pt>
                <c:pt idx="16">
                  <c:v>249</c:v>
                </c:pt>
                <c:pt idx="17">
                  <c:v>837</c:v>
                </c:pt>
                <c:pt idx="18">
                  <c:v>201</c:v>
                </c:pt>
                <c:pt idx="19">
                  <c:v>6762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4703.7700000000004</c:v>
                </c:pt>
                <c:pt idx="1">
                  <c:v>4595.6899999999996</c:v>
                </c:pt>
                <c:pt idx="2">
                  <c:v>4448.12</c:v>
                </c:pt>
                <c:pt idx="3">
                  <c:v>5384.1</c:v>
                </c:pt>
                <c:pt idx="4">
                  <c:v>4190.55</c:v>
                </c:pt>
                <c:pt idx="5">
                  <c:v>2679.71</c:v>
                </c:pt>
                <c:pt idx="6">
                  <c:v>4217.97</c:v>
                </c:pt>
                <c:pt idx="7">
                  <c:v>6306.87</c:v>
                </c:pt>
                <c:pt idx="8">
                  <c:v>3048.02</c:v>
                </c:pt>
                <c:pt idx="9">
                  <c:v>3476.72</c:v>
                </c:pt>
                <c:pt idx="10">
                  <c:v>3507.12</c:v>
                </c:pt>
                <c:pt idx="11">
                  <c:v>3109.66</c:v>
                </c:pt>
                <c:pt idx="12">
                  <c:v>10688.74</c:v>
                </c:pt>
                <c:pt idx="13">
                  <c:v>3667.68</c:v>
                </c:pt>
                <c:pt idx="14">
                  <c:v>3942.77</c:v>
                </c:pt>
                <c:pt idx="15">
                  <c:v>9589.9699999999993</c:v>
                </c:pt>
                <c:pt idx="16">
                  <c:v>4181.32</c:v>
                </c:pt>
                <c:pt idx="17">
                  <c:v>3411.45</c:v>
                </c:pt>
                <c:pt idx="18">
                  <c:v>2243.39</c:v>
                </c:pt>
                <c:pt idx="19">
                  <c:v>3578.55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4" width="9.140625" style="135" customWidth="1"/>
    <col min="15" max="15" width="12.140625" style="135" customWidth="1"/>
    <col min="16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87" t="s">
        <v>169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23" s="1" customFormat="1" ht="14.45" customHeight="1" x14ac:dyDescent="0.2">
      <c r="A2" s="188" t="s">
        <v>8</v>
      </c>
      <c r="B2" s="182" t="s">
        <v>9</v>
      </c>
      <c r="C2" s="183" t="s">
        <v>94</v>
      </c>
      <c r="D2" s="182" t="s">
        <v>89</v>
      </c>
      <c r="E2" s="175" t="s">
        <v>90</v>
      </c>
      <c r="F2" s="185" t="s">
        <v>0</v>
      </c>
      <c r="G2" s="185"/>
      <c r="H2" s="185"/>
      <c r="I2" s="185"/>
      <c r="J2" s="185"/>
      <c r="K2" s="185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88"/>
      <c r="B3" s="182"/>
      <c r="C3" s="183"/>
      <c r="D3" s="182"/>
      <c r="E3" s="176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84" t="s">
        <v>88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28" t="s">
        <v>4</v>
      </c>
      <c r="B5" s="120">
        <v>492367</v>
      </c>
      <c r="C5" s="29">
        <v>2910.76</v>
      </c>
      <c r="D5" s="30" t="s">
        <v>170</v>
      </c>
      <c r="E5" s="30" t="s">
        <v>182</v>
      </c>
      <c r="F5" s="128">
        <v>399784</v>
      </c>
      <c r="G5" s="31">
        <v>3390.81</v>
      </c>
      <c r="H5" s="32" t="s">
        <v>186</v>
      </c>
      <c r="I5" s="33" t="s">
        <v>102</v>
      </c>
      <c r="J5" s="34">
        <f t="shared" ref="J5:J14" si="0">G5/$C$50*100</f>
        <v>44.093758127438235</v>
      </c>
      <c r="K5" s="34">
        <f>F5/$F$14*100</f>
        <v>41.944814865719806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35" t="s">
        <v>11</v>
      </c>
      <c r="B6" s="121">
        <v>45664</v>
      </c>
      <c r="C6" s="36">
        <v>3831.52</v>
      </c>
      <c r="D6" s="37" t="s">
        <v>171</v>
      </c>
      <c r="E6" s="37" t="s">
        <v>183</v>
      </c>
      <c r="F6" s="129">
        <v>40219</v>
      </c>
      <c r="G6" s="38">
        <v>4026.87</v>
      </c>
      <c r="H6" s="39" t="s">
        <v>187</v>
      </c>
      <c r="I6" s="40" t="s">
        <v>107</v>
      </c>
      <c r="J6" s="41">
        <f t="shared" si="0"/>
        <v>52.365019505851748</v>
      </c>
      <c r="K6" s="41">
        <f>F6/$F$14*100</f>
        <v>4.2197249241700145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35" t="s">
        <v>106</v>
      </c>
      <c r="B7" s="121">
        <v>78391</v>
      </c>
      <c r="C7" s="36">
        <v>2570.0700000000002</v>
      </c>
      <c r="D7" s="37" t="s">
        <v>172</v>
      </c>
      <c r="E7" s="37" t="s">
        <v>122</v>
      </c>
      <c r="F7" s="129">
        <v>67815</v>
      </c>
      <c r="G7" s="38">
        <v>2891.93</v>
      </c>
      <c r="H7" s="39" t="s">
        <v>188</v>
      </c>
      <c r="I7" s="40" t="s">
        <v>101</v>
      </c>
      <c r="J7" s="41">
        <f t="shared" si="0"/>
        <v>37.606371911573468</v>
      </c>
      <c r="K7" s="41">
        <f t="shared" ref="K7:K13" si="1">F7/$F$14*100</f>
        <v>7.1150611833359729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42" t="s">
        <v>12</v>
      </c>
      <c r="B8" s="122">
        <v>616422</v>
      </c>
      <c r="C8" s="43">
        <v>2935.65</v>
      </c>
      <c r="D8" s="44" t="s">
        <v>173</v>
      </c>
      <c r="E8" s="44" t="s">
        <v>98</v>
      </c>
      <c r="F8" s="130">
        <v>507818</v>
      </c>
      <c r="G8" s="45">
        <v>3374.57</v>
      </c>
      <c r="H8" s="46" t="s">
        <v>189</v>
      </c>
      <c r="I8" s="47" t="s">
        <v>101</v>
      </c>
      <c r="J8" s="80">
        <f t="shared" si="0"/>
        <v>43.882574772431731</v>
      </c>
      <c r="K8" s="80">
        <f t="shared" si="1"/>
        <v>53.279600973225797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48" t="s">
        <v>13</v>
      </c>
      <c r="B9" s="121">
        <v>207095</v>
      </c>
      <c r="C9" s="36">
        <v>2814.37</v>
      </c>
      <c r="D9" s="37" t="s">
        <v>161</v>
      </c>
      <c r="E9" s="37" t="s">
        <v>136</v>
      </c>
      <c r="F9" s="129">
        <v>170952</v>
      </c>
      <c r="G9" s="38">
        <v>3127.58</v>
      </c>
      <c r="H9" s="39" t="s">
        <v>190</v>
      </c>
      <c r="I9" s="40" t="s">
        <v>196</v>
      </c>
      <c r="J9" s="41">
        <f t="shared" si="0"/>
        <v>40.670741222366708</v>
      </c>
      <c r="K9" s="41">
        <f t="shared" si="1"/>
        <v>17.936060449954308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49" t="s">
        <v>14</v>
      </c>
      <c r="B10" s="121">
        <v>374</v>
      </c>
      <c r="C10" s="36">
        <v>3107.12</v>
      </c>
      <c r="D10" s="37" t="s">
        <v>174</v>
      </c>
      <c r="E10" s="37" t="s">
        <v>184</v>
      </c>
      <c r="F10" s="129">
        <v>365</v>
      </c>
      <c r="G10" s="38">
        <v>3110.12</v>
      </c>
      <c r="H10" s="39" t="s">
        <v>191</v>
      </c>
      <c r="I10" s="40" t="s">
        <v>127</v>
      </c>
      <c r="J10" s="41">
        <f t="shared" si="0"/>
        <v>40.443693107932376</v>
      </c>
      <c r="K10" s="41">
        <f t="shared" si="1"/>
        <v>3.8295323039410606E-2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42" t="s">
        <v>15</v>
      </c>
      <c r="B11" s="122">
        <v>823891</v>
      </c>
      <c r="C11" s="43">
        <v>2905.24</v>
      </c>
      <c r="D11" s="44" t="s">
        <v>175</v>
      </c>
      <c r="E11" s="44" t="s">
        <v>137</v>
      </c>
      <c r="F11" s="130">
        <v>679135</v>
      </c>
      <c r="G11" s="45">
        <v>3312.25</v>
      </c>
      <c r="H11" s="46" t="s">
        <v>192</v>
      </c>
      <c r="I11" s="47" t="s">
        <v>116</v>
      </c>
      <c r="J11" s="80">
        <f t="shared" si="0"/>
        <v>43.072171651495452</v>
      </c>
      <c r="K11" s="80">
        <f t="shared" si="1"/>
        <v>71.253956746219515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48" t="s">
        <v>16</v>
      </c>
      <c r="B12" s="121">
        <v>99360</v>
      </c>
      <c r="C12" s="36">
        <v>2191.38</v>
      </c>
      <c r="D12" s="37" t="s">
        <v>135</v>
      </c>
      <c r="E12" s="37" t="s">
        <v>185</v>
      </c>
      <c r="F12" s="129">
        <v>93866</v>
      </c>
      <c r="G12" s="38">
        <v>2289.46</v>
      </c>
      <c r="H12" s="39" t="s">
        <v>143</v>
      </c>
      <c r="I12" s="40" t="s">
        <v>120</v>
      </c>
      <c r="J12" s="41">
        <f t="shared" si="0"/>
        <v>29.771911573472043</v>
      </c>
      <c r="K12" s="41">
        <f t="shared" si="1"/>
        <v>9.8482980614173048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48" t="s">
        <v>6</v>
      </c>
      <c r="B13" s="121">
        <v>212654</v>
      </c>
      <c r="C13" s="36">
        <v>2183.9299999999998</v>
      </c>
      <c r="D13" s="37" t="s">
        <v>176</v>
      </c>
      <c r="E13" s="37" t="s">
        <v>116</v>
      </c>
      <c r="F13" s="129">
        <v>180118</v>
      </c>
      <c r="G13" s="38">
        <v>2460.75</v>
      </c>
      <c r="H13" s="39" t="s">
        <v>193</v>
      </c>
      <c r="I13" s="40" t="s">
        <v>103</v>
      </c>
      <c r="J13" s="41">
        <f t="shared" si="0"/>
        <v>31.999349804941485</v>
      </c>
      <c r="K13" s="41">
        <f t="shared" si="1"/>
        <v>18.897745192363178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1135905</v>
      </c>
      <c r="C14" s="51">
        <v>2707.76</v>
      </c>
      <c r="D14" s="52" t="s">
        <v>177</v>
      </c>
      <c r="E14" s="52" t="s">
        <v>138</v>
      </c>
      <c r="F14" s="123">
        <v>953119</v>
      </c>
      <c r="G14" s="51">
        <v>3050.61</v>
      </c>
      <c r="H14" s="52" t="s">
        <v>194</v>
      </c>
      <c r="I14" s="52" t="s">
        <v>124</v>
      </c>
      <c r="J14" s="53">
        <f t="shared" si="0"/>
        <v>39.669830949284787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17.25" customHeight="1" x14ac:dyDescent="0.2">
      <c r="A15" s="112" t="s">
        <v>84</v>
      </c>
      <c r="B15" s="124">
        <v>108320</v>
      </c>
      <c r="C15" s="20">
        <v>4170.55</v>
      </c>
      <c r="D15" s="21" t="s">
        <v>178</v>
      </c>
      <c r="E15" s="22" t="s">
        <v>123</v>
      </c>
      <c r="F15" s="124">
        <v>85815</v>
      </c>
      <c r="G15" s="20">
        <v>4998.68</v>
      </c>
      <c r="H15" s="21" t="s">
        <v>195</v>
      </c>
      <c r="I15" s="22" t="s">
        <v>197</v>
      </c>
      <c r="J15" s="23">
        <f>G15/C50*100</f>
        <v>65.002340702210674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17.25" customHeight="1" x14ac:dyDescent="0.2">
      <c r="A16" s="113" t="s">
        <v>85</v>
      </c>
      <c r="B16" s="125">
        <v>216069</v>
      </c>
      <c r="C16" s="24">
        <v>3782.53</v>
      </c>
      <c r="D16" s="25" t="s">
        <v>179</v>
      </c>
      <c r="E16" s="26" t="s">
        <v>139</v>
      </c>
      <c r="F16" s="125">
        <v>174806</v>
      </c>
      <c r="G16" s="24">
        <v>4393.1400000000003</v>
      </c>
      <c r="H16" s="25" t="s">
        <v>198</v>
      </c>
      <c r="I16" s="26" t="s">
        <v>125</v>
      </c>
      <c r="J16" s="27">
        <f>G16/C50*100</f>
        <v>57.127958387516266</v>
      </c>
      <c r="K16" s="27">
        <f>F16/F14*100</f>
        <v>18.34041709377318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277652</v>
      </c>
      <c r="C17" s="4">
        <v>1836.08</v>
      </c>
      <c r="D17" s="5" t="s">
        <v>180</v>
      </c>
      <c r="E17" s="6" t="s">
        <v>97</v>
      </c>
      <c r="F17" s="126">
        <v>237704</v>
      </c>
      <c r="G17" s="4">
        <v>2011.5269525544375</v>
      </c>
      <c r="H17" s="5" t="s">
        <v>199</v>
      </c>
      <c r="I17" s="6" t="s">
        <v>97</v>
      </c>
      <c r="J17" s="10">
        <f>G17/C50*100</f>
        <v>26.157697692515441</v>
      </c>
      <c r="K17" s="10">
        <f>F17/F14*100</f>
        <v>24.939593062356327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1747</v>
      </c>
      <c r="C18" s="7">
        <v>7658.4</v>
      </c>
      <c r="D18" s="9" t="s">
        <v>181</v>
      </c>
      <c r="E18" s="8" t="s">
        <v>97</v>
      </c>
      <c r="F18" s="127">
        <v>1601</v>
      </c>
      <c r="G18" s="7">
        <v>8033.6</v>
      </c>
      <c r="H18" s="9" t="s">
        <v>200</v>
      </c>
      <c r="I18" s="8" t="s">
        <v>97</v>
      </c>
      <c r="J18" s="11">
        <f>G18/C50*100</f>
        <v>104.46814044213264</v>
      </c>
      <c r="K18" s="11">
        <f>F18/F14*100</f>
        <v>0.16797482790711338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86" t="s">
        <v>114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55"/>
    </row>
    <row r="20" spans="1:25" s="1" customFormat="1" ht="15.75" customHeight="1" x14ac:dyDescent="0.2">
      <c r="A20" s="189" t="s">
        <v>8</v>
      </c>
      <c r="B20" s="175" t="str">
        <f>B2</f>
        <v>Broj 
korisnika</v>
      </c>
      <c r="C20" s="173" t="str">
        <f>C2</f>
        <v>Prosječna 
netomirovina</v>
      </c>
      <c r="D20" s="175" t="str">
        <f>D2</f>
        <v>Prosječan mirovinski staž
(gg mm dd)</v>
      </c>
      <c r="E20" s="175" t="str">
        <f>E2</f>
        <v>Prosječna dob
(gg mm)</v>
      </c>
      <c r="F20" s="185" t="s">
        <v>0</v>
      </c>
      <c r="G20" s="185"/>
      <c r="H20" s="185"/>
      <c r="I20" s="185"/>
      <c r="J20" s="185"/>
      <c r="K20" s="185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90"/>
      <c r="B21" s="176"/>
      <c r="C21" s="174"/>
      <c r="D21" s="176"/>
      <c r="E21" s="176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179" t="s">
        <v>108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28" t="s">
        <v>4</v>
      </c>
      <c r="B23" s="120">
        <v>11158</v>
      </c>
      <c r="C23" s="29">
        <v>2772.57</v>
      </c>
      <c r="D23" s="30" t="s">
        <v>201</v>
      </c>
      <c r="E23" s="30" t="s">
        <v>144</v>
      </c>
      <c r="F23" s="128">
        <v>8421</v>
      </c>
      <c r="G23" s="31">
        <v>3425.16</v>
      </c>
      <c r="H23" s="32" t="s">
        <v>213</v>
      </c>
      <c r="I23" s="33" t="s">
        <v>140</v>
      </c>
      <c r="J23" s="34">
        <f t="shared" ref="J23:J31" si="2">G23/$C$50*100</f>
        <v>44.540442132639789</v>
      </c>
      <c r="K23" s="34">
        <f>F23/$F$31*100</f>
        <v>41.344265514532601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35" t="s">
        <v>11</v>
      </c>
      <c r="B24" s="121">
        <v>3249</v>
      </c>
      <c r="C24" s="36">
        <v>3575.87</v>
      </c>
      <c r="D24" s="37" t="s">
        <v>202</v>
      </c>
      <c r="E24" s="37" t="s">
        <v>141</v>
      </c>
      <c r="F24" s="129">
        <v>2979</v>
      </c>
      <c r="G24" s="38">
        <v>3684.88</v>
      </c>
      <c r="H24" s="39" t="s">
        <v>214</v>
      </c>
      <c r="I24" s="40" t="s">
        <v>141</v>
      </c>
      <c r="J24" s="41">
        <f t="shared" si="2"/>
        <v>47.917815344603383</v>
      </c>
      <c r="K24" s="41">
        <f>F24/$F$31*100</f>
        <v>14.625883739198741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42" t="s">
        <v>12</v>
      </c>
      <c r="B25" s="122">
        <v>14407</v>
      </c>
      <c r="C25" s="43">
        <v>2953.73</v>
      </c>
      <c r="D25" s="44" t="s">
        <v>203</v>
      </c>
      <c r="E25" s="44" t="s">
        <v>126</v>
      </c>
      <c r="F25" s="130">
        <v>11400</v>
      </c>
      <c r="G25" s="45">
        <v>3493.03</v>
      </c>
      <c r="H25" s="46" t="s">
        <v>215</v>
      </c>
      <c r="I25" s="47" t="s">
        <v>127</v>
      </c>
      <c r="J25" s="80">
        <f t="shared" si="2"/>
        <v>45.42301690507152</v>
      </c>
      <c r="K25" s="80">
        <f t="shared" ref="K25:K30" si="3">F25/$F$31*100</f>
        <v>55.970149253731336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48" t="s">
        <v>13</v>
      </c>
      <c r="B26" s="121">
        <v>3538</v>
      </c>
      <c r="C26" s="36">
        <v>2952</v>
      </c>
      <c r="D26" s="37" t="s">
        <v>204</v>
      </c>
      <c r="E26" s="37" t="s">
        <v>145</v>
      </c>
      <c r="F26" s="129">
        <v>3130</v>
      </c>
      <c r="G26" s="38">
        <v>3170.48</v>
      </c>
      <c r="H26" s="39" t="s">
        <v>216</v>
      </c>
      <c r="I26" s="40" t="s">
        <v>128</v>
      </c>
      <c r="J26" s="41">
        <f t="shared" si="2"/>
        <v>41.228608582574772</v>
      </c>
      <c r="K26" s="41">
        <f t="shared" si="3"/>
        <v>15.367242733699921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49" t="s">
        <v>14</v>
      </c>
      <c r="B27" s="121">
        <v>10</v>
      </c>
      <c r="C27" s="36">
        <v>3231.95</v>
      </c>
      <c r="D27" s="37" t="s">
        <v>205</v>
      </c>
      <c r="E27" s="37" t="s">
        <v>210</v>
      </c>
      <c r="F27" s="129">
        <v>10</v>
      </c>
      <c r="G27" s="38">
        <v>3231.95</v>
      </c>
      <c r="H27" s="39" t="s">
        <v>205</v>
      </c>
      <c r="I27" s="40" t="s">
        <v>210</v>
      </c>
      <c r="J27" s="41">
        <f t="shared" si="2"/>
        <v>42.02795838751625</v>
      </c>
      <c r="K27" s="41">
        <f t="shared" si="3"/>
        <v>4.9096622152395915E-2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42" t="s">
        <v>15</v>
      </c>
      <c r="B28" s="122">
        <v>17955</v>
      </c>
      <c r="C28" s="43">
        <v>2953.54</v>
      </c>
      <c r="D28" s="44" t="s">
        <v>206</v>
      </c>
      <c r="E28" s="44" t="s">
        <v>146</v>
      </c>
      <c r="F28" s="130">
        <v>14540</v>
      </c>
      <c r="G28" s="45">
        <v>3423.42</v>
      </c>
      <c r="H28" s="46" t="s">
        <v>217</v>
      </c>
      <c r="I28" s="47" t="s">
        <v>129</v>
      </c>
      <c r="J28" s="80">
        <f t="shared" si="2"/>
        <v>44.517815344603385</v>
      </c>
      <c r="K28" s="80">
        <f t="shared" si="3"/>
        <v>71.386488609583665</v>
      </c>
      <c r="L28" s="107"/>
      <c r="M28" s="136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1" customFormat="1" ht="12" customHeight="1" x14ac:dyDescent="0.2">
      <c r="A29" s="48" t="s">
        <v>16</v>
      </c>
      <c r="B29" s="121">
        <v>1048</v>
      </c>
      <c r="C29" s="36">
        <v>2081.58</v>
      </c>
      <c r="D29" s="37" t="s">
        <v>207</v>
      </c>
      <c r="E29" s="37" t="s">
        <v>211</v>
      </c>
      <c r="F29" s="129">
        <v>903</v>
      </c>
      <c r="G29" s="38">
        <v>2316.6999999999998</v>
      </c>
      <c r="H29" s="39" t="s">
        <v>218</v>
      </c>
      <c r="I29" s="40" t="s">
        <v>130</v>
      </c>
      <c r="J29" s="41">
        <f t="shared" si="2"/>
        <v>30.126137841352403</v>
      </c>
      <c r="K29" s="41">
        <f t="shared" si="3"/>
        <v>4.4334249803613508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48" t="s">
        <v>6</v>
      </c>
      <c r="B30" s="121">
        <v>6043</v>
      </c>
      <c r="C30" s="36">
        <v>2283.9499999999998</v>
      </c>
      <c r="D30" s="37" t="s">
        <v>208</v>
      </c>
      <c r="E30" s="37" t="s">
        <v>212</v>
      </c>
      <c r="F30" s="129">
        <v>4925</v>
      </c>
      <c r="G30" s="38">
        <v>2648.1</v>
      </c>
      <c r="H30" s="39" t="s">
        <v>219</v>
      </c>
      <c r="I30" s="40" t="s">
        <v>221</v>
      </c>
      <c r="J30" s="41">
        <f t="shared" si="2"/>
        <v>34.435630689206761</v>
      </c>
      <c r="K30" s="41">
        <f t="shared" si="3"/>
        <v>24.180086410054987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25046</v>
      </c>
      <c r="C31" s="51">
        <v>2755.4985382895475</v>
      </c>
      <c r="D31" s="52" t="s">
        <v>209</v>
      </c>
      <c r="E31" s="52" t="s">
        <v>146</v>
      </c>
      <c r="F31" s="123">
        <v>20368</v>
      </c>
      <c r="G31" s="51">
        <v>3186.8813531029068</v>
      </c>
      <c r="H31" s="52" t="s">
        <v>220</v>
      </c>
      <c r="I31" s="52" t="s">
        <v>185</v>
      </c>
      <c r="J31" s="53">
        <f t="shared" si="2"/>
        <v>41.441890157385004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177" t="s">
        <v>115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180" t="s">
        <v>39</v>
      </c>
      <c r="B34" s="182" t="s">
        <v>9</v>
      </c>
      <c r="C34" s="183" t="s">
        <v>94</v>
      </c>
      <c r="D34" s="172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181"/>
      <c r="B35" s="182"/>
      <c r="C35" s="183"/>
      <c r="D35" s="172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200" t="s">
        <v>109</v>
      </c>
      <c r="B36" s="200"/>
      <c r="C36" s="200"/>
      <c r="D36" s="200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17824</v>
      </c>
      <c r="C37" s="57">
        <v>2669.3</v>
      </c>
      <c r="D37" s="58" t="s">
        <v>222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2171</v>
      </c>
      <c r="C38" s="60">
        <v>2366.4299999999998</v>
      </c>
      <c r="D38" s="61" t="s">
        <v>223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6574</v>
      </c>
      <c r="C39" s="60">
        <v>2318.9899999999998</v>
      </c>
      <c r="D39" s="61" t="s">
        <v>121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26569</v>
      </c>
      <c r="C40" s="63">
        <v>2557.8743268470776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201" t="s">
        <v>117</v>
      </c>
      <c r="B41" s="201"/>
      <c r="C41" s="201"/>
      <c r="D41" s="201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94" t="s">
        <v>224</v>
      </c>
      <c r="B43" s="195"/>
      <c r="C43" s="203">
        <v>1640770</v>
      </c>
      <c r="D43" s="203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94" t="s">
        <v>225</v>
      </c>
      <c r="B44" s="195"/>
      <c r="C44" s="203">
        <v>1229760</v>
      </c>
      <c r="D44" s="203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94" t="s">
        <v>104</v>
      </c>
      <c r="B45" s="195"/>
      <c r="C45" s="202" t="s">
        <v>452</v>
      </c>
      <c r="D45" s="202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226</v>
      </c>
      <c r="B46" s="162"/>
      <c r="C46" s="198">
        <v>124084</v>
      </c>
      <c r="D46" s="199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204" t="s">
        <v>227</v>
      </c>
      <c r="B47" s="205"/>
      <c r="C47" s="198">
        <v>246414</v>
      </c>
      <c r="D47" s="199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228</v>
      </c>
      <c r="B48" s="160"/>
      <c r="C48" s="198">
        <v>6030</v>
      </c>
      <c r="D48" s="199"/>
      <c r="L48" s="134"/>
      <c r="M48" s="138"/>
      <c r="N48" s="171"/>
      <c r="O48" s="171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229</v>
      </c>
      <c r="B49" s="158"/>
      <c r="C49" s="198">
        <v>105798</v>
      </c>
      <c r="D49" s="199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196" t="s">
        <v>230</v>
      </c>
      <c r="B50" s="197"/>
      <c r="C50" s="224">
        <v>7690</v>
      </c>
      <c r="D50" s="224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94" t="s">
        <v>118</v>
      </c>
      <c r="B51" s="195"/>
      <c r="C51" s="191">
        <v>73.13</v>
      </c>
      <c r="D51" s="191"/>
      <c r="L51" s="134"/>
      <c r="M51" s="138"/>
      <c r="N51" s="138"/>
      <c r="O51" s="138"/>
      <c r="P51" s="138"/>
      <c r="Q51" s="134">
        <f>C43/C44</f>
        <v>1.3342196851418162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94" t="s">
        <v>110</v>
      </c>
      <c r="B52" s="195"/>
      <c r="C52" s="191">
        <v>45.26</v>
      </c>
      <c r="D52" s="191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92" t="s">
        <v>111</v>
      </c>
      <c r="B53" s="193"/>
      <c r="C53" s="191">
        <v>47.22</v>
      </c>
      <c r="D53" s="191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13" t="s">
        <v>231</v>
      </c>
      <c r="J2" s="213"/>
      <c r="K2" s="213"/>
      <c r="L2" s="213"/>
      <c r="M2" s="213"/>
    </row>
    <row r="3" spans="1:16" ht="30.75" customHeight="1" x14ac:dyDescent="0.25">
      <c r="A3" s="208" t="s">
        <v>20</v>
      </c>
      <c r="B3" s="210" t="s">
        <v>21</v>
      </c>
      <c r="C3" s="211"/>
      <c r="D3" s="212"/>
      <c r="E3" s="210" t="s">
        <v>80</v>
      </c>
      <c r="F3" s="211"/>
      <c r="G3" s="212"/>
      <c r="H3" s="210" t="s">
        <v>81</v>
      </c>
      <c r="I3" s="211"/>
      <c r="J3" s="212"/>
      <c r="K3" s="210" t="s">
        <v>22</v>
      </c>
      <c r="L3" s="211"/>
      <c r="M3" s="212"/>
    </row>
    <row r="4" spans="1:16" ht="21" customHeight="1" x14ac:dyDescent="0.25">
      <c r="A4" s="20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2809</v>
      </c>
      <c r="C5" s="69">
        <v>331.1</v>
      </c>
      <c r="D5" s="70" t="s">
        <v>232</v>
      </c>
      <c r="E5" s="68">
        <v>869</v>
      </c>
      <c r="F5" s="69">
        <v>305.94</v>
      </c>
      <c r="G5" s="70" t="s">
        <v>233</v>
      </c>
      <c r="H5" s="68">
        <v>1410</v>
      </c>
      <c r="I5" s="69">
        <v>347.32</v>
      </c>
      <c r="J5" s="70" t="s">
        <v>234</v>
      </c>
      <c r="K5" s="68">
        <v>530</v>
      </c>
      <c r="L5" s="71">
        <v>329.21</v>
      </c>
      <c r="M5" s="70" t="s">
        <v>235</v>
      </c>
    </row>
    <row r="6" spans="1:16" ht="12.75" customHeight="1" x14ac:dyDescent="0.25">
      <c r="A6" s="67" t="s">
        <v>25</v>
      </c>
      <c r="B6" s="68">
        <v>17395</v>
      </c>
      <c r="C6" s="69">
        <v>819.95</v>
      </c>
      <c r="D6" s="70" t="s">
        <v>236</v>
      </c>
      <c r="E6" s="68">
        <v>6538</v>
      </c>
      <c r="F6" s="69">
        <v>819.44</v>
      </c>
      <c r="G6" s="70" t="s">
        <v>237</v>
      </c>
      <c r="H6" s="68">
        <v>3166</v>
      </c>
      <c r="I6" s="69">
        <v>815.66</v>
      </c>
      <c r="J6" s="70" t="s">
        <v>238</v>
      </c>
      <c r="K6" s="68">
        <v>7691</v>
      </c>
      <c r="L6" s="71">
        <v>822.15</v>
      </c>
      <c r="M6" s="70" t="s">
        <v>239</v>
      </c>
    </row>
    <row r="7" spans="1:16" ht="12.75" customHeight="1" x14ac:dyDescent="0.25">
      <c r="A7" s="67" t="s">
        <v>26</v>
      </c>
      <c r="B7" s="68">
        <v>80705</v>
      </c>
      <c r="C7" s="69">
        <v>1261.04</v>
      </c>
      <c r="D7" s="70" t="s">
        <v>240</v>
      </c>
      <c r="E7" s="68">
        <v>41944</v>
      </c>
      <c r="F7" s="69">
        <v>1270.32</v>
      </c>
      <c r="G7" s="70" t="s">
        <v>241</v>
      </c>
      <c r="H7" s="68">
        <v>9935</v>
      </c>
      <c r="I7" s="69">
        <v>1287.42</v>
      </c>
      <c r="J7" s="70" t="s">
        <v>242</v>
      </c>
      <c r="K7" s="68">
        <v>28826</v>
      </c>
      <c r="L7" s="71">
        <v>1238.44</v>
      </c>
      <c r="M7" s="70" t="s">
        <v>149</v>
      </c>
    </row>
    <row r="8" spans="1:16" ht="12.75" customHeight="1" x14ac:dyDescent="0.25">
      <c r="A8" s="67" t="s">
        <v>27</v>
      </c>
      <c r="B8" s="68">
        <v>122100</v>
      </c>
      <c r="C8" s="69">
        <v>1776.54</v>
      </c>
      <c r="D8" s="70" t="s">
        <v>243</v>
      </c>
      <c r="E8" s="68">
        <v>70291</v>
      </c>
      <c r="F8" s="69">
        <v>1783.73</v>
      </c>
      <c r="G8" s="70" t="s">
        <v>244</v>
      </c>
      <c r="H8" s="68">
        <v>24047</v>
      </c>
      <c r="I8" s="69">
        <v>1783.9</v>
      </c>
      <c r="J8" s="70" t="s">
        <v>150</v>
      </c>
      <c r="K8" s="68">
        <v>27762</v>
      </c>
      <c r="L8" s="71">
        <v>1751.94</v>
      </c>
      <c r="M8" s="70" t="s">
        <v>245</v>
      </c>
    </row>
    <row r="9" spans="1:16" ht="12.75" customHeight="1" x14ac:dyDescent="0.25">
      <c r="A9" s="67" t="s">
        <v>28</v>
      </c>
      <c r="B9" s="68">
        <v>177954</v>
      </c>
      <c r="C9" s="69">
        <v>2262.54</v>
      </c>
      <c r="D9" s="70" t="s">
        <v>246</v>
      </c>
      <c r="E9" s="68">
        <v>111328</v>
      </c>
      <c r="F9" s="69">
        <v>2264.65</v>
      </c>
      <c r="G9" s="70" t="s">
        <v>247</v>
      </c>
      <c r="H9" s="68">
        <v>23760</v>
      </c>
      <c r="I9" s="69">
        <v>2254.59</v>
      </c>
      <c r="J9" s="70" t="s">
        <v>248</v>
      </c>
      <c r="K9" s="68">
        <v>42866</v>
      </c>
      <c r="L9" s="71">
        <v>2261.4899999999998</v>
      </c>
      <c r="M9" s="70" t="s">
        <v>249</v>
      </c>
    </row>
    <row r="10" spans="1:16" ht="12.75" customHeight="1" x14ac:dyDescent="0.25">
      <c r="A10" s="67" t="s">
        <v>29</v>
      </c>
      <c r="B10" s="68">
        <v>134426</v>
      </c>
      <c r="C10" s="69">
        <v>2736.85</v>
      </c>
      <c r="D10" s="70" t="s">
        <v>250</v>
      </c>
      <c r="E10" s="68">
        <v>93585</v>
      </c>
      <c r="F10" s="69">
        <v>2741.99</v>
      </c>
      <c r="G10" s="70" t="s">
        <v>251</v>
      </c>
      <c r="H10" s="68">
        <v>13016</v>
      </c>
      <c r="I10" s="69">
        <v>2709.47</v>
      </c>
      <c r="J10" s="70" t="s">
        <v>252</v>
      </c>
      <c r="K10" s="68">
        <v>27825</v>
      </c>
      <c r="L10" s="71">
        <v>2732.38</v>
      </c>
      <c r="M10" s="70" t="s">
        <v>253</v>
      </c>
    </row>
    <row r="11" spans="1:16" ht="12.75" customHeight="1" x14ac:dyDescent="0.25">
      <c r="A11" s="67" t="s">
        <v>30</v>
      </c>
      <c r="B11" s="68">
        <v>133741</v>
      </c>
      <c r="C11" s="69">
        <v>3221.63</v>
      </c>
      <c r="D11" s="70" t="s">
        <v>254</v>
      </c>
      <c r="E11" s="68">
        <v>104971</v>
      </c>
      <c r="F11" s="69">
        <v>3222.56</v>
      </c>
      <c r="G11" s="70" t="s">
        <v>255</v>
      </c>
      <c r="H11" s="68">
        <v>11184</v>
      </c>
      <c r="I11" s="69">
        <v>3197.5</v>
      </c>
      <c r="J11" s="70" t="s">
        <v>256</v>
      </c>
      <c r="K11" s="68">
        <v>17586</v>
      </c>
      <c r="L11" s="71">
        <v>3231.4</v>
      </c>
      <c r="M11" s="70" t="s">
        <v>257</v>
      </c>
    </row>
    <row r="12" spans="1:16" ht="12.75" customHeight="1" x14ac:dyDescent="0.25">
      <c r="A12" s="67" t="s">
        <v>31</v>
      </c>
      <c r="B12" s="68">
        <v>83099</v>
      </c>
      <c r="C12" s="69">
        <v>3738.95</v>
      </c>
      <c r="D12" s="70" t="s">
        <v>258</v>
      </c>
      <c r="E12" s="68">
        <v>69444</v>
      </c>
      <c r="F12" s="69">
        <v>3741.58</v>
      </c>
      <c r="G12" s="70" t="s">
        <v>259</v>
      </c>
      <c r="H12" s="68">
        <v>3726</v>
      </c>
      <c r="I12" s="69">
        <v>3724.85</v>
      </c>
      <c r="J12" s="70" t="s">
        <v>260</v>
      </c>
      <c r="K12" s="68">
        <v>9929</v>
      </c>
      <c r="L12" s="71">
        <v>3725.82</v>
      </c>
      <c r="M12" s="70" t="s">
        <v>261</v>
      </c>
    </row>
    <row r="13" spans="1:16" ht="12.75" customHeight="1" x14ac:dyDescent="0.25">
      <c r="A13" s="67" t="s">
        <v>32</v>
      </c>
      <c r="B13" s="68">
        <v>66746</v>
      </c>
      <c r="C13" s="69">
        <v>4237.8999999999996</v>
      </c>
      <c r="D13" s="70" t="s">
        <v>262</v>
      </c>
      <c r="E13" s="68">
        <v>57917</v>
      </c>
      <c r="F13" s="69">
        <v>4239.0600000000004</v>
      </c>
      <c r="G13" s="70" t="s">
        <v>263</v>
      </c>
      <c r="H13" s="68">
        <v>1782</v>
      </c>
      <c r="I13" s="69">
        <v>4223.62</v>
      </c>
      <c r="J13" s="70" t="s">
        <v>264</v>
      </c>
      <c r="K13" s="68">
        <v>7047</v>
      </c>
      <c r="L13" s="71">
        <v>4231.95</v>
      </c>
      <c r="M13" s="70" t="s">
        <v>265</v>
      </c>
    </row>
    <row r="14" spans="1:16" ht="12.75" customHeight="1" x14ac:dyDescent="0.25">
      <c r="A14" s="67" t="s">
        <v>33</v>
      </c>
      <c r="B14" s="68">
        <v>45128</v>
      </c>
      <c r="C14" s="69">
        <v>4733.29</v>
      </c>
      <c r="D14" s="70" t="s">
        <v>266</v>
      </c>
      <c r="E14" s="68">
        <v>40763</v>
      </c>
      <c r="F14" s="69">
        <v>4733.88</v>
      </c>
      <c r="G14" s="70" t="s">
        <v>267</v>
      </c>
      <c r="H14" s="68">
        <v>741</v>
      </c>
      <c r="I14" s="69">
        <v>4720.1499999999996</v>
      </c>
      <c r="J14" s="70" t="s">
        <v>152</v>
      </c>
      <c r="K14" s="68">
        <v>3624</v>
      </c>
      <c r="L14" s="71">
        <v>4729.34</v>
      </c>
      <c r="M14" s="70" t="s">
        <v>268</v>
      </c>
      <c r="P14" s="141" t="s">
        <v>87</v>
      </c>
    </row>
    <row r="15" spans="1:16" ht="12.75" customHeight="1" x14ac:dyDescent="0.25">
      <c r="A15" s="67" t="s">
        <v>34</v>
      </c>
      <c r="B15" s="68">
        <v>47504</v>
      </c>
      <c r="C15" s="69">
        <v>5425.23</v>
      </c>
      <c r="D15" s="70" t="s">
        <v>269</v>
      </c>
      <c r="E15" s="68">
        <v>42960</v>
      </c>
      <c r="F15" s="69">
        <v>5424.83</v>
      </c>
      <c r="G15" s="70" t="s">
        <v>270</v>
      </c>
      <c r="H15" s="68">
        <v>662</v>
      </c>
      <c r="I15" s="69">
        <v>5420.78</v>
      </c>
      <c r="J15" s="70" t="s">
        <v>271</v>
      </c>
      <c r="K15" s="68">
        <v>3882</v>
      </c>
      <c r="L15" s="71">
        <v>5430.34</v>
      </c>
      <c r="M15" s="70" t="s">
        <v>165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22575</v>
      </c>
      <c r="C16" s="69">
        <v>6452.55</v>
      </c>
      <c r="D16" s="70" t="s">
        <v>147</v>
      </c>
      <c r="E16" s="68">
        <v>20455</v>
      </c>
      <c r="F16" s="69">
        <v>6455.63</v>
      </c>
      <c r="G16" s="70" t="s">
        <v>272</v>
      </c>
      <c r="H16" s="68">
        <v>288</v>
      </c>
      <c r="I16" s="69">
        <v>6455.26</v>
      </c>
      <c r="J16" s="70" t="s">
        <v>273</v>
      </c>
      <c r="K16" s="68">
        <v>1832</v>
      </c>
      <c r="L16" s="71">
        <v>6417.71</v>
      </c>
      <c r="M16" s="70" t="s">
        <v>274</v>
      </c>
    </row>
    <row r="17" spans="1:13" ht="12.75" customHeight="1" x14ac:dyDescent="0.25">
      <c r="A17" s="67" t="s">
        <v>36</v>
      </c>
      <c r="B17" s="68">
        <v>8803</v>
      </c>
      <c r="C17" s="69">
        <v>7442.51</v>
      </c>
      <c r="D17" s="70" t="s">
        <v>275</v>
      </c>
      <c r="E17" s="68">
        <v>8243</v>
      </c>
      <c r="F17" s="69">
        <v>7443.48</v>
      </c>
      <c r="G17" s="70" t="s">
        <v>148</v>
      </c>
      <c r="H17" s="68">
        <v>94</v>
      </c>
      <c r="I17" s="69">
        <v>7411.8</v>
      </c>
      <c r="J17" s="70" t="s">
        <v>276</v>
      </c>
      <c r="K17" s="68">
        <v>466</v>
      </c>
      <c r="L17" s="71">
        <v>7431.52</v>
      </c>
      <c r="M17" s="70" t="s">
        <v>277</v>
      </c>
    </row>
    <row r="18" spans="1:13" ht="12.75" customHeight="1" x14ac:dyDescent="0.25">
      <c r="A18" s="67" t="s">
        <v>37</v>
      </c>
      <c r="B18" s="68">
        <v>10134</v>
      </c>
      <c r="C18" s="69">
        <v>9497.34</v>
      </c>
      <c r="D18" s="70" t="s">
        <v>278</v>
      </c>
      <c r="E18" s="68">
        <v>9827</v>
      </c>
      <c r="F18" s="69">
        <v>9505.32</v>
      </c>
      <c r="G18" s="70" t="s">
        <v>279</v>
      </c>
      <c r="H18" s="68">
        <v>55</v>
      </c>
      <c r="I18" s="69">
        <v>9073.94</v>
      </c>
      <c r="J18" s="70" t="s">
        <v>280</v>
      </c>
      <c r="K18" s="68">
        <v>252</v>
      </c>
      <c r="L18" s="71">
        <v>9278.43</v>
      </c>
      <c r="M18" s="70" t="s">
        <v>281</v>
      </c>
    </row>
    <row r="19" spans="1:13" ht="11.25" customHeight="1" x14ac:dyDescent="0.25">
      <c r="A19" s="72" t="s">
        <v>1</v>
      </c>
      <c r="B19" s="73">
        <v>953119</v>
      </c>
      <c r="C19" s="74">
        <v>3050.61</v>
      </c>
      <c r="D19" s="75" t="s">
        <v>194</v>
      </c>
      <c r="E19" s="73">
        <v>679135</v>
      </c>
      <c r="F19" s="74">
        <v>3312.25</v>
      </c>
      <c r="G19" s="75" t="s">
        <v>192</v>
      </c>
      <c r="H19" s="73">
        <v>93866</v>
      </c>
      <c r="I19" s="74">
        <v>2289.46</v>
      </c>
      <c r="J19" s="75" t="s">
        <v>143</v>
      </c>
      <c r="K19" s="73">
        <v>180118</v>
      </c>
      <c r="L19" s="76">
        <v>2460.75</v>
      </c>
      <c r="M19" s="75" t="s">
        <v>193</v>
      </c>
    </row>
    <row r="20" spans="1:13" x14ac:dyDescent="0.25">
      <c r="A20" s="206" t="s">
        <v>113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07" t="s">
        <v>82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3" t="str">
        <f>'stranica 3'!$I$2:$L$2</f>
        <v>za lipanj 2022. (isplata u srpnju 2022.)</v>
      </c>
      <c r="J2" s="213"/>
      <c r="K2" s="213"/>
      <c r="L2" s="213"/>
      <c r="M2" s="213"/>
    </row>
    <row r="3" spans="1:13" ht="24" customHeight="1" x14ac:dyDescent="0.25">
      <c r="A3" s="208" t="s">
        <v>20</v>
      </c>
      <c r="B3" s="210" t="s">
        <v>21</v>
      </c>
      <c r="C3" s="211"/>
      <c r="D3" s="212"/>
      <c r="E3" s="210" t="s">
        <v>80</v>
      </c>
      <c r="F3" s="211"/>
      <c r="G3" s="212"/>
      <c r="H3" s="210" t="s">
        <v>81</v>
      </c>
      <c r="I3" s="211"/>
      <c r="J3" s="212"/>
      <c r="K3" s="210" t="s">
        <v>22</v>
      </c>
      <c r="L3" s="211"/>
      <c r="M3" s="212"/>
    </row>
    <row r="4" spans="1:13" ht="26.25" customHeight="1" x14ac:dyDescent="0.25">
      <c r="A4" s="20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88</v>
      </c>
      <c r="C5" s="69">
        <v>388.19</v>
      </c>
      <c r="D5" s="70" t="s">
        <v>282</v>
      </c>
      <c r="E5" s="68">
        <v>27</v>
      </c>
      <c r="F5" s="69">
        <v>304.22000000000003</v>
      </c>
      <c r="G5" s="70" t="s">
        <v>283</v>
      </c>
      <c r="H5" s="68">
        <v>1</v>
      </c>
      <c r="I5" s="69">
        <v>404.35</v>
      </c>
      <c r="J5" s="70" t="s">
        <v>119</v>
      </c>
      <c r="K5" s="68">
        <v>60</v>
      </c>
      <c r="L5" s="71">
        <v>425.71</v>
      </c>
      <c r="M5" s="70" t="s">
        <v>284</v>
      </c>
    </row>
    <row r="6" spans="1:13" ht="12.75" customHeight="1" x14ac:dyDescent="0.25">
      <c r="A6" s="67" t="s">
        <v>25</v>
      </c>
      <c r="B6" s="68">
        <v>6826</v>
      </c>
      <c r="C6" s="69">
        <v>806.07</v>
      </c>
      <c r="D6" s="70" t="s">
        <v>285</v>
      </c>
      <c r="E6" s="68">
        <v>4782</v>
      </c>
      <c r="F6" s="69">
        <v>807.95</v>
      </c>
      <c r="G6" s="70" t="s">
        <v>286</v>
      </c>
      <c r="H6" s="68">
        <v>128</v>
      </c>
      <c r="I6" s="69">
        <v>821.72</v>
      </c>
      <c r="J6" s="70" t="s">
        <v>153</v>
      </c>
      <c r="K6" s="68">
        <v>1916</v>
      </c>
      <c r="L6" s="71">
        <v>800.34</v>
      </c>
      <c r="M6" s="70" t="s">
        <v>287</v>
      </c>
    </row>
    <row r="7" spans="1:13" ht="12.75" customHeight="1" x14ac:dyDescent="0.25">
      <c r="A7" s="67" t="s">
        <v>26</v>
      </c>
      <c r="B7" s="68">
        <v>6343</v>
      </c>
      <c r="C7" s="69">
        <v>1262.1300000000001</v>
      </c>
      <c r="D7" s="70" t="s">
        <v>288</v>
      </c>
      <c r="E7" s="68">
        <v>2968</v>
      </c>
      <c r="F7" s="69">
        <v>1252.54</v>
      </c>
      <c r="G7" s="70" t="s">
        <v>289</v>
      </c>
      <c r="H7" s="68">
        <v>232</v>
      </c>
      <c r="I7" s="69">
        <v>1296.44</v>
      </c>
      <c r="J7" s="70" t="s">
        <v>290</v>
      </c>
      <c r="K7" s="68">
        <v>3143</v>
      </c>
      <c r="L7" s="71">
        <v>1268.6600000000001</v>
      </c>
      <c r="M7" s="70" t="s">
        <v>291</v>
      </c>
    </row>
    <row r="8" spans="1:13" ht="12.75" customHeight="1" x14ac:dyDescent="0.25">
      <c r="A8" s="67" t="s">
        <v>27</v>
      </c>
      <c r="B8" s="68">
        <v>10161</v>
      </c>
      <c r="C8" s="69">
        <v>1772.37</v>
      </c>
      <c r="D8" s="70" t="s">
        <v>292</v>
      </c>
      <c r="E8" s="68">
        <v>5628</v>
      </c>
      <c r="F8" s="69">
        <v>1781.49</v>
      </c>
      <c r="G8" s="70" t="s">
        <v>293</v>
      </c>
      <c r="H8" s="68">
        <v>470</v>
      </c>
      <c r="I8" s="69">
        <v>1760.95</v>
      </c>
      <c r="J8" s="70" t="s">
        <v>294</v>
      </c>
      <c r="K8" s="68">
        <v>4063</v>
      </c>
      <c r="L8" s="71">
        <v>1761.06</v>
      </c>
      <c r="M8" s="70" t="s">
        <v>295</v>
      </c>
    </row>
    <row r="9" spans="1:13" ht="12.75" customHeight="1" x14ac:dyDescent="0.25">
      <c r="A9" s="67" t="s">
        <v>28</v>
      </c>
      <c r="B9" s="68">
        <v>45757</v>
      </c>
      <c r="C9" s="69">
        <v>2301.87</v>
      </c>
      <c r="D9" s="70" t="s">
        <v>296</v>
      </c>
      <c r="E9" s="68">
        <v>28620</v>
      </c>
      <c r="F9" s="69">
        <v>2305.5100000000002</v>
      </c>
      <c r="G9" s="70" t="s">
        <v>297</v>
      </c>
      <c r="H9" s="68">
        <v>2618</v>
      </c>
      <c r="I9" s="69">
        <v>2300.0100000000002</v>
      </c>
      <c r="J9" s="70" t="s">
        <v>298</v>
      </c>
      <c r="K9" s="68">
        <v>14519</v>
      </c>
      <c r="L9" s="71">
        <v>2295.0500000000002</v>
      </c>
      <c r="M9" s="70" t="s">
        <v>299</v>
      </c>
    </row>
    <row r="10" spans="1:13" ht="12.75" customHeight="1" x14ac:dyDescent="0.25">
      <c r="A10" s="67" t="s">
        <v>29</v>
      </c>
      <c r="B10" s="68">
        <v>26820</v>
      </c>
      <c r="C10" s="69">
        <v>2740.52</v>
      </c>
      <c r="D10" s="70" t="s">
        <v>300</v>
      </c>
      <c r="E10" s="68">
        <v>19443</v>
      </c>
      <c r="F10" s="69">
        <v>2741.81</v>
      </c>
      <c r="G10" s="70" t="s">
        <v>301</v>
      </c>
      <c r="H10" s="68">
        <v>983</v>
      </c>
      <c r="I10" s="69">
        <v>2751.7</v>
      </c>
      <c r="J10" s="70" t="s">
        <v>154</v>
      </c>
      <c r="K10" s="68">
        <v>6394</v>
      </c>
      <c r="L10" s="71">
        <v>2734.9</v>
      </c>
      <c r="M10" s="70" t="s">
        <v>302</v>
      </c>
    </row>
    <row r="11" spans="1:13" ht="12.75" customHeight="1" x14ac:dyDescent="0.25">
      <c r="A11" s="67" t="s">
        <v>30</v>
      </c>
      <c r="B11" s="68">
        <v>36740</v>
      </c>
      <c r="C11" s="69">
        <v>3209.6</v>
      </c>
      <c r="D11" s="70" t="s">
        <v>303</v>
      </c>
      <c r="E11" s="68">
        <v>31538</v>
      </c>
      <c r="F11" s="69">
        <v>3207.85</v>
      </c>
      <c r="G11" s="70" t="s">
        <v>304</v>
      </c>
      <c r="H11" s="68">
        <v>1756</v>
      </c>
      <c r="I11" s="69">
        <v>3194.19</v>
      </c>
      <c r="J11" s="70" t="s">
        <v>305</v>
      </c>
      <c r="K11" s="68">
        <v>3446</v>
      </c>
      <c r="L11" s="71">
        <v>3233.42</v>
      </c>
      <c r="M11" s="70" t="s">
        <v>306</v>
      </c>
    </row>
    <row r="12" spans="1:13" ht="12.75" customHeight="1" x14ac:dyDescent="0.25">
      <c r="A12" s="67" t="s">
        <v>31</v>
      </c>
      <c r="B12" s="68">
        <v>22448</v>
      </c>
      <c r="C12" s="69">
        <v>3742.89</v>
      </c>
      <c r="D12" s="70" t="s">
        <v>307</v>
      </c>
      <c r="E12" s="68">
        <v>19898</v>
      </c>
      <c r="F12" s="69">
        <v>3743.95</v>
      </c>
      <c r="G12" s="70" t="s">
        <v>308</v>
      </c>
      <c r="H12" s="68">
        <v>802</v>
      </c>
      <c r="I12" s="69">
        <v>3747.82</v>
      </c>
      <c r="J12" s="70" t="s">
        <v>309</v>
      </c>
      <c r="K12" s="68">
        <v>1748</v>
      </c>
      <c r="L12" s="71">
        <v>3728.61</v>
      </c>
      <c r="M12" s="70" t="s">
        <v>310</v>
      </c>
    </row>
    <row r="13" spans="1:13" ht="12.75" customHeight="1" x14ac:dyDescent="0.25">
      <c r="A13" s="67" t="s">
        <v>32</v>
      </c>
      <c r="B13" s="68">
        <v>17989</v>
      </c>
      <c r="C13" s="69">
        <v>4239.32</v>
      </c>
      <c r="D13" s="70" t="s">
        <v>311</v>
      </c>
      <c r="E13" s="68">
        <v>16038</v>
      </c>
      <c r="F13" s="69">
        <v>4238.84</v>
      </c>
      <c r="G13" s="70" t="s">
        <v>312</v>
      </c>
      <c r="H13" s="68">
        <v>545</v>
      </c>
      <c r="I13" s="69">
        <v>4260.8</v>
      </c>
      <c r="J13" s="70" t="s">
        <v>151</v>
      </c>
      <c r="K13" s="68">
        <v>1406</v>
      </c>
      <c r="L13" s="71">
        <v>4236.47</v>
      </c>
      <c r="M13" s="70" t="s">
        <v>313</v>
      </c>
    </row>
    <row r="14" spans="1:13" ht="12.75" customHeight="1" x14ac:dyDescent="0.25">
      <c r="A14" s="67" t="s">
        <v>33</v>
      </c>
      <c r="B14" s="68">
        <v>10830</v>
      </c>
      <c r="C14" s="69">
        <v>4727.75</v>
      </c>
      <c r="D14" s="70" t="s">
        <v>314</v>
      </c>
      <c r="E14" s="68">
        <v>9923</v>
      </c>
      <c r="F14" s="69">
        <v>4728.05</v>
      </c>
      <c r="G14" s="70" t="s">
        <v>315</v>
      </c>
      <c r="H14" s="68">
        <v>268</v>
      </c>
      <c r="I14" s="69">
        <v>4732.18</v>
      </c>
      <c r="J14" s="70" t="s">
        <v>155</v>
      </c>
      <c r="K14" s="68">
        <v>639</v>
      </c>
      <c r="L14" s="71">
        <v>4721.32</v>
      </c>
      <c r="M14" s="70" t="s">
        <v>316</v>
      </c>
    </row>
    <row r="15" spans="1:13" ht="12.75" customHeight="1" x14ac:dyDescent="0.25">
      <c r="A15" s="67" t="s">
        <v>34</v>
      </c>
      <c r="B15" s="68">
        <v>10970</v>
      </c>
      <c r="C15" s="69">
        <v>5423.88</v>
      </c>
      <c r="D15" s="70" t="s">
        <v>317</v>
      </c>
      <c r="E15" s="68">
        <v>10149</v>
      </c>
      <c r="F15" s="69">
        <v>5424.65</v>
      </c>
      <c r="G15" s="70" t="s">
        <v>318</v>
      </c>
      <c r="H15" s="68">
        <v>209</v>
      </c>
      <c r="I15" s="69">
        <v>5398.94</v>
      </c>
      <c r="J15" s="70" t="s">
        <v>319</v>
      </c>
      <c r="K15" s="68">
        <v>612</v>
      </c>
      <c r="L15" s="71">
        <v>5419.58</v>
      </c>
      <c r="M15" s="70" t="s">
        <v>156</v>
      </c>
    </row>
    <row r="16" spans="1:13" ht="12.75" customHeight="1" x14ac:dyDescent="0.25">
      <c r="A16" s="67" t="s">
        <v>35</v>
      </c>
      <c r="B16" s="68">
        <v>5236</v>
      </c>
      <c r="C16" s="69">
        <v>6456.43</v>
      </c>
      <c r="D16" s="70" t="s">
        <v>320</v>
      </c>
      <c r="E16" s="68">
        <v>4906</v>
      </c>
      <c r="F16" s="69">
        <v>6460.23</v>
      </c>
      <c r="G16" s="70" t="s">
        <v>321</v>
      </c>
      <c r="H16" s="68">
        <v>103</v>
      </c>
      <c r="I16" s="69">
        <v>6467.3</v>
      </c>
      <c r="J16" s="70" t="s">
        <v>157</v>
      </c>
      <c r="K16" s="68">
        <v>227</v>
      </c>
      <c r="L16" s="71">
        <v>6369.25</v>
      </c>
      <c r="M16" s="70" t="s">
        <v>131</v>
      </c>
    </row>
    <row r="17" spans="1:13" ht="12.75" customHeight="1" x14ac:dyDescent="0.25">
      <c r="A17" s="67" t="s">
        <v>36</v>
      </c>
      <c r="B17" s="68">
        <v>2064</v>
      </c>
      <c r="C17" s="69">
        <v>7436.29</v>
      </c>
      <c r="D17" s="70" t="s">
        <v>322</v>
      </c>
      <c r="E17" s="68">
        <v>2013</v>
      </c>
      <c r="F17" s="69">
        <v>7435.32</v>
      </c>
      <c r="G17" s="70" t="s">
        <v>323</v>
      </c>
      <c r="H17" s="68">
        <v>36</v>
      </c>
      <c r="I17" s="69">
        <v>7492.09</v>
      </c>
      <c r="J17" s="70" t="s">
        <v>132</v>
      </c>
      <c r="K17" s="68">
        <v>15</v>
      </c>
      <c r="L17" s="71">
        <v>7432.66</v>
      </c>
      <c r="M17" s="70" t="s">
        <v>133</v>
      </c>
    </row>
    <row r="18" spans="1:13" ht="12.75" customHeight="1" x14ac:dyDescent="0.25">
      <c r="A18" s="67" t="s">
        <v>37</v>
      </c>
      <c r="B18" s="68">
        <v>1119</v>
      </c>
      <c r="C18" s="69">
        <v>8701.58</v>
      </c>
      <c r="D18" s="70" t="s">
        <v>324</v>
      </c>
      <c r="E18" s="68">
        <v>1091</v>
      </c>
      <c r="F18" s="69">
        <v>8696.68</v>
      </c>
      <c r="G18" s="70" t="s">
        <v>325</v>
      </c>
      <c r="H18" s="68">
        <v>25</v>
      </c>
      <c r="I18" s="69">
        <v>8876.18</v>
      </c>
      <c r="J18" s="70" t="s">
        <v>134</v>
      </c>
      <c r="K18" s="68">
        <v>3</v>
      </c>
      <c r="L18" s="71">
        <v>9028.52</v>
      </c>
      <c r="M18" s="70" t="s">
        <v>105</v>
      </c>
    </row>
    <row r="19" spans="1:13" ht="11.25" customHeight="1" x14ac:dyDescent="0.25">
      <c r="A19" s="72" t="s">
        <v>1</v>
      </c>
      <c r="B19" s="73">
        <v>203391</v>
      </c>
      <c r="C19" s="74">
        <v>3236</v>
      </c>
      <c r="D19" s="75" t="s">
        <v>326</v>
      </c>
      <c r="E19" s="73">
        <v>157024</v>
      </c>
      <c r="F19" s="74">
        <v>3430.54</v>
      </c>
      <c r="G19" s="75" t="s">
        <v>327</v>
      </c>
      <c r="H19" s="73">
        <v>8176</v>
      </c>
      <c r="I19" s="74">
        <v>2990.65</v>
      </c>
      <c r="J19" s="75" t="s">
        <v>158</v>
      </c>
      <c r="K19" s="73">
        <v>38191</v>
      </c>
      <c r="L19" s="76">
        <v>2488.67</v>
      </c>
      <c r="M19" s="75" t="s">
        <v>328</v>
      </c>
    </row>
    <row r="20" spans="1:13" x14ac:dyDescent="0.25">
      <c r="A20" s="206" t="s">
        <v>113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07" t="s">
        <v>83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3" t="str">
        <f>'stranica 3'!$I$2:$L$2</f>
        <v>za lipanj 2022. (isplata u srpnju 2022.)</v>
      </c>
      <c r="J2" s="213"/>
      <c r="K2" s="213"/>
      <c r="L2" s="213"/>
      <c r="M2" s="213"/>
    </row>
    <row r="3" spans="1:13" ht="24" customHeight="1" x14ac:dyDescent="0.25">
      <c r="A3" s="208" t="s">
        <v>20</v>
      </c>
      <c r="B3" s="210" t="s">
        <v>21</v>
      </c>
      <c r="C3" s="211"/>
      <c r="D3" s="212"/>
      <c r="E3" s="210" t="s">
        <v>80</v>
      </c>
      <c r="F3" s="211"/>
      <c r="G3" s="212"/>
      <c r="H3" s="210" t="s">
        <v>81</v>
      </c>
      <c r="I3" s="211"/>
      <c r="J3" s="212"/>
      <c r="K3" s="210" t="s">
        <v>22</v>
      </c>
      <c r="L3" s="211"/>
      <c r="M3" s="212"/>
    </row>
    <row r="4" spans="1:13" ht="26.25" customHeight="1" x14ac:dyDescent="0.25">
      <c r="A4" s="20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2721</v>
      </c>
      <c r="C5" s="69">
        <v>329.25</v>
      </c>
      <c r="D5" s="70" t="s">
        <v>329</v>
      </c>
      <c r="E5" s="68">
        <v>842</v>
      </c>
      <c r="F5" s="69">
        <v>305.99</v>
      </c>
      <c r="G5" s="70" t="s">
        <v>330</v>
      </c>
      <c r="H5" s="68">
        <v>1409</v>
      </c>
      <c r="I5" s="69">
        <v>347.28</v>
      </c>
      <c r="J5" s="70" t="s">
        <v>331</v>
      </c>
      <c r="K5" s="68">
        <v>470</v>
      </c>
      <c r="L5" s="71">
        <v>316.89</v>
      </c>
      <c r="M5" s="70" t="s">
        <v>332</v>
      </c>
    </row>
    <row r="6" spans="1:13" ht="12.75" customHeight="1" x14ac:dyDescent="0.25">
      <c r="A6" s="67" t="s">
        <v>25</v>
      </c>
      <c r="B6" s="68">
        <v>10569</v>
      </c>
      <c r="C6" s="69">
        <v>828.91</v>
      </c>
      <c r="D6" s="70" t="s">
        <v>333</v>
      </c>
      <c r="E6" s="68">
        <v>1756</v>
      </c>
      <c r="F6" s="69">
        <v>850.72</v>
      </c>
      <c r="G6" s="70" t="s">
        <v>334</v>
      </c>
      <c r="H6" s="68">
        <v>3038</v>
      </c>
      <c r="I6" s="69">
        <v>815.4</v>
      </c>
      <c r="J6" s="70" t="s">
        <v>335</v>
      </c>
      <c r="K6" s="68">
        <v>5775</v>
      </c>
      <c r="L6" s="71">
        <v>829.39</v>
      </c>
      <c r="M6" s="70" t="s">
        <v>336</v>
      </c>
    </row>
    <row r="7" spans="1:13" ht="12.75" customHeight="1" x14ac:dyDescent="0.25">
      <c r="A7" s="67" t="s">
        <v>26</v>
      </c>
      <c r="B7" s="68">
        <v>74362</v>
      </c>
      <c r="C7" s="69">
        <v>1260.95</v>
      </c>
      <c r="D7" s="70" t="s">
        <v>337</v>
      </c>
      <c r="E7" s="68">
        <v>38976</v>
      </c>
      <c r="F7" s="69">
        <v>1271.67</v>
      </c>
      <c r="G7" s="70" t="s">
        <v>338</v>
      </c>
      <c r="H7" s="68">
        <v>9703</v>
      </c>
      <c r="I7" s="69">
        <v>1287.2</v>
      </c>
      <c r="J7" s="70" t="s">
        <v>339</v>
      </c>
      <c r="K7" s="68">
        <v>25683</v>
      </c>
      <c r="L7" s="71">
        <v>1234.75</v>
      </c>
      <c r="M7" s="70" t="s">
        <v>159</v>
      </c>
    </row>
    <row r="8" spans="1:13" ht="12.75" customHeight="1" x14ac:dyDescent="0.25">
      <c r="A8" s="67" t="s">
        <v>27</v>
      </c>
      <c r="B8" s="68">
        <v>111939</v>
      </c>
      <c r="C8" s="69">
        <v>1776.91</v>
      </c>
      <c r="D8" s="70" t="s">
        <v>340</v>
      </c>
      <c r="E8" s="68">
        <v>64663</v>
      </c>
      <c r="F8" s="69">
        <v>1783.93</v>
      </c>
      <c r="G8" s="70" t="s">
        <v>341</v>
      </c>
      <c r="H8" s="68">
        <v>23577</v>
      </c>
      <c r="I8" s="69">
        <v>1784.36</v>
      </c>
      <c r="J8" s="70" t="s">
        <v>160</v>
      </c>
      <c r="K8" s="68">
        <v>23699</v>
      </c>
      <c r="L8" s="71">
        <v>1750.38</v>
      </c>
      <c r="M8" s="70" t="s">
        <v>342</v>
      </c>
    </row>
    <row r="9" spans="1:13" ht="12.75" customHeight="1" x14ac:dyDescent="0.25">
      <c r="A9" s="67" t="s">
        <v>28</v>
      </c>
      <c r="B9" s="68">
        <v>132197</v>
      </c>
      <c r="C9" s="69">
        <v>2248.9299999999998</v>
      </c>
      <c r="D9" s="70" t="s">
        <v>343</v>
      </c>
      <c r="E9" s="68">
        <v>82708</v>
      </c>
      <c r="F9" s="69">
        <v>2250.5100000000002</v>
      </c>
      <c r="G9" s="70" t="s">
        <v>344</v>
      </c>
      <c r="H9" s="68">
        <v>21142</v>
      </c>
      <c r="I9" s="69">
        <v>2248.96</v>
      </c>
      <c r="J9" s="70" t="s">
        <v>345</v>
      </c>
      <c r="K9" s="68">
        <v>28347</v>
      </c>
      <c r="L9" s="71">
        <v>2244.31</v>
      </c>
      <c r="M9" s="70" t="s">
        <v>346</v>
      </c>
    </row>
    <row r="10" spans="1:13" ht="12.75" customHeight="1" x14ac:dyDescent="0.25">
      <c r="A10" s="67" t="s">
        <v>29</v>
      </c>
      <c r="B10" s="68">
        <v>107606</v>
      </c>
      <c r="C10" s="69">
        <v>2735.94</v>
      </c>
      <c r="D10" s="70" t="s">
        <v>347</v>
      </c>
      <c r="E10" s="68">
        <v>74142</v>
      </c>
      <c r="F10" s="69">
        <v>2742.04</v>
      </c>
      <c r="G10" s="70" t="s">
        <v>348</v>
      </c>
      <c r="H10" s="68">
        <v>12033</v>
      </c>
      <c r="I10" s="69">
        <v>2706.03</v>
      </c>
      <c r="J10" s="70" t="s">
        <v>349</v>
      </c>
      <c r="K10" s="68">
        <v>21431</v>
      </c>
      <c r="L10" s="71">
        <v>2731.63</v>
      </c>
      <c r="M10" s="70" t="s">
        <v>350</v>
      </c>
    </row>
    <row r="11" spans="1:13" ht="12.75" customHeight="1" x14ac:dyDescent="0.25">
      <c r="A11" s="67" t="s">
        <v>30</v>
      </c>
      <c r="B11" s="68">
        <v>97001</v>
      </c>
      <c r="C11" s="69">
        <v>3226.18</v>
      </c>
      <c r="D11" s="70" t="s">
        <v>351</v>
      </c>
      <c r="E11" s="68">
        <v>73433</v>
      </c>
      <c r="F11" s="69">
        <v>3228.88</v>
      </c>
      <c r="G11" s="70" t="s">
        <v>352</v>
      </c>
      <c r="H11" s="68">
        <v>9428</v>
      </c>
      <c r="I11" s="69">
        <v>3198.12</v>
      </c>
      <c r="J11" s="70" t="s">
        <v>162</v>
      </c>
      <c r="K11" s="68">
        <v>14140</v>
      </c>
      <c r="L11" s="71">
        <v>3230.91</v>
      </c>
      <c r="M11" s="70" t="s">
        <v>353</v>
      </c>
    </row>
    <row r="12" spans="1:13" ht="12.75" customHeight="1" x14ac:dyDescent="0.25">
      <c r="A12" s="67" t="s">
        <v>31</v>
      </c>
      <c r="B12" s="68">
        <v>60651</v>
      </c>
      <c r="C12" s="69">
        <v>3737.49</v>
      </c>
      <c r="D12" s="70" t="s">
        <v>181</v>
      </c>
      <c r="E12" s="68">
        <v>49546</v>
      </c>
      <c r="F12" s="69">
        <v>3740.63</v>
      </c>
      <c r="G12" s="70" t="s">
        <v>354</v>
      </c>
      <c r="H12" s="68">
        <v>2924</v>
      </c>
      <c r="I12" s="69">
        <v>3718.55</v>
      </c>
      <c r="J12" s="70" t="s">
        <v>163</v>
      </c>
      <c r="K12" s="68">
        <v>8181</v>
      </c>
      <c r="L12" s="71">
        <v>3725.22</v>
      </c>
      <c r="M12" s="70" t="s">
        <v>355</v>
      </c>
    </row>
    <row r="13" spans="1:13" ht="12.75" customHeight="1" x14ac:dyDescent="0.25">
      <c r="A13" s="67" t="s">
        <v>32</v>
      </c>
      <c r="B13" s="68">
        <v>48757</v>
      </c>
      <c r="C13" s="69">
        <v>4237.38</v>
      </c>
      <c r="D13" s="70" t="s">
        <v>356</v>
      </c>
      <c r="E13" s="68">
        <v>41879</v>
      </c>
      <c r="F13" s="69">
        <v>4239.1499999999996</v>
      </c>
      <c r="G13" s="70" t="s">
        <v>357</v>
      </c>
      <c r="H13" s="68">
        <v>1237</v>
      </c>
      <c r="I13" s="69">
        <v>4207.24</v>
      </c>
      <c r="J13" s="70" t="s">
        <v>358</v>
      </c>
      <c r="K13" s="68">
        <v>5641</v>
      </c>
      <c r="L13" s="71">
        <v>4230.82</v>
      </c>
      <c r="M13" s="70" t="s">
        <v>359</v>
      </c>
    </row>
    <row r="14" spans="1:13" ht="12.75" customHeight="1" x14ac:dyDescent="0.25">
      <c r="A14" s="67" t="s">
        <v>33</v>
      </c>
      <c r="B14" s="68">
        <v>34298</v>
      </c>
      <c r="C14" s="69">
        <v>4735.03</v>
      </c>
      <c r="D14" s="70" t="s">
        <v>360</v>
      </c>
      <c r="E14" s="68">
        <v>30840</v>
      </c>
      <c r="F14" s="69">
        <v>4735.75</v>
      </c>
      <c r="G14" s="70" t="s">
        <v>361</v>
      </c>
      <c r="H14" s="68">
        <v>473</v>
      </c>
      <c r="I14" s="69">
        <v>4713.34</v>
      </c>
      <c r="J14" s="70" t="s">
        <v>164</v>
      </c>
      <c r="K14" s="68">
        <v>2985</v>
      </c>
      <c r="L14" s="71">
        <v>4731.05</v>
      </c>
      <c r="M14" s="70" t="s">
        <v>362</v>
      </c>
    </row>
    <row r="15" spans="1:13" ht="12.75" customHeight="1" x14ac:dyDescent="0.25">
      <c r="A15" s="67" t="s">
        <v>34</v>
      </c>
      <c r="B15" s="68">
        <v>36534</v>
      </c>
      <c r="C15" s="69">
        <v>5425.63</v>
      </c>
      <c r="D15" s="70" t="s">
        <v>363</v>
      </c>
      <c r="E15" s="68">
        <v>32811</v>
      </c>
      <c r="F15" s="69">
        <v>5424.89</v>
      </c>
      <c r="G15" s="70" t="s">
        <v>364</v>
      </c>
      <c r="H15" s="68">
        <v>453</v>
      </c>
      <c r="I15" s="69">
        <v>5430.86</v>
      </c>
      <c r="J15" s="70" t="s">
        <v>365</v>
      </c>
      <c r="K15" s="68">
        <v>3270</v>
      </c>
      <c r="L15" s="71">
        <v>5432.35</v>
      </c>
      <c r="M15" s="70" t="s">
        <v>366</v>
      </c>
    </row>
    <row r="16" spans="1:13" ht="12.75" customHeight="1" x14ac:dyDescent="0.25">
      <c r="A16" s="67" t="s">
        <v>35</v>
      </c>
      <c r="B16" s="68">
        <v>17339</v>
      </c>
      <c r="C16" s="69">
        <v>6451.38</v>
      </c>
      <c r="D16" s="70" t="s">
        <v>367</v>
      </c>
      <c r="E16" s="68">
        <v>15549</v>
      </c>
      <c r="F16" s="69">
        <v>6454.18</v>
      </c>
      <c r="G16" s="70" t="s">
        <v>368</v>
      </c>
      <c r="H16" s="68">
        <v>185</v>
      </c>
      <c r="I16" s="69">
        <v>6448.55</v>
      </c>
      <c r="J16" s="70" t="s">
        <v>369</v>
      </c>
      <c r="K16" s="68">
        <v>1605</v>
      </c>
      <c r="L16" s="71">
        <v>6424.57</v>
      </c>
      <c r="M16" s="70" t="s">
        <v>370</v>
      </c>
    </row>
    <row r="17" spans="1:13" ht="12.75" customHeight="1" x14ac:dyDescent="0.25">
      <c r="A17" s="67" t="s">
        <v>36</v>
      </c>
      <c r="B17" s="68">
        <v>6739</v>
      </c>
      <c r="C17" s="69">
        <v>7444.42</v>
      </c>
      <c r="D17" s="70" t="s">
        <v>371</v>
      </c>
      <c r="E17" s="68">
        <v>6230</v>
      </c>
      <c r="F17" s="69">
        <v>7446.12</v>
      </c>
      <c r="G17" s="70" t="s">
        <v>372</v>
      </c>
      <c r="H17" s="68">
        <v>58</v>
      </c>
      <c r="I17" s="69">
        <v>7361.97</v>
      </c>
      <c r="J17" s="70" t="s">
        <v>373</v>
      </c>
      <c r="K17" s="68">
        <v>451</v>
      </c>
      <c r="L17" s="71">
        <v>7431.48</v>
      </c>
      <c r="M17" s="70" t="s">
        <v>374</v>
      </c>
    </row>
    <row r="18" spans="1:13" ht="12.75" customHeight="1" x14ac:dyDescent="0.25">
      <c r="A18" s="67" t="s">
        <v>37</v>
      </c>
      <c r="B18" s="68">
        <v>9015</v>
      </c>
      <c r="C18" s="69">
        <v>9596.11</v>
      </c>
      <c r="D18" s="70" t="s">
        <v>375</v>
      </c>
      <c r="E18" s="68">
        <v>8736</v>
      </c>
      <c r="F18" s="69">
        <v>9606.31</v>
      </c>
      <c r="G18" s="70" t="s">
        <v>376</v>
      </c>
      <c r="H18" s="68">
        <v>30</v>
      </c>
      <c r="I18" s="69">
        <v>9238.73</v>
      </c>
      <c r="J18" s="70" t="s">
        <v>377</v>
      </c>
      <c r="K18" s="68">
        <v>249</v>
      </c>
      <c r="L18" s="71">
        <v>9281.44</v>
      </c>
      <c r="M18" s="70" t="s">
        <v>378</v>
      </c>
    </row>
    <row r="19" spans="1:13" ht="11.25" customHeight="1" x14ac:dyDescent="0.25">
      <c r="A19" s="72" t="s">
        <v>1</v>
      </c>
      <c r="B19" s="73">
        <v>749728</v>
      </c>
      <c r="C19" s="74">
        <v>3000.32</v>
      </c>
      <c r="D19" s="75" t="s">
        <v>379</v>
      </c>
      <c r="E19" s="73">
        <v>522111</v>
      </c>
      <c r="F19" s="74">
        <v>3276.68</v>
      </c>
      <c r="G19" s="75" t="s">
        <v>380</v>
      </c>
      <c r="H19" s="73">
        <v>85690</v>
      </c>
      <c r="I19" s="74">
        <v>2222.56</v>
      </c>
      <c r="J19" s="75" t="s">
        <v>166</v>
      </c>
      <c r="K19" s="73">
        <v>141927</v>
      </c>
      <c r="L19" s="76">
        <v>2453.2399999999998</v>
      </c>
      <c r="M19" s="75" t="s">
        <v>381</v>
      </c>
    </row>
    <row r="20" spans="1:13" x14ac:dyDescent="0.25">
      <c r="A20" s="206" t="s">
        <v>113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E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14" t="s">
        <v>40</v>
      </c>
      <c r="B1" s="214"/>
      <c r="C1" s="214"/>
      <c r="D1" s="214"/>
      <c r="E1" s="214"/>
    </row>
    <row r="2" spans="1:9" ht="6" customHeight="1" x14ac:dyDescent="0.2"/>
    <row r="3" spans="1:9" ht="12" customHeight="1" x14ac:dyDescent="0.2">
      <c r="B3" s="66"/>
      <c r="C3" s="217" t="s">
        <v>231</v>
      </c>
      <c r="D3" s="217"/>
      <c r="E3" s="217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8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19"/>
      <c r="B7" s="96" t="s">
        <v>45</v>
      </c>
      <c r="C7" s="142">
        <v>7514</v>
      </c>
      <c r="D7" s="143">
        <v>4703.7700000000004</v>
      </c>
      <c r="E7" s="116" t="s">
        <v>382</v>
      </c>
      <c r="F7" s="94">
        <v>32</v>
      </c>
    </row>
    <row r="8" spans="1:9" ht="49.5" customHeight="1" x14ac:dyDescent="0.2">
      <c r="A8" s="219"/>
      <c r="B8" s="97" t="s">
        <v>46</v>
      </c>
      <c r="C8" s="142">
        <v>9156</v>
      </c>
      <c r="D8" s="143">
        <v>4595.6899999999996</v>
      </c>
      <c r="E8" s="116" t="s">
        <v>383</v>
      </c>
      <c r="F8" s="94">
        <v>34</v>
      </c>
    </row>
    <row r="9" spans="1:9" ht="16.5" customHeight="1" x14ac:dyDescent="0.2">
      <c r="A9" s="219"/>
      <c r="B9" s="98" t="s">
        <v>47</v>
      </c>
      <c r="C9" s="144">
        <v>634</v>
      </c>
      <c r="D9" s="145">
        <v>4448.12</v>
      </c>
      <c r="E9" s="115" t="s">
        <v>384</v>
      </c>
      <c r="F9" s="94">
        <v>31</v>
      </c>
    </row>
    <row r="10" spans="1:9" ht="21.75" customHeight="1" x14ac:dyDescent="0.2">
      <c r="A10" s="156" t="s">
        <v>48</v>
      </c>
      <c r="B10" s="98" t="s">
        <v>100</v>
      </c>
      <c r="C10" s="144">
        <v>280</v>
      </c>
      <c r="D10" s="145">
        <v>5384.1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16025</v>
      </c>
      <c r="D11" s="147">
        <v>4190.55</v>
      </c>
      <c r="E11" s="114" t="s">
        <v>385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2362</v>
      </c>
      <c r="D12" s="149">
        <v>2679.71</v>
      </c>
      <c r="E12" s="114" t="s">
        <v>386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2293</v>
      </c>
      <c r="D13" s="149">
        <v>4217.97</v>
      </c>
      <c r="E13" s="114" t="s">
        <v>387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71068</v>
      </c>
      <c r="D14" s="147">
        <v>6306.87</v>
      </c>
      <c r="E14" s="114" t="s">
        <v>388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54217</v>
      </c>
      <c r="D15" s="147">
        <v>3048.02</v>
      </c>
      <c r="E15" s="114" t="s">
        <v>389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4121</v>
      </c>
      <c r="D16" s="149">
        <v>3476.72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158</v>
      </c>
      <c r="D17" s="153">
        <v>3507.12</v>
      </c>
      <c r="E17" s="114" t="s">
        <v>167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5997</v>
      </c>
      <c r="D18" s="153">
        <v>3109.66</v>
      </c>
      <c r="E18" s="119" t="s">
        <v>390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687</v>
      </c>
      <c r="D19" s="149">
        <v>10688.74</v>
      </c>
      <c r="E19" s="114" t="s">
        <v>391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70</v>
      </c>
      <c r="D20" s="149">
        <v>3667.68</v>
      </c>
      <c r="E20" s="114" t="s">
        <v>392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22</v>
      </c>
      <c r="D21" s="149">
        <v>3942.77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130</v>
      </c>
      <c r="D22" s="149">
        <v>9589.9699999999993</v>
      </c>
      <c r="E22" s="114" t="s">
        <v>393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249</v>
      </c>
      <c r="D23" s="149">
        <v>4181.32</v>
      </c>
      <c r="E23" s="114" t="s">
        <v>168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837</v>
      </c>
      <c r="D24" s="149">
        <v>3411.45</v>
      </c>
      <c r="E24" s="114" t="s">
        <v>394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201</v>
      </c>
      <c r="D25" s="147">
        <v>2243.39</v>
      </c>
      <c r="E25" s="114" t="s">
        <v>395</v>
      </c>
      <c r="F25" s="94">
        <v>30</v>
      </c>
    </row>
    <row r="26" spans="1:8" ht="15.75" customHeight="1" x14ac:dyDescent="0.2">
      <c r="A26" s="156" t="s">
        <v>99</v>
      </c>
      <c r="B26" s="103" t="s">
        <v>77</v>
      </c>
      <c r="C26" s="150">
        <v>6762</v>
      </c>
      <c r="D26" s="147">
        <v>3578.55</v>
      </c>
      <c r="E26" s="115" t="s">
        <v>396</v>
      </c>
      <c r="F26" s="94">
        <v>7</v>
      </c>
    </row>
    <row r="27" spans="1:8" ht="18.75" customHeight="1" x14ac:dyDescent="0.2">
      <c r="A27" s="215" t="s">
        <v>1</v>
      </c>
      <c r="B27" s="216"/>
      <c r="C27" s="105">
        <v>182783</v>
      </c>
      <c r="D27" s="106" t="s">
        <v>7</v>
      </c>
      <c r="E27" s="106" t="s">
        <v>7</v>
      </c>
    </row>
    <row r="28" spans="1:8" x14ac:dyDescent="0.2">
      <c r="A28" s="163" t="s">
        <v>112</v>
      </c>
      <c r="B28" s="163"/>
      <c r="C28" s="163"/>
      <c r="D28" s="163"/>
      <c r="E28" s="163"/>
      <c r="F28" s="164"/>
      <c r="G28" s="164"/>
      <c r="H28" s="164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5" width="9.140625" style="135" customWidth="1"/>
    <col min="16" max="16" width="9.140625" style="139" customWidth="1"/>
    <col min="17" max="19" width="9.140625" style="135" customWidth="1"/>
    <col min="20" max="22" width="9.140625" style="135"/>
    <col min="23" max="16384" width="9.140625" style="2"/>
  </cols>
  <sheetData>
    <row r="1" spans="1:22" ht="48" customHeight="1" x14ac:dyDescent="0.25">
      <c r="A1" s="223" t="s">
        <v>397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166"/>
      <c r="M1" s="166"/>
      <c r="N1" s="166"/>
    </row>
    <row r="2" spans="1:22" x14ac:dyDescent="0.25">
      <c r="A2" s="168"/>
      <c r="B2" s="168"/>
      <c r="C2" s="168"/>
      <c r="D2" s="168"/>
      <c r="E2" s="168"/>
      <c r="F2" s="168"/>
      <c r="G2" s="169"/>
      <c r="H2" s="169"/>
      <c r="I2" s="221" t="str">
        <f>'stranica 3'!I2:M2</f>
        <v>za lipanj 2022. (isplata u srpnju 2022.)</v>
      </c>
      <c r="J2" s="221"/>
      <c r="K2" s="221"/>
      <c r="L2" s="166"/>
      <c r="M2" s="166"/>
      <c r="N2" s="166"/>
    </row>
    <row r="3" spans="1:22" s="1" customFormat="1" ht="14.45" customHeight="1" x14ac:dyDescent="0.2">
      <c r="A3" s="188" t="s">
        <v>8</v>
      </c>
      <c r="B3" s="182" t="s">
        <v>9</v>
      </c>
      <c r="C3" s="183" t="s">
        <v>94</v>
      </c>
      <c r="D3" s="182" t="s">
        <v>89</v>
      </c>
      <c r="E3" s="175" t="s">
        <v>90</v>
      </c>
      <c r="F3" s="185" t="s">
        <v>0</v>
      </c>
      <c r="G3" s="185"/>
      <c r="H3" s="185"/>
      <c r="I3" s="185"/>
      <c r="J3" s="185"/>
      <c r="K3" s="185"/>
      <c r="L3" s="107"/>
      <c r="M3" s="136"/>
      <c r="N3" s="136"/>
      <c r="O3" s="136"/>
      <c r="P3" s="107"/>
      <c r="Q3" s="136"/>
      <c r="R3" s="136"/>
      <c r="S3" s="136"/>
      <c r="T3" s="136"/>
      <c r="U3" s="136"/>
      <c r="V3" s="136"/>
    </row>
    <row r="4" spans="1:22" s="1" customFormat="1" ht="58.5" customHeight="1" x14ac:dyDescent="0.2">
      <c r="A4" s="188"/>
      <c r="B4" s="182"/>
      <c r="C4" s="183"/>
      <c r="D4" s="182"/>
      <c r="E4" s="176"/>
      <c r="F4" s="81" t="s">
        <v>10</v>
      </c>
      <c r="G4" s="117" t="s">
        <v>95</v>
      </c>
      <c r="H4" s="81" t="s">
        <v>89</v>
      </c>
      <c r="I4" s="117" t="s">
        <v>90</v>
      </c>
      <c r="J4" s="118" t="s">
        <v>96</v>
      </c>
      <c r="K4" s="111" t="s">
        <v>91</v>
      </c>
      <c r="L4" s="107"/>
      <c r="M4" s="136"/>
      <c r="N4" s="136"/>
      <c r="O4" s="136"/>
      <c r="P4" s="107"/>
      <c r="Q4" s="136"/>
      <c r="R4" s="136"/>
      <c r="S4" s="136"/>
      <c r="T4" s="136"/>
      <c r="U4" s="136"/>
      <c r="V4" s="136"/>
    </row>
    <row r="5" spans="1:22" s="1" customFormat="1" ht="13.5" customHeight="1" x14ac:dyDescent="0.2">
      <c r="A5" s="28" t="s">
        <v>4</v>
      </c>
      <c r="B5" s="120">
        <v>4654</v>
      </c>
      <c r="C5" s="29">
        <v>5170.62</v>
      </c>
      <c r="D5" s="30" t="s">
        <v>398</v>
      </c>
      <c r="E5" s="30" t="s">
        <v>183</v>
      </c>
      <c r="F5" s="128">
        <v>4613</v>
      </c>
      <c r="G5" s="31">
        <v>5187.13</v>
      </c>
      <c r="H5" s="32" t="s">
        <v>414</v>
      </c>
      <c r="I5" s="33" t="s">
        <v>423</v>
      </c>
      <c r="J5" s="34">
        <f>G5/'stranica 1 i 2'!$C$50*100</f>
        <v>67.45292587776332</v>
      </c>
      <c r="K5" s="34">
        <f>F5/$F$14*100</f>
        <v>37.8953421506613</v>
      </c>
      <c r="L5" s="107"/>
      <c r="M5" s="136"/>
      <c r="N5" s="136"/>
      <c r="O5" s="136"/>
      <c r="P5" s="107"/>
      <c r="Q5" s="136"/>
      <c r="R5" s="136"/>
      <c r="S5" s="136"/>
      <c r="T5" s="136"/>
      <c r="U5" s="136"/>
      <c r="V5" s="136"/>
    </row>
    <row r="6" spans="1:22" s="1" customFormat="1" ht="13.5" customHeight="1" x14ac:dyDescent="0.2">
      <c r="A6" s="35" t="s">
        <v>11</v>
      </c>
      <c r="B6" s="121">
        <v>1705</v>
      </c>
      <c r="C6" s="36">
        <v>4440.46</v>
      </c>
      <c r="D6" s="37" t="s">
        <v>399</v>
      </c>
      <c r="E6" s="37" t="s">
        <v>221</v>
      </c>
      <c r="F6" s="129">
        <v>1641</v>
      </c>
      <c r="G6" s="38">
        <v>4458.43</v>
      </c>
      <c r="H6" s="39" t="s">
        <v>415</v>
      </c>
      <c r="I6" s="40" t="s">
        <v>221</v>
      </c>
      <c r="J6" s="41">
        <f>G6/'stranica 1 i 2'!$C$50*100</f>
        <v>57.976983094928478</v>
      </c>
      <c r="K6" s="41">
        <f>F6/$F$14*100</f>
        <v>13.480653906185822</v>
      </c>
      <c r="L6" s="107"/>
      <c r="M6" s="136"/>
      <c r="N6" s="136"/>
      <c r="O6" s="136"/>
      <c r="P6" s="107"/>
      <c r="Q6" s="136"/>
      <c r="R6" s="136"/>
      <c r="S6" s="136"/>
      <c r="T6" s="136"/>
      <c r="U6" s="136"/>
      <c r="V6" s="136"/>
    </row>
    <row r="7" spans="1:22" s="1" customFormat="1" ht="13.5" customHeight="1" x14ac:dyDescent="0.2">
      <c r="A7" s="35" t="s">
        <v>106</v>
      </c>
      <c r="B7" s="121">
        <v>16</v>
      </c>
      <c r="C7" s="36">
        <v>2855.54</v>
      </c>
      <c r="D7" s="37" t="s">
        <v>400</v>
      </c>
      <c r="E7" s="37" t="s">
        <v>408</v>
      </c>
      <c r="F7" s="129">
        <v>15</v>
      </c>
      <c r="G7" s="38">
        <v>3007.58</v>
      </c>
      <c r="H7" s="39" t="s">
        <v>416</v>
      </c>
      <c r="I7" s="40" t="s">
        <v>408</v>
      </c>
      <c r="J7" s="41">
        <f>G7/'stranica 1 i 2'!$C$50*100</f>
        <v>39.110273081924582</v>
      </c>
      <c r="K7" s="41">
        <f t="shared" ref="K7:K13" si="0">F7/$F$14*100</f>
        <v>0.12322352747884663</v>
      </c>
      <c r="L7" s="107"/>
      <c r="M7" s="136"/>
      <c r="N7" s="136"/>
      <c r="O7" s="136"/>
      <c r="P7" s="107"/>
      <c r="Q7" s="136"/>
      <c r="R7" s="136"/>
      <c r="S7" s="136"/>
      <c r="T7" s="136"/>
      <c r="U7" s="136"/>
      <c r="V7" s="136"/>
    </row>
    <row r="8" spans="1:22" s="1" customFormat="1" ht="14.25" customHeight="1" x14ac:dyDescent="0.2">
      <c r="A8" s="42" t="s">
        <v>12</v>
      </c>
      <c r="B8" s="122">
        <v>6375</v>
      </c>
      <c r="C8" s="43">
        <v>4969.5200000000004</v>
      </c>
      <c r="D8" s="44" t="s">
        <v>401</v>
      </c>
      <c r="E8" s="44" t="s">
        <v>409</v>
      </c>
      <c r="F8" s="130">
        <v>6269</v>
      </c>
      <c r="G8" s="45">
        <v>4991.17</v>
      </c>
      <c r="H8" s="46" t="s">
        <v>417</v>
      </c>
      <c r="I8" s="47" t="s">
        <v>409</v>
      </c>
      <c r="J8" s="41">
        <f>G8/'stranica 1 i 2'!$C$50*100</f>
        <v>64.904681404421325</v>
      </c>
      <c r="K8" s="80">
        <f t="shared" si="0"/>
        <v>51.499219584325971</v>
      </c>
      <c r="L8" s="107"/>
      <c r="M8" s="136"/>
      <c r="N8" s="136"/>
      <c r="O8" s="136"/>
      <c r="P8" s="107"/>
      <c r="Q8" s="136"/>
      <c r="R8" s="136"/>
      <c r="S8" s="136"/>
      <c r="T8" s="136"/>
      <c r="U8" s="136"/>
      <c r="V8" s="136"/>
    </row>
    <row r="9" spans="1:22" s="1" customFormat="1" ht="13.5" customHeight="1" x14ac:dyDescent="0.2">
      <c r="A9" s="48" t="s">
        <v>13</v>
      </c>
      <c r="B9" s="121">
        <v>3868</v>
      </c>
      <c r="C9" s="36">
        <v>3957.19</v>
      </c>
      <c r="D9" s="37" t="s">
        <v>402</v>
      </c>
      <c r="E9" s="37" t="s">
        <v>410</v>
      </c>
      <c r="F9" s="129">
        <v>3746</v>
      </c>
      <c r="G9" s="38">
        <v>3982.05</v>
      </c>
      <c r="H9" s="39" t="s">
        <v>418</v>
      </c>
      <c r="I9" s="40" t="s">
        <v>410</v>
      </c>
      <c r="J9" s="41">
        <f>G9/'stranica 1 i 2'!$C$50*100</f>
        <v>51.782184655396627</v>
      </c>
      <c r="K9" s="41">
        <f t="shared" si="0"/>
        <v>30.773022262383964</v>
      </c>
      <c r="L9" s="107"/>
      <c r="M9" s="136"/>
      <c r="N9" s="136"/>
      <c r="O9" s="136"/>
      <c r="P9" s="107"/>
      <c r="Q9" s="136"/>
      <c r="R9" s="136"/>
      <c r="S9" s="136"/>
      <c r="T9" s="136"/>
      <c r="U9" s="136"/>
      <c r="V9" s="136"/>
    </row>
    <row r="10" spans="1:22" s="1" customFormat="1" ht="13.5" customHeight="1" x14ac:dyDescent="0.2">
      <c r="A10" s="49" t="s">
        <v>14</v>
      </c>
      <c r="B10" s="121">
        <v>7</v>
      </c>
      <c r="C10" s="36">
        <v>3932.44</v>
      </c>
      <c r="D10" s="37" t="s">
        <v>403</v>
      </c>
      <c r="E10" s="37" t="s">
        <v>411</v>
      </c>
      <c r="F10" s="129">
        <v>7</v>
      </c>
      <c r="G10" s="38">
        <v>3932.44</v>
      </c>
      <c r="H10" s="39" t="s">
        <v>403</v>
      </c>
      <c r="I10" s="40" t="s">
        <v>411</v>
      </c>
      <c r="J10" s="41">
        <f>G10/'stranica 1 i 2'!$C$50*100</f>
        <v>51.137061118335502</v>
      </c>
      <c r="K10" s="41">
        <f t="shared" si="0"/>
        <v>5.7504312823461759E-2</v>
      </c>
      <c r="L10" s="107"/>
      <c r="M10" s="136"/>
      <c r="N10" s="136"/>
      <c r="O10" s="136"/>
      <c r="P10" s="107"/>
      <c r="Q10" s="136"/>
      <c r="R10" s="136"/>
      <c r="S10" s="136"/>
      <c r="T10" s="136"/>
      <c r="U10" s="136"/>
      <c r="V10" s="136"/>
    </row>
    <row r="11" spans="1:22" s="1" customFormat="1" ht="14.25" customHeight="1" x14ac:dyDescent="0.2">
      <c r="A11" s="42" t="s">
        <v>15</v>
      </c>
      <c r="B11" s="122">
        <v>10250</v>
      </c>
      <c r="C11" s="43">
        <v>4586.79</v>
      </c>
      <c r="D11" s="44" t="s">
        <v>404</v>
      </c>
      <c r="E11" s="44" t="s">
        <v>412</v>
      </c>
      <c r="F11" s="130">
        <v>10022</v>
      </c>
      <c r="G11" s="45">
        <v>4613.24</v>
      </c>
      <c r="H11" s="46" t="s">
        <v>419</v>
      </c>
      <c r="I11" s="47" t="s">
        <v>412</v>
      </c>
      <c r="J11" s="41">
        <f>G11/'stranica 1 i 2'!$C$50*100</f>
        <v>59.990117035110536</v>
      </c>
      <c r="K11" s="80">
        <f t="shared" si="0"/>
        <v>82.329746159533386</v>
      </c>
      <c r="L11" s="107"/>
      <c r="M11" s="136"/>
      <c r="N11" s="136"/>
      <c r="O11" s="136"/>
      <c r="P11" s="107"/>
      <c r="Q11" s="136"/>
      <c r="R11" s="136"/>
      <c r="S11" s="136"/>
      <c r="T11" s="136"/>
      <c r="U11" s="136"/>
      <c r="V11" s="136"/>
    </row>
    <row r="12" spans="1:22" s="1" customFormat="1" ht="12" customHeight="1" x14ac:dyDescent="0.2">
      <c r="A12" s="48" t="s">
        <v>16</v>
      </c>
      <c r="B12" s="121">
        <v>73</v>
      </c>
      <c r="C12" s="36">
        <v>3031.63</v>
      </c>
      <c r="D12" s="37" t="s">
        <v>405</v>
      </c>
      <c r="E12" s="37" t="s">
        <v>141</v>
      </c>
      <c r="F12" s="129">
        <v>71</v>
      </c>
      <c r="G12" s="38">
        <v>3105.15</v>
      </c>
      <c r="H12" s="39" t="s">
        <v>420</v>
      </c>
      <c r="I12" s="40" t="s">
        <v>424</v>
      </c>
      <c r="J12" s="41">
        <f>G12/'stranica 1 i 2'!$C$50*100</f>
        <v>40.379063719115734</v>
      </c>
      <c r="K12" s="41">
        <f t="shared" si="0"/>
        <v>0.58325803006654076</v>
      </c>
      <c r="L12" s="107"/>
      <c r="M12" s="136"/>
      <c r="N12" s="136"/>
      <c r="O12" s="136"/>
      <c r="P12" s="107"/>
      <c r="Q12" s="136"/>
      <c r="R12" s="136"/>
      <c r="S12" s="136"/>
      <c r="T12" s="136"/>
      <c r="U12" s="136"/>
      <c r="V12" s="136"/>
    </row>
    <row r="13" spans="1:22" s="1" customFormat="1" ht="12" customHeight="1" x14ac:dyDescent="0.2">
      <c r="A13" s="48" t="s">
        <v>6</v>
      </c>
      <c r="B13" s="121">
        <v>2087</v>
      </c>
      <c r="C13" s="36">
        <v>2050.5700000000002</v>
      </c>
      <c r="D13" s="37" t="s">
        <v>406</v>
      </c>
      <c r="E13" s="37" t="s">
        <v>413</v>
      </c>
      <c r="F13" s="129">
        <v>2080</v>
      </c>
      <c r="G13" s="38">
        <v>2052.5300000000002</v>
      </c>
      <c r="H13" s="39" t="s">
        <v>421</v>
      </c>
      <c r="I13" s="40" t="s">
        <v>413</v>
      </c>
      <c r="J13" s="167">
        <f>G13/'stranica 1 i 2'!$C$50*100</f>
        <v>26.690897269180759</v>
      </c>
      <c r="K13" s="41">
        <f t="shared" si="0"/>
        <v>17.086995810400065</v>
      </c>
      <c r="L13" s="107"/>
      <c r="M13" s="136"/>
      <c r="N13" s="136"/>
      <c r="O13" s="136"/>
      <c r="P13" s="107"/>
      <c r="Q13" s="136"/>
      <c r="R13" s="136"/>
      <c r="S13" s="136"/>
      <c r="T13" s="136"/>
      <c r="U13" s="136"/>
      <c r="V13" s="136"/>
    </row>
    <row r="14" spans="1:22" s="1" customFormat="1" ht="12.75" x14ac:dyDescent="0.2">
      <c r="A14" s="50" t="s">
        <v>17</v>
      </c>
      <c r="B14" s="123">
        <v>12410</v>
      </c>
      <c r="C14" s="51">
        <v>4151.13</v>
      </c>
      <c r="D14" s="52" t="s">
        <v>407</v>
      </c>
      <c r="E14" s="52" t="s">
        <v>142</v>
      </c>
      <c r="F14" s="123">
        <v>12173</v>
      </c>
      <c r="G14" s="51">
        <v>4166.8999999999996</v>
      </c>
      <c r="H14" s="52" t="s">
        <v>422</v>
      </c>
      <c r="I14" s="52" t="s">
        <v>425</v>
      </c>
      <c r="J14" s="53">
        <f>G14/'stranica 1 i 2'!$C$50*100</f>
        <v>54.185955786736017</v>
      </c>
      <c r="K14" s="53"/>
      <c r="L14" s="107">
        <v>31</v>
      </c>
      <c r="M14" s="136"/>
      <c r="N14" s="136"/>
      <c r="O14" s="136"/>
      <c r="P14" s="107"/>
      <c r="Q14" s="136"/>
      <c r="R14" s="136"/>
      <c r="S14" s="136"/>
      <c r="T14" s="136"/>
      <c r="U14" s="136"/>
      <c r="V14" s="136"/>
    </row>
    <row r="15" spans="1:22" ht="16.5" customHeight="1" x14ac:dyDescent="0.25">
      <c r="A15" s="222" t="s">
        <v>451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155"/>
    </row>
    <row r="16" spans="1:22" ht="7.5" customHeigh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55"/>
    </row>
    <row r="17" spans="1:26" ht="16.5" customHeight="1" x14ac:dyDescent="0.25">
      <c r="A17" s="170"/>
      <c r="B17" s="170"/>
      <c r="C17" s="170"/>
      <c r="D17" s="170"/>
      <c r="E17" s="170"/>
      <c r="F17" s="170"/>
      <c r="G17" s="170"/>
      <c r="H17" s="170"/>
      <c r="I17" s="221" t="str">
        <f>I2</f>
        <v>za lipanj 2022. (isplata u srpnju 2022.)</v>
      </c>
      <c r="J17" s="221"/>
      <c r="K17" s="221"/>
      <c r="L17" s="155"/>
    </row>
    <row r="18" spans="1:26" s="1" customFormat="1" ht="15.75" customHeight="1" x14ac:dyDescent="0.2">
      <c r="A18" s="189" t="s">
        <v>8</v>
      </c>
      <c r="B18" s="175" t="str">
        <f>B3</f>
        <v>Broj 
korisnika</v>
      </c>
      <c r="C18" s="173" t="str">
        <f>C3</f>
        <v>Prosječna 
netomirovina</v>
      </c>
      <c r="D18" s="175" t="str">
        <f>D3</f>
        <v>Prosječan mirovinski staž
(gg mm dd)</v>
      </c>
      <c r="E18" s="175" t="str">
        <f>E3</f>
        <v>Prosječna dob
(gg mm)</v>
      </c>
      <c r="F18" s="185" t="s">
        <v>0</v>
      </c>
      <c r="G18" s="185"/>
      <c r="H18" s="185"/>
      <c r="I18" s="185"/>
      <c r="J18" s="185"/>
      <c r="K18" s="185"/>
      <c r="L18" s="107"/>
      <c r="M18" s="136"/>
      <c r="N18" s="136"/>
      <c r="O18" s="136"/>
      <c r="P18" s="107"/>
      <c r="Q18" s="136"/>
      <c r="R18" s="136"/>
      <c r="S18" s="136"/>
      <c r="T18" s="136"/>
      <c r="U18" s="136"/>
      <c r="V18" s="136"/>
    </row>
    <row r="19" spans="1:26" s="1" customFormat="1" ht="65.099999999999994" customHeight="1" x14ac:dyDescent="0.2">
      <c r="A19" s="190"/>
      <c r="B19" s="176"/>
      <c r="C19" s="174"/>
      <c r="D19" s="176"/>
      <c r="E19" s="176"/>
      <c r="F19" s="81" t="str">
        <f>F4</f>
        <v>Broj 
 korisnika</v>
      </c>
      <c r="G19" s="117" t="str">
        <f>G4</f>
        <v xml:space="preserve">Prosječna netomirovina </v>
      </c>
      <c r="H19" s="81" t="str">
        <f>H4</f>
        <v>Prosječan mirovinski staž
(gg mm dd)</v>
      </c>
      <c r="I19" s="117" t="str">
        <f>I4</f>
        <v>Prosječna dob
(gg mm)</v>
      </c>
      <c r="J19" s="118" t="str">
        <f>J4</f>
        <v>Udio netomirovine u netoplaći RH</v>
      </c>
      <c r="K19" s="111" t="s">
        <v>92</v>
      </c>
      <c r="L19" s="107"/>
      <c r="M19" s="136"/>
      <c r="N19" s="136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</row>
    <row r="20" spans="1:26" s="1" customFormat="1" ht="32.25" customHeight="1" x14ac:dyDescent="0.2">
      <c r="A20" s="179" t="s">
        <v>426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07"/>
      <c r="M20" s="136"/>
      <c r="N20" s="136"/>
      <c r="O20" s="136"/>
      <c r="P20" s="107"/>
      <c r="Q20" s="136"/>
      <c r="R20" s="136"/>
      <c r="S20" s="136"/>
      <c r="T20" s="136"/>
      <c r="U20" s="136"/>
      <c r="V20" s="136"/>
    </row>
    <row r="21" spans="1:26" s="1" customFormat="1" ht="12" customHeight="1" x14ac:dyDescent="0.2">
      <c r="A21" s="28" t="s">
        <v>4</v>
      </c>
      <c r="B21" s="120">
        <v>762</v>
      </c>
      <c r="C21" s="29">
        <v>5191.26</v>
      </c>
      <c r="D21" s="30" t="s">
        <v>427</v>
      </c>
      <c r="E21" s="30" t="s">
        <v>436</v>
      </c>
      <c r="F21" s="128">
        <v>754</v>
      </c>
      <c r="G21" s="31">
        <v>5221.87</v>
      </c>
      <c r="H21" s="32" t="s">
        <v>442</v>
      </c>
      <c r="I21" s="33" t="s">
        <v>436</v>
      </c>
      <c r="J21" s="34">
        <f>G21/'stranica 1 i 2'!$C$50*100</f>
        <v>67.904681404421325</v>
      </c>
      <c r="K21" s="34">
        <f>F21/$F$29*100</f>
        <v>41.269841269841265</v>
      </c>
      <c r="L21" s="107"/>
      <c r="M21" s="136"/>
      <c r="N21" s="136"/>
      <c r="O21" s="136"/>
      <c r="P21" s="107"/>
      <c r="Q21" s="136"/>
      <c r="R21" s="136"/>
      <c r="S21" s="136"/>
      <c r="T21" s="136"/>
      <c r="U21" s="136"/>
      <c r="V21" s="136"/>
    </row>
    <row r="22" spans="1:26" s="1" customFormat="1" ht="12" customHeight="1" x14ac:dyDescent="0.2">
      <c r="A22" s="35" t="s">
        <v>11</v>
      </c>
      <c r="B22" s="121">
        <v>326</v>
      </c>
      <c r="C22" s="36">
        <v>4215.59</v>
      </c>
      <c r="D22" s="37" t="s">
        <v>428</v>
      </c>
      <c r="E22" s="37" t="s">
        <v>437</v>
      </c>
      <c r="F22" s="129">
        <v>312</v>
      </c>
      <c r="G22" s="38">
        <v>4232.3900000000003</v>
      </c>
      <c r="H22" s="39" t="s">
        <v>443</v>
      </c>
      <c r="I22" s="40" t="s">
        <v>437</v>
      </c>
      <c r="J22" s="41">
        <f>G22/'stranica 1 i 2'!$C$50*100</f>
        <v>55.037581274382319</v>
      </c>
      <c r="K22" s="41">
        <f>F22/$F$29*100</f>
        <v>17.077175697865353</v>
      </c>
      <c r="L22" s="107"/>
      <c r="M22" s="136"/>
      <c r="N22" s="136"/>
      <c r="O22" s="136"/>
      <c r="P22" s="107"/>
      <c r="Q22" s="136"/>
      <c r="R22" s="136"/>
      <c r="S22" s="136"/>
      <c r="T22" s="136"/>
      <c r="U22" s="136"/>
      <c r="V22" s="136"/>
    </row>
    <row r="23" spans="1:26" s="1" customFormat="1" ht="12" customHeight="1" x14ac:dyDescent="0.2">
      <c r="A23" s="42" t="s">
        <v>12</v>
      </c>
      <c r="B23" s="122">
        <v>1088</v>
      </c>
      <c r="C23" s="43">
        <v>4898.91</v>
      </c>
      <c r="D23" s="44" t="s">
        <v>429</v>
      </c>
      <c r="E23" s="44" t="s">
        <v>184</v>
      </c>
      <c r="F23" s="130">
        <v>1066</v>
      </c>
      <c r="G23" s="45">
        <v>4932.2700000000004</v>
      </c>
      <c r="H23" s="46" t="s">
        <v>444</v>
      </c>
      <c r="I23" s="47" t="s">
        <v>184</v>
      </c>
      <c r="J23" s="80">
        <f>G23/'stranica 1 i 2'!$C$50*100</f>
        <v>64.138751625487657</v>
      </c>
      <c r="K23" s="80">
        <f t="shared" ref="K23:K28" si="1">F23/$F$29*100</f>
        <v>58.347016967706622</v>
      </c>
      <c r="L23" s="107"/>
      <c r="M23" s="136"/>
      <c r="N23" s="136"/>
      <c r="O23" s="136"/>
      <c r="P23" s="107"/>
      <c r="Q23" s="136"/>
      <c r="R23" s="136"/>
      <c r="S23" s="136"/>
      <c r="T23" s="136"/>
      <c r="U23" s="136"/>
      <c r="V23" s="136"/>
    </row>
    <row r="24" spans="1:26" s="1" customFormat="1" ht="12" customHeight="1" x14ac:dyDescent="0.2">
      <c r="A24" s="48" t="s">
        <v>13</v>
      </c>
      <c r="B24" s="121">
        <v>531</v>
      </c>
      <c r="C24" s="36">
        <v>3982.33</v>
      </c>
      <c r="D24" s="37" t="s">
        <v>430</v>
      </c>
      <c r="E24" s="37" t="s">
        <v>438</v>
      </c>
      <c r="F24" s="129">
        <v>521</v>
      </c>
      <c r="G24" s="38">
        <v>3994.97</v>
      </c>
      <c r="H24" s="39" t="s">
        <v>445</v>
      </c>
      <c r="I24" s="40" t="s">
        <v>411</v>
      </c>
      <c r="J24" s="41">
        <f>G24/'stranica 1 i 2'!$C$50*100</f>
        <v>51.950195058517558</v>
      </c>
      <c r="K24" s="41">
        <f t="shared" si="1"/>
        <v>28.516694033935412</v>
      </c>
      <c r="L24" s="107"/>
      <c r="M24" s="136"/>
      <c r="N24" s="136"/>
      <c r="O24" s="136" t="s">
        <v>7</v>
      </c>
      <c r="P24" s="107"/>
      <c r="Q24" s="136"/>
      <c r="R24" s="136"/>
      <c r="S24" s="136"/>
      <c r="T24" s="136"/>
      <c r="U24" s="136"/>
      <c r="V24" s="136"/>
    </row>
    <row r="25" spans="1:26" s="1" customFormat="1" ht="12" customHeight="1" x14ac:dyDescent="0.2">
      <c r="A25" s="49" t="s">
        <v>14</v>
      </c>
      <c r="B25" s="121">
        <v>1</v>
      </c>
      <c r="C25" s="36">
        <v>3322.97</v>
      </c>
      <c r="D25" s="37" t="s">
        <v>431</v>
      </c>
      <c r="E25" s="37" t="s">
        <v>439</v>
      </c>
      <c r="F25" s="129">
        <v>1</v>
      </c>
      <c r="G25" s="38">
        <v>3322.97</v>
      </c>
      <c r="H25" s="39" t="s">
        <v>431</v>
      </c>
      <c r="I25" s="40" t="s">
        <v>439</v>
      </c>
      <c r="J25" s="41">
        <f>G25/'stranica 1 i 2'!$C$50*100</f>
        <v>43.211573472041607</v>
      </c>
      <c r="K25" s="41">
        <f t="shared" si="1"/>
        <v>5.4734537493158188E-2</v>
      </c>
      <c r="L25" s="107"/>
      <c r="M25" s="136"/>
      <c r="N25" s="136"/>
      <c r="O25" s="136"/>
      <c r="P25" s="107"/>
      <c r="Q25" s="136"/>
      <c r="R25" s="136"/>
      <c r="S25" s="136"/>
      <c r="T25" s="136"/>
      <c r="U25" s="136"/>
      <c r="V25" s="136"/>
    </row>
    <row r="26" spans="1:26" s="1" customFormat="1" ht="12" customHeight="1" x14ac:dyDescent="0.2">
      <c r="A26" s="42" t="s">
        <v>15</v>
      </c>
      <c r="B26" s="122">
        <v>1620</v>
      </c>
      <c r="C26" s="43">
        <v>4597.51</v>
      </c>
      <c r="D26" s="44" t="s">
        <v>432</v>
      </c>
      <c r="E26" s="44" t="s">
        <v>185</v>
      </c>
      <c r="F26" s="130">
        <v>1588</v>
      </c>
      <c r="G26" s="45">
        <v>4623.74</v>
      </c>
      <c r="H26" s="46" t="s">
        <v>446</v>
      </c>
      <c r="I26" s="47" t="s">
        <v>185</v>
      </c>
      <c r="J26" s="80">
        <f>G26/'stranica 1 i 2'!$C$50*100</f>
        <v>60.126657997399214</v>
      </c>
      <c r="K26" s="80">
        <f t="shared" si="1"/>
        <v>86.918445539135192</v>
      </c>
      <c r="L26" s="107"/>
      <c r="M26" s="136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1:26" s="1" customFormat="1" ht="12" customHeight="1" x14ac:dyDescent="0.2">
      <c r="A27" s="48" t="s">
        <v>16</v>
      </c>
      <c r="B27" s="121">
        <v>10</v>
      </c>
      <c r="C27" s="36">
        <v>2958.83</v>
      </c>
      <c r="D27" s="37" t="s">
        <v>433</v>
      </c>
      <c r="E27" s="37" t="s">
        <v>210</v>
      </c>
      <c r="F27" s="129">
        <v>9</v>
      </c>
      <c r="G27" s="38">
        <v>3255.09</v>
      </c>
      <c r="H27" s="39" t="s">
        <v>447</v>
      </c>
      <c r="I27" s="40" t="s">
        <v>438</v>
      </c>
      <c r="J27" s="41">
        <f>G27/'stranica 1 i 2'!$C$50*100</f>
        <v>42.328868660598182</v>
      </c>
      <c r="K27" s="41">
        <f t="shared" si="1"/>
        <v>0.49261083743842365</v>
      </c>
      <c r="L27" s="107"/>
      <c r="M27" s="136"/>
      <c r="N27" s="136"/>
      <c r="O27" s="136"/>
      <c r="P27" s="107"/>
      <c r="Q27" s="136"/>
      <c r="R27" s="136"/>
      <c r="S27" s="136"/>
      <c r="T27" s="136"/>
      <c r="U27" s="136"/>
      <c r="V27" s="136"/>
    </row>
    <row r="28" spans="1:26" s="1" customFormat="1" ht="12" customHeight="1" x14ac:dyDescent="0.2">
      <c r="A28" s="48" t="s">
        <v>6</v>
      </c>
      <c r="B28" s="121">
        <v>231</v>
      </c>
      <c r="C28" s="36">
        <v>2052.7800000000002</v>
      </c>
      <c r="D28" s="37" t="s">
        <v>434</v>
      </c>
      <c r="E28" s="37" t="s">
        <v>440</v>
      </c>
      <c r="F28" s="129">
        <v>230</v>
      </c>
      <c r="G28" s="38">
        <v>2053.9699999999998</v>
      </c>
      <c r="H28" s="39" t="s">
        <v>448</v>
      </c>
      <c r="I28" s="40" t="s">
        <v>440</v>
      </c>
      <c r="J28" s="41">
        <f>G28/'stranica 1 i 2'!$C$50*100</f>
        <v>26.709622886866057</v>
      </c>
      <c r="K28" s="41">
        <f t="shared" si="1"/>
        <v>12.588943623426383</v>
      </c>
      <c r="L28" s="107"/>
      <c r="M28" s="136"/>
      <c r="N28" s="136"/>
      <c r="O28" s="136"/>
      <c r="P28" s="107"/>
      <c r="Q28" s="136"/>
      <c r="R28" s="136"/>
      <c r="S28" s="136"/>
      <c r="T28" s="136"/>
      <c r="U28" s="136"/>
      <c r="V28" s="136"/>
    </row>
    <row r="29" spans="1:26" s="1" customFormat="1" ht="14.25" customHeight="1" x14ac:dyDescent="0.2">
      <c r="A29" s="50" t="s">
        <v>17</v>
      </c>
      <c r="B29" s="123">
        <v>1861</v>
      </c>
      <c r="C29" s="51">
        <v>4272.8354003224067</v>
      </c>
      <c r="D29" s="52" t="s">
        <v>435</v>
      </c>
      <c r="E29" s="52" t="s">
        <v>441</v>
      </c>
      <c r="F29" s="123">
        <v>1827</v>
      </c>
      <c r="G29" s="51">
        <v>4293.4909852216742</v>
      </c>
      <c r="H29" s="52" t="s">
        <v>449</v>
      </c>
      <c r="I29" s="52" t="s">
        <v>441</v>
      </c>
      <c r="J29" s="53">
        <f>G29/'stranica 1 i 2'!$C$50*100</f>
        <v>55.832132447616047</v>
      </c>
      <c r="K29" s="53"/>
      <c r="L29" s="107">
        <v>32</v>
      </c>
      <c r="M29" s="136"/>
      <c r="N29" s="136"/>
      <c r="O29" s="136"/>
      <c r="P29" s="107"/>
      <c r="Q29" s="136"/>
      <c r="R29" s="136"/>
      <c r="S29" s="136"/>
      <c r="T29" s="136"/>
      <c r="U29" s="136"/>
      <c r="V29" s="136"/>
    </row>
    <row r="30" spans="1:26" s="3" customFormat="1" ht="34.5" customHeight="1" x14ac:dyDescent="0.2">
      <c r="A30" s="177" t="s">
        <v>450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40"/>
      <c r="M30" s="137"/>
      <c r="N30" s="137"/>
      <c r="O30" s="137"/>
      <c r="P30" s="140"/>
      <c r="Q30" s="137"/>
      <c r="R30" s="137"/>
      <c r="S30" s="137"/>
      <c r="T30" s="137"/>
      <c r="U30" s="137"/>
      <c r="V30" s="137"/>
    </row>
  </sheetData>
  <mergeCells count="20">
    <mergeCell ref="A1:K1"/>
    <mergeCell ref="A3:A4"/>
    <mergeCell ref="B3:B4"/>
    <mergeCell ref="C3:C4"/>
    <mergeCell ref="D3:D4"/>
    <mergeCell ref="E3:E4"/>
    <mergeCell ref="F3:K3"/>
    <mergeCell ref="A30:K30"/>
    <mergeCell ref="A15:K15"/>
    <mergeCell ref="A18:A19"/>
    <mergeCell ref="B18:B19"/>
    <mergeCell ref="C18:C19"/>
    <mergeCell ref="D18:D19"/>
    <mergeCell ref="E18:E19"/>
    <mergeCell ref="F18:K18"/>
    <mergeCell ref="O19:Z19"/>
    <mergeCell ref="I2:K2"/>
    <mergeCell ref="I17:K17"/>
    <mergeCell ref="A20:K20"/>
    <mergeCell ref="N26:X26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{AD0B7F05-4661-4DCB-A103-19FCF9CAEF4C}</x14:id>
        </ext>
      </extLst>
    </cfRule>
  </conditionalFormatting>
  <conditionalFormatting sqref="G21:G22 G24:G25 G27:G2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{596CF0F9-5D05-4B63-8402-D89ABD3F67FC}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0B7F05-4661-4DCB-A103-19FCF9CAEF4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596CF0F9-5D05-4B63-8402-D89ABD3F67F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G21:G22 G24:G25 G27:G28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stranica 1 i 2</vt:lpstr>
      <vt:lpstr>stranica 3</vt:lpstr>
      <vt:lpstr>stranica 4</vt:lpstr>
      <vt:lpstr>stranica 5</vt:lpstr>
      <vt:lpstr>stranica 6</vt:lpstr>
      <vt:lpstr>stranica 7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  <vt:lpstr>'stranica 7'!Podrucje_ispisa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2022-07-20T09:03:13Z</cp:lastPrinted>
  <dcterms:created xsi:type="dcterms:W3CDTF">2018-09-19T07:11:38Z</dcterms:created>
  <dcterms:modified xsi:type="dcterms:W3CDTF">2022-07-20T09:03:41Z</dcterms:modified>
</cp:coreProperties>
</file>