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2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  <sheet name="stranica 7" sheetId="6" r:id="rId6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  <definedName name="_xlnm.Print_Area" localSheetId="5">'stranica 7'!$A$1:$K$31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6" l="1"/>
  <c r="I17" i="6" s="1"/>
  <c r="J29" i="6"/>
  <c r="J28" i="6"/>
  <c r="J27" i="6"/>
  <c r="J26" i="6"/>
  <c r="J25" i="6"/>
  <c r="J24" i="6"/>
  <c r="J23" i="6"/>
  <c r="J22" i="6"/>
  <c r="J21" i="6"/>
  <c r="J14" i="6"/>
  <c r="J6" i="6"/>
  <c r="J7" i="6"/>
  <c r="J8" i="6"/>
  <c r="J9" i="6"/>
  <c r="J10" i="6"/>
  <c r="J11" i="6"/>
  <c r="J12" i="6"/>
  <c r="J13" i="6"/>
  <c r="J5" i="6"/>
  <c r="K28" i="6"/>
  <c r="K27" i="6"/>
  <c r="K26" i="6"/>
  <c r="K25" i="6"/>
  <c r="K24" i="6"/>
  <c r="K23" i="6"/>
  <c r="K22" i="6"/>
  <c r="K21" i="6"/>
  <c r="J19" i="6"/>
  <c r="I19" i="6"/>
  <c r="H19" i="6"/>
  <c r="G19" i="6"/>
  <c r="F19" i="6"/>
  <c r="E18" i="6"/>
  <c r="D18" i="6"/>
  <c r="C18" i="6"/>
  <c r="B18" i="6"/>
  <c r="K13" i="6"/>
  <c r="K12" i="6"/>
  <c r="K11" i="6"/>
  <c r="K10" i="6"/>
  <c r="K9" i="6"/>
  <c r="K8" i="6"/>
  <c r="K7" i="6"/>
  <c r="K6" i="6"/>
  <c r="K5" i="6"/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<sst xmlns="http://schemas.openxmlformats.org/spreadsheetml/2006/main" count="631" uniqueCount="451">
  <si>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</si>
  <si>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</si>
  <si>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</si>
  <si>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</si>
  <si>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</si>
  <si>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</si>
  <si>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</si>
  <si>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</si>
  <si>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</si>
  <si>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</si>
  <si>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</si>
  <si>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</si>
  <si>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</si>
  <si>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</si>
  <si>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</si>
  <si>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</si>
  <si>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</si>
  <si>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</si>
  <si>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</si>
  <si>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</si>
  <si>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</si>
  <si>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</si>
  <si>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</si>
  <si>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</si>
  <si>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</si>
  <si>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</si>
  <si>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</si>
  <si>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</si>
  <si>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</si>
  <si>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</si>
  <si>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</si>
  <si>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</si>
  <si>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</si>
  <si>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</si>
  <si>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</si>
  <si>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</si>
  <si>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</si>
  <si>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</si>
  <si>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</si>
  <si>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</si>
  <si>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</si>
  <si>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</si>
  <si>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</si>
  <si>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</si>
  <si>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</si>
  <si>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</si>
  <si>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</si>
  <si>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</si>
  <si>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</si>
  <si>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</si>
  <si>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</si>
  <si>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</si>
  <si>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</si>
  <si>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</si>
  <si>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</si>
  <si>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</si>
  <si>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</si>
  <si>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</si>
  <si>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</si>
  <si>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</si>
  <si>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</si>
  <si>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</si>
  <si>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</si>
  <si>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</si>
  <si>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</si>
  <si>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</si>
  <si>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</si>
  <si>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</si>
  <si>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</si>
  <si>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</si>
  <si>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</si>
  <si>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</si>
  <si>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</si>
  <si>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</si>
  <si>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</si>
  <si>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</si>
  <si>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</si>
  <si>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</si>
  <si>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</si>
  <si>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</si>
  <si>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</si>
  <si>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</si>
  <si>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</si>
  <si>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</si>
  <si>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</si>
  <si>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</si>
  <si>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</si>
  <si>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</si>
  <si>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</si>
  <si>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</si>
  <si>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</si>
  <si>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</si>
  <si>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</si>
  <si>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</si>
  <si>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</si>
  <si>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</si>
  <si>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</si>
  <si>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</si>
  <si>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>18.</t>
  </si>
  <si>
    <t>Korisnici koji pravo na mirovinu ostvaruju prema Zakonu o vatrogastvu (NN 125/19)*</t>
  </si>
  <si>
    <t xml:space="preserve"> 74 01 </t>
  </si>
  <si>
    <t xml:space="preserve"> 72 06 </t>
  </si>
  <si>
    <t>Odnos broja korisnika mirovina i osiguranika</t>
  </si>
  <si>
    <t>49 00 26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</si>
  <si>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</si>
  <si>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2022.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</si>
  <si>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2022.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</si>
  <si>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2022. - u milijardama kuna (plan)</t>
    </r>
  </si>
  <si>
    <r>
      <t xml:space="preserve">Ukupni rashodi za 2022.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</si>
  <si>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r>
      <t xml:space="preserve">Napomena: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</si>
  <si>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nisu uključeni korisnici mirovina DVO, ZOHBDR i HVO.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</si>
  <si>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</si>
  <si>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</si>
  <si>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t xml:space="preserve"> 72 08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</si>
  <si>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DVO, ZOHBDR i HVO. 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</si>
  <si>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01.01.2022.</t>
    </r>
  </si>
  <si>
    <t>02 09 12</t>
  </si>
  <si>
    <t xml:space="preserve"> 74 03 </t>
  </si>
  <si>
    <t xml:space="preserve"> 74 06 </t>
  </si>
  <si>
    <t xml:space="preserve"> 72 01 </t>
  </si>
  <si>
    <t xml:space="preserve"> 63 11 </t>
  </si>
  <si>
    <t xml:space="preserve"> 63 08 </t>
  </si>
  <si>
    <t xml:space="preserve"> 60 01 </t>
  </si>
  <si>
    <t xml:space="preserve"> 62 11 </t>
  </si>
  <si>
    <t>28 07 06</t>
  </si>
  <si>
    <t>39 03 26</t>
  </si>
  <si>
    <t>28 07 08</t>
  </si>
  <si>
    <t>21 10 16</t>
  </si>
  <si>
    <t xml:space="preserve"> 72 10 </t>
  </si>
  <si>
    <t xml:space="preserve"> 71 11 </t>
  </si>
  <si>
    <t xml:space="preserve"> 64 04 </t>
  </si>
  <si>
    <t xml:space="preserve"> 61 09 </t>
  </si>
  <si>
    <t xml:space="preserve"> 59 06 </t>
  </si>
  <si>
    <t>21 11 14</t>
  </si>
  <si>
    <t xml:space="preserve"> 64 06 </t>
  </si>
  <si>
    <t xml:space="preserve"> 60 03 </t>
  </si>
  <si>
    <t xml:space="preserve"> 63 02 </t>
  </si>
  <si>
    <t>17 03 23</t>
  </si>
  <si>
    <t>27 02 09</t>
  </si>
  <si>
    <t>17 06 17</t>
  </si>
  <si>
    <t>37 06 28</t>
  </si>
  <si>
    <t>31 08 29</t>
  </si>
  <si>
    <t xml:space="preserve"> 75 00 </t>
  </si>
  <si>
    <t xml:space="preserve"> 66 00 </t>
  </si>
  <si>
    <t xml:space="preserve"> 63 09 </t>
  </si>
  <si>
    <t xml:space="preserve"> 62 08 </t>
  </si>
  <si>
    <t>42 05 25</t>
  </si>
  <si>
    <t xml:space="preserve"> 68 03 </t>
  </si>
  <si>
    <t xml:space="preserve"> 73 10 </t>
  </si>
  <si>
    <t xml:space="preserve"> 42 01 14 </t>
  </si>
  <si>
    <t xml:space="preserve"> 63 06 </t>
  </si>
  <si>
    <t xml:space="preserve">   20 02   </t>
  </si>
  <si>
    <t>15 00 15</t>
  </si>
  <si>
    <t>17 00 00</t>
  </si>
  <si>
    <t>17 05 17</t>
  </si>
  <si>
    <t>26 08 12</t>
  </si>
  <si>
    <t>37 00 15</t>
  </si>
  <si>
    <t>29 04 03</t>
  </si>
  <si>
    <t>41 02 19</t>
  </si>
  <si>
    <t>29 00 20</t>
  </si>
  <si>
    <t>28 10 05</t>
  </si>
  <si>
    <t>29 07 24</t>
  </si>
  <si>
    <t>24 01 23</t>
  </si>
  <si>
    <t>34 06 27</t>
  </si>
  <si>
    <t>15 02 03</t>
  </si>
  <si>
    <t>13 00 17</t>
  </si>
  <si>
    <t>24 09 17</t>
  </si>
  <si>
    <t>36 00 17</t>
  </si>
  <si>
    <t>39 11 29</t>
  </si>
  <si>
    <t>37 06 29</t>
  </si>
  <si>
    <t>40 00 23</t>
  </si>
  <si>
    <t>29 09 25</t>
  </si>
  <si>
    <t>29 05 08</t>
  </si>
  <si>
    <t xml:space="preserve"> 28 11 28  </t>
  </si>
  <si>
    <r>
      <t xml:space="preserve">KORISNICI </t>
    </r>
    <r>
      <rPr>
        <b/>
        <i/>
        <sz val="14"/>
        <color rgb="FFFF0000"/>
        <rFont val="Calibri"/>
        <family val="2"/>
        <charset val="238"/>
        <scheme val="minor"/>
      </rPr>
      <t>OSNOVNIH</t>
    </r>
    <r>
      <rPr>
        <b/>
        <sz val="10"/>
        <color theme="1"/>
        <rFont val="Calibri"/>
        <family val="2"/>
        <charset val="238"/>
        <scheme val="minor"/>
      </rPr>
      <t xml:space="preserve"> MIROVINA PREMA VRSTAMA MIROVINA, SPOLU, PROSJEČNOJ MIROVINI I PROSJEČNOM STAŽU KOJI SU PRAVO NA MIROVINU OSTVARILI PREMA ZAKONU O MIROVINSKOM OSIGURANJU </t>
    </r>
  </si>
  <si>
    <t>39 07 00</t>
  </si>
  <si>
    <t>42 01 29</t>
  </si>
  <si>
    <t>40 03 01</t>
  </si>
  <si>
    <t>35 10 14</t>
  </si>
  <si>
    <t>32 03 07</t>
  </si>
  <si>
    <t xml:space="preserve"> 62 01 </t>
  </si>
  <si>
    <t>42 01 26</t>
  </si>
  <si>
    <t>40 03 00</t>
  </si>
  <si>
    <t>32 08 25</t>
  </si>
  <si>
    <t xml:space="preserve"> 66 01 </t>
  </si>
  <si>
    <r>
      <t xml:space="preserve">KORISNICI </t>
    </r>
    <r>
      <rPr>
        <b/>
        <i/>
        <sz val="12"/>
        <color rgb="FFFF0000"/>
        <rFont val="Calibri"/>
        <family val="2"/>
        <charset val="238"/>
        <scheme val="minor"/>
      </rPr>
      <t>OSNOVNIH</t>
    </r>
    <r>
      <rPr>
        <b/>
        <sz val="12"/>
        <color theme="1"/>
        <rFont val="Calibri"/>
        <family val="2"/>
        <charset val="238"/>
        <scheme val="minor"/>
      </rPr>
      <t xml:space="preserve"> MIROVINA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2022. GODINI 
PREMA ZAKONU O MIROVINSKOM OSIGURANJU - </t>
    </r>
    <r>
      <rPr>
        <b/>
        <i/>
        <sz val="12"/>
        <color rgb="FFFF0000"/>
        <rFont val="Calibri"/>
        <family val="2"/>
        <charset val="238"/>
        <scheme val="minor"/>
      </rPr>
      <t>NOVI KORISNICI</t>
    </r>
  </si>
  <si>
    <t xml:space="preserve"> 64 07 </t>
  </si>
  <si>
    <t xml:space="preserve"> 61 10 </t>
  </si>
  <si>
    <t xml:space="preserve"> 60 05 </t>
  </si>
  <si>
    <t xml:space="preserve"> 60 00 </t>
  </si>
  <si>
    <t xml:space="preserve"> 42 01 21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</si>
  <si>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(akontacija).</t>
    </r>
    <r>
      <rPr>
        <sz val="8"/>
        <color theme="1"/>
        <rFont val="Calibri"/>
        <family val="2"/>
        <charset val="238"/>
        <scheme val="minor"/>
      </rPr>
      <t xml:space="preserve"> 
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</si>
  <si>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r>
      <t xml:space="preserve">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</si>
  <si>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t>PREGLED OSNOVNIH PODATAKA O STANJU U SUSTAVU MIROVINSKOG OSIGURANJA za srpanj 2022. (isplata u kolovozu 2022.)</t>
  </si>
  <si>
    <t>31 09 00</t>
  </si>
  <si>
    <t>42 05 28</t>
  </si>
  <si>
    <t>24 09 06</t>
  </si>
  <si>
    <t>31 07 29</t>
  </si>
  <si>
    <t>35 08 14</t>
  </si>
  <si>
    <t>32 09 07</t>
  </si>
  <si>
    <t>28 06 25</t>
  </si>
  <si>
    <t>31 00 12</t>
  </si>
  <si>
    <t xml:space="preserve"> 42 10 04 </t>
  </si>
  <si>
    <t xml:space="preserve"> 42 04 06 </t>
  </si>
  <si>
    <t>27 06 07</t>
  </si>
  <si>
    <t>37 05 25</t>
  </si>
  <si>
    <t xml:space="preserve"> 74 04 </t>
  </si>
  <si>
    <t xml:space="preserve"> 68 09 </t>
  </si>
  <si>
    <t>24 05 29</t>
  </si>
  <si>
    <t>31 07 18</t>
  </si>
  <si>
    <t>35 08 16</t>
  </si>
  <si>
    <t>32 08 13</t>
  </si>
  <si>
    <t>28 05 16</t>
  </si>
  <si>
    <t>30 10 09</t>
  </si>
  <si>
    <t xml:space="preserve"> 42 10 20 </t>
  </si>
  <si>
    <t xml:space="preserve"> 65 11 </t>
  </si>
  <si>
    <t xml:space="preserve"> 62 07 </t>
  </si>
  <si>
    <t xml:space="preserve"> 71 08 </t>
  </si>
  <si>
    <t xml:space="preserve"> 42 04 18 </t>
  </si>
  <si>
    <t>27 03 01</t>
  </si>
  <si>
    <t>37 07 11</t>
  </si>
  <si>
    <t xml:space="preserve"> 31 11 28 </t>
  </si>
  <si>
    <t xml:space="preserve"> 34 02 00 </t>
  </si>
  <si>
    <t xml:space="preserve"> 37 04 15 </t>
  </si>
  <si>
    <t xml:space="preserve"> 38 07 03 </t>
  </si>
  <si>
    <t xml:space="preserve"> 34 09 21 </t>
  </si>
  <si>
    <t xml:space="preserve"> 24 06 12 </t>
  </si>
  <si>
    <t xml:space="preserve"> 30 04 04 </t>
  </si>
  <si>
    <t xml:space="preserve"> 33 03 15 </t>
  </si>
  <si>
    <t xml:space="preserve"> 54 10 </t>
  </si>
  <si>
    <t xml:space="preserve"> 63 01 </t>
  </si>
  <si>
    <t xml:space="preserve"> 33 00 23 </t>
  </si>
  <si>
    <t xml:space="preserve"> 35 03 23 </t>
  </si>
  <si>
    <t xml:space="preserve"> 37 03 12 </t>
  </si>
  <si>
    <t xml:space="preserve"> 35 08 29 </t>
  </si>
  <si>
    <t xml:space="preserve"> 24 09 06 </t>
  </si>
  <si>
    <t xml:space="preserve"> 30 07 10 </t>
  </si>
  <si>
    <t xml:space="preserve"> 34 00 04 </t>
  </si>
  <si>
    <t xml:space="preserve"> 64 03 </t>
  </si>
  <si>
    <t xml:space="preserve"> 54 04 </t>
  </si>
  <si>
    <t xml:space="preserve"> 63 05 </t>
  </si>
  <si>
    <t xml:space="preserve">   21 09   </t>
  </si>
  <si>
    <t xml:space="preserve">   18 09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</si>
  <si>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31.07.2022.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</si>
  <si>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srpanj 2022. (isplata u kolovozu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</si>
  <si>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srpanj 2022. (isplata u kolovozu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</si>
  <si>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srpanj 2022. (isplata u kolovozu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</si>
  <si>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srpanj 2022. (isplata u kolovozu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</si>
  <si>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srpnja 2022.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</si>
  <si>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lipanj 2022. (izvor: DZS)</t>
    </r>
  </si>
  <si>
    <t>za srpanj 2022. (isplata u kolovozu 2022.)</t>
  </si>
  <si>
    <t>16 09 03</t>
  </si>
  <si>
    <t>17 05 21</t>
  </si>
  <si>
    <t>15 01 16</t>
  </si>
  <si>
    <t>16 03 22</t>
  </si>
  <si>
    <t>12 11 15</t>
  </si>
  <si>
    <t>15 00 18</t>
  </si>
  <si>
    <t>14 00 22</t>
  </si>
  <si>
    <t>23 08 21</t>
  </si>
  <si>
    <t>23 10 26</t>
  </si>
  <si>
    <t>19 09 07</t>
  </si>
  <si>
    <t>28 04 26</t>
  </si>
  <si>
    <t>29 04 07</t>
  </si>
  <si>
    <t>23 05 22</t>
  </si>
  <si>
    <t>28 08 04</t>
  </si>
  <si>
    <t>32 11 26</t>
  </si>
  <si>
    <t>33 11 05</t>
  </si>
  <si>
    <t>25 09 04</t>
  </si>
  <si>
    <t>33 02 02</t>
  </si>
  <si>
    <t>34 04 27</t>
  </si>
  <si>
    <t>35 01 21</t>
  </si>
  <si>
    <t>25 05 27</t>
  </si>
  <si>
    <t>35 07 19</t>
  </si>
  <si>
    <t>36 03 18</t>
  </si>
  <si>
    <t>36 08 13</t>
  </si>
  <si>
    <t>28 02 26</t>
  </si>
  <si>
    <t>36 04 21</t>
  </si>
  <si>
    <t>37 11 01</t>
  </si>
  <si>
    <t>29 03 04</t>
  </si>
  <si>
    <t>36 08 05</t>
  </si>
  <si>
    <t>38 08 27</t>
  </si>
  <si>
    <t>39 00 11</t>
  </si>
  <si>
    <t>29 09 27</t>
  </si>
  <si>
    <t>38 11 01</t>
  </si>
  <si>
    <t>39 02 02</t>
  </si>
  <si>
    <t>29 03 00</t>
  </si>
  <si>
    <t>37 07 02</t>
  </si>
  <si>
    <t>38 08 23</t>
  </si>
  <si>
    <t>28 09 03</t>
  </si>
  <si>
    <t>38 02 23</t>
  </si>
  <si>
    <t>38 10 18</t>
  </si>
  <si>
    <t>38 10 11</t>
  </si>
  <si>
    <t>41 02 02</t>
  </si>
  <si>
    <t>40 07 11</t>
  </si>
  <si>
    <t>40 07 24</t>
  </si>
  <si>
    <t>41 09 04</t>
  </si>
  <si>
    <t>17 04 10</t>
  </si>
  <si>
    <t>24 11 10</t>
  </si>
  <si>
    <t>11 06 06</t>
  </si>
  <si>
    <t>15 00 21</t>
  </si>
  <si>
    <t>16 05 06</t>
  </si>
  <si>
    <t>10 04 16</t>
  </si>
  <si>
    <t>11 11 07</t>
  </si>
  <si>
    <t>16 06 03</t>
  </si>
  <si>
    <t>18 01 08</t>
  </si>
  <si>
    <t>10 04 14</t>
  </si>
  <si>
    <t>15 05 07</t>
  </si>
  <si>
    <t>20 11 19</t>
  </si>
  <si>
    <t>21 00 03</t>
  </si>
  <si>
    <t>13 04 27</t>
  </si>
  <si>
    <t>21 09 05</t>
  </si>
  <si>
    <t>23 03 00</t>
  </si>
  <si>
    <t>23 09 07</t>
  </si>
  <si>
    <t>12 09 04</t>
  </si>
  <si>
    <t>24 01 13</t>
  </si>
  <si>
    <t>28 11 15</t>
  </si>
  <si>
    <t>21 03 19</t>
  </si>
  <si>
    <t>32 04 25</t>
  </si>
  <si>
    <t>32 11 29</t>
  </si>
  <si>
    <t>20 07 16</t>
  </si>
  <si>
    <t>32 05 19</t>
  </si>
  <si>
    <t>32 11 05</t>
  </si>
  <si>
    <t>24 01 24</t>
  </si>
  <si>
    <t>33 01 17</t>
  </si>
  <si>
    <t>34 00 08</t>
  </si>
  <si>
    <t>34 02 22</t>
  </si>
  <si>
    <t>25 05 22</t>
  </si>
  <si>
    <t>34 00 03</t>
  </si>
  <si>
    <t>34 07 19</t>
  </si>
  <si>
    <t>34 09 28</t>
  </si>
  <si>
    <t>26 07 17</t>
  </si>
  <si>
    <t>34 06 24</t>
  </si>
  <si>
    <t>34 07 28</t>
  </si>
  <si>
    <t>25 08 07</t>
  </si>
  <si>
    <t>35 10 04</t>
  </si>
  <si>
    <t>34 06 01</t>
  </si>
  <si>
    <t>36 03 03</t>
  </si>
  <si>
    <t>34 11 17</t>
  </si>
  <si>
    <t>35 00 12</t>
  </si>
  <si>
    <t>35 10 10</t>
  </si>
  <si>
    <t>35 11 28</t>
  </si>
  <si>
    <t>28 08 16</t>
  </si>
  <si>
    <t>30 00 11</t>
  </si>
  <si>
    <t>18 00 09</t>
  </si>
  <si>
    <t>25 03 13</t>
  </si>
  <si>
    <t>14 11 15</t>
  </si>
  <si>
    <t>16 03 05</t>
  </si>
  <si>
    <t>13 00 19</t>
  </si>
  <si>
    <t>18 02 25</t>
  </si>
  <si>
    <t>15 11 10</t>
  </si>
  <si>
    <t>13 00 18</t>
  </si>
  <si>
    <t>16 01 00</t>
  </si>
  <si>
    <t>17 00 10</t>
  </si>
  <si>
    <t>17 04 29</t>
  </si>
  <si>
    <t>14 01 24</t>
  </si>
  <si>
    <t>23 11 22</t>
  </si>
  <si>
    <t>19 10 22</t>
  </si>
  <si>
    <t>27 06 14</t>
  </si>
  <si>
    <t>30 02 04</t>
  </si>
  <si>
    <t>31 03 11</t>
  </si>
  <si>
    <t>30 11 28</t>
  </si>
  <si>
    <t>35 02 19</t>
  </si>
  <si>
    <t>26 01 04</t>
  </si>
  <si>
    <t>34 02 07</t>
  </si>
  <si>
    <t>35 01 25</t>
  </si>
  <si>
    <t>36 00 20</t>
  </si>
  <si>
    <t>26 03 20</t>
  </si>
  <si>
    <t>36 04 16</t>
  </si>
  <si>
    <t>37 06 05</t>
  </si>
  <si>
    <t>38 00 27</t>
  </si>
  <si>
    <t>29 00 27</t>
  </si>
  <si>
    <t>37 00 22</t>
  </si>
  <si>
    <t>38 10 08</t>
  </si>
  <si>
    <t>39 03 15</t>
  </si>
  <si>
    <t>30 04 26</t>
  </si>
  <si>
    <t>37 03 26</t>
  </si>
  <si>
    <t>40 00 03</t>
  </si>
  <si>
    <t>40 04 10</t>
  </si>
  <si>
    <t>31 04 04</t>
  </si>
  <si>
    <t>40 02 11</t>
  </si>
  <si>
    <t>40 06 20</t>
  </si>
  <si>
    <t>30 09 06</t>
  </si>
  <si>
    <t>37 11 02</t>
  </si>
  <si>
    <t>40 03 05</t>
  </si>
  <si>
    <t>29 07 11</t>
  </si>
  <si>
    <t>38 06 05</t>
  </si>
  <si>
    <t>40 00 28</t>
  </si>
  <si>
    <t>41 02 25</t>
  </si>
  <si>
    <t>41 02 09</t>
  </si>
  <si>
    <t>41 08 01</t>
  </si>
  <si>
    <t>31 05 03</t>
  </si>
  <si>
    <t>33 05 28</t>
  </si>
  <si>
    <t>22 03 13</t>
  </si>
  <si>
    <t>29 03 19</t>
  </si>
  <si>
    <t xml:space="preserve"> 31 11 01  </t>
  </si>
  <si>
    <t xml:space="preserve"> 35 07 27  </t>
  </si>
  <si>
    <t xml:space="preserve"> 31 04 16  </t>
  </si>
  <si>
    <t>31 00 24</t>
  </si>
  <si>
    <t xml:space="preserve"> 33 04 20  </t>
  </si>
  <si>
    <t xml:space="preserve"> 33 02 09  </t>
  </si>
  <si>
    <t>18 08 08</t>
  </si>
  <si>
    <t>29 10 00</t>
  </si>
  <si>
    <t xml:space="preserve"> 38 05 14  </t>
  </si>
  <si>
    <t xml:space="preserve"> 29 07 19  </t>
  </si>
  <si>
    <t xml:space="preserve"> 32 11 04  </t>
  </si>
  <si>
    <t xml:space="preserve"> 41 11 08  </t>
  </si>
  <si>
    <t xml:space="preserve"> 29 08 09  </t>
  </si>
  <si>
    <t xml:space="preserve"> 27 09 13  </t>
  </si>
  <si>
    <t xml:space="preserve"> 28 10 16  </t>
  </si>
  <si>
    <t>06 08 05</t>
  </si>
  <si>
    <t>32 03 08</t>
  </si>
  <si>
    <t>36 09 20</t>
  </si>
  <si>
    <t>36 05 27</t>
  </si>
  <si>
    <t>38 11 17</t>
  </si>
  <si>
    <t>27 01 14</t>
  </si>
  <si>
    <t>36 11 08</t>
  </si>
  <si>
    <t xml:space="preserve"> 65 08 </t>
  </si>
  <si>
    <t xml:space="preserve"> 65 05 </t>
  </si>
  <si>
    <t xml:space="preserve"> 62 02 </t>
  </si>
  <si>
    <t xml:space="preserve"> 64 02 </t>
  </si>
  <si>
    <t xml:space="preserve"> 36 07 </t>
  </si>
  <si>
    <t>39 07 06</t>
  </si>
  <si>
    <t>33 03 27</t>
  </si>
  <si>
    <t>36 09 29</t>
  </si>
  <si>
    <t>38 11 25</t>
  </si>
  <si>
    <t>27 01 21</t>
  </si>
  <si>
    <t>36 11 04</t>
  </si>
  <si>
    <t xml:space="preserve"> 62 00 </t>
  </si>
  <si>
    <t xml:space="preserve"> 39 10 03 </t>
  </si>
  <si>
    <t xml:space="preserve"> 42 01 26 </t>
  </si>
  <si>
    <t xml:space="preserve"> 40 06 05 </t>
  </si>
  <si>
    <t xml:space="preserve"> 37 03 23 </t>
  </si>
  <si>
    <t xml:space="preserve"> 40 04 11 </t>
  </si>
  <si>
    <t xml:space="preserve"> 39 05 15 </t>
  </si>
  <si>
    <t xml:space="preserve"> 27 06 02 </t>
  </si>
  <si>
    <t xml:space="preserve"> 29 09 12 </t>
  </si>
  <si>
    <t xml:space="preserve"> 38 00 29 </t>
  </si>
  <si>
    <t xml:space="preserve"> 59 08 </t>
  </si>
  <si>
    <t xml:space="preserve"> 34 10 </t>
  </si>
  <si>
    <t xml:space="preserve"> 58 10 </t>
  </si>
  <si>
    <t xml:space="preserve"> 39 10 11 </t>
  </si>
  <si>
    <t xml:space="preserve"> 42 01 19 </t>
  </si>
  <si>
    <t xml:space="preserve"> 40 06 03 </t>
  </si>
  <si>
    <t xml:space="preserve"> 37 03 25 </t>
  </si>
  <si>
    <t xml:space="preserve"> 39 05 14 </t>
  </si>
  <si>
    <t xml:space="preserve"> 28 09 28 </t>
  </si>
  <si>
    <t xml:space="preserve"> 29 10 01 </t>
  </si>
  <si>
    <t xml:space="preserve"> 38 00 27 </t>
  </si>
  <si>
    <t xml:space="preserve"> 63 10 </t>
  </si>
  <si>
    <t xml:space="preserve"> 34 09 </t>
  </si>
  <si>
    <t>1 : 1,34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</si>
</sst>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2" fontId="2" fillId="3" borderId="4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wrapText="1"/>
    </xf>
    <xf numFmtId="0" fontId="11" fillId="0" borderId="11" xfId="0" applyFont="1" applyBorder="1" applyAlignment="1">
      <alignment horizontal="left" vertical="top" wrapText="1"/>
    </xf>
    <xf numFmtId="1" fontId="29" fillId="0" borderId="0" xfId="0" applyNumberFormat="1" applyFont="1" applyAlignment="1">
      <alignment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11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right" wrapText="1"/>
    </xf>
    <xf numFmtId="3" fontId="6" fillId="2" borderId="5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2022. godini prema Zakonu o mirovinskom osiguranju - NOVI KORISNICI</c:v>
                </c:pt>
                <c:pt idx="1">
                  <c:v>Korisnici mirovina kojima je u 2022.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29218</c:v>
                </c:pt>
                <c:pt idx="1">
                  <c:v>30929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31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  </a:t>
            </a:r>
            <a:r>
              <a:rPr lang="hr-HR" sz="1200">
                <a:solidFill>
                  <a:srgbClr val="FF0000"/>
                </a:solidFill>
              </a:rPr>
              <a:t>1 : 1,34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31.07.2022.</c:v>
                </c:pt>
                <c:pt idx="1">
                  <c:v>Broj korisnika mirovine za srpanj 2022. (isplata u kolovozu 2022.)</c:v>
                </c:pt>
                <c:pt idx="2">
                  <c:v>Registrirana nezaposlenost krajem srpnja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1645750</c:v>
                </c:pt>
                <c:pt idx="1">
                  <c:v>1230173</c:v>
                </c:pt>
                <c:pt idx="2">
                  <c:v>109571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31.07.2022.</c:v>
                </c:pt>
                <c:pt idx="1">
                  <c:v>Broj korisnika mirovine za srpanj 2022. (isplata u kolovozu 2022.)</c:v>
                </c:pt>
                <c:pt idx="2">
                  <c:v>Registrirana nezaposlenost krajem srpnja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3050.83</c:v>
                </c:pt>
                <c:pt idx="1">
                  <c:v>3180.0259135121478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3050.83</c:v>
                </c:pt>
                <c:pt idx="1">
                  <c:v>3180.0259135121478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39.564647905589418</c:v>
                </c:pt>
                <c:pt idx="1">
                  <c:v>41.240123375854594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2848</c:v>
                </c:pt>
                <c:pt idx="1">
                  <c:v>17432</c:v>
                </c:pt>
                <c:pt idx="2">
                  <c:v>80796</c:v>
                </c:pt>
                <c:pt idx="3">
                  <c:v>122033</c:v>
                </c:pt>
                <c:pt idx="4">
                  <c:v>177649</c:v>
                </c:pt>
                <c:pt idx="5">
                  <c:v>134330</c:v>
                </c:pt>
                <c:pt idx="6">
                  <c:v>133878</c:v>
                </c:pt>
                <c:pt idx="7">
                  <c:v>83108</c:v>
                </c:pt>
                <c:pt idx="8">
                  <c:v>66726</c:v>
                </c:pt>
                <c:pt idx="9">
                  <c:v>45111</c:v>
                </c:pt>
                <c:pt idx="10">
                  <c:v>47480</c:v>
                </c:pt>
                <c:pt idx="11">
                  <c:v>22589</c:v>
                </c:pt>
                <c:pt idx="12">
                  <c:v>8808</c:v>
                </c:pt>
                <c:pt idx="13">
                  <c:v>10162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111</c:v>
                </c:pt>
                <c:pt idx="1">
                  <c:v>6813</c:v>
                </c:pt>
                <c:pt idx="2">
                  <c:v>6315</c:v>
                </c:pt>
                <c:pt idx="3">
                  <c:v>10078</c:v>
                </c:pt>
                <c:pt idx="4">
                  <c:v>45307</c:v>
                </c:pt>
                <c:pt idx="5">
                  <c:v>26609</c:v>
                </c:pt>
                <c:pt idx="6">
                  <c:v>36442</c:v>
                </c:pt>
                <c:pt idx="7">
                  <c:v>22275</c:v>
                </c:pt>
                <c:pt idx="8">
                  <c:v>17842</c:v>
                </c:pt>
                <c:pt idx="9">
                  <c:v>10720</c:v>
                </c:pt>
                <c:pt idx="10">
                  <c:v>10880</c:v>
                </c:pt>
                <c:pt idx="11">
                  <c:v>5189</c:v>
                </c:pt>
                <c:pt idx="12">
                  <c:v>2046</c:v>
                </c:pt>
                <c:pt idx="13">
                  <c:v>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2737</c:v>
                </c:pt>
                <c:pt idx="1">
                  <c:v>10619</c:v>
                </c:pt>
                <c:pt idx="2">
                  <c:v>74481</c:v>
                </c:pt>
                <c:pt idx="3">
                  <c:v>111955</c:v>
                </c:pt>
                <c:pt idx="4">
                  <c:v>132342</c:v>
                </c:pt>
                <c:pt idx="5">
                  <c:v>107721</c:v>
                </c:pt>
                <c:pt idx="6">
                  <c:v>97436</c:v>
                </c:pt>
                <c:pt idx="7">
                  <c:v>60833</c:v>
                </c:pt>
                <c:pt idx="8">
                  <c:v>48884</c:v>
                </c:pt>
                <c:pt idx="9">
                  <c:v>34391</c:v>
                </c:pt>
                <c:pt idx="10">
                  <c:v>36600</c:v>
                </c:pt>
                <c:pt idx="11">
                  <c:v>17400</c:v>
                </c:pt>
                <c:pt idx="12">
                  <c:v>6762</c:v>
                </c:pt>
                <c:pt idx="13">
                  <c:v>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7490</c:v>
                </c:pt>
                <c:pt idx="1">
                  <c:v>9196</c:v>
                </c:pt>
                <c:pt idx="2">
                  <c:v>642</c:v>
                </c:pt>
                <c:pt idx="3">
                  <c:v>292</c:v>
                </c:pt>
                <c:pt idx="4" formatCode="0">
                  <c:v>16045</c:v>
                </c:pt>
                <c:pt idx="5">
                  <c:v>2317</c:v>
                </c:pt>
                <c:pt idx="6">
                  <c:v>2273</c:v>
                </c:pt>
                <c:pt idx="7">
                  <c:v>71180</c:v>
                </c:pt>
                <c:pt idx="8">
                  <c:v>54573</c:v>
                </c:pt>
                <c:pt idx="9">
                  <c:v>4084</c:v>
                </c:pt>
                <c:pt idx="10">
                  <c:v>158</c:v>
                </c:pt>
                <c:pt idx="11">
                  <c:v>5913</c:v>
                </c:pt>
                <c:pt idx="12">
                  <c:v>687</c:v>
                </c:pt>
                <c:pt idx="13">
                  <c:v>70</c:v>
                </c:pt>
                <c:pt idx="14">
                  <c:v>22</c:v>
                </c:pt>
                <c:pt idx="15">
                  <c:v>129</c:v>
                </c:pt>
                <c:pt idx="16">
                  <c:v>248</c:v>
                </c:pt>
                <c:pt idx="17">
                  <c:v>833</c:v>
                </c:pt>
                <c:pt idx="18">
                  <c:v>201</c:v>
                </c:pt>
                <c:pt idx="19">
                  <c:v>6767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4703.1000000000004</c:v>
                </c:pt>
                <c:pt idx="1">
                  <c:v>4597.75</c:v>
                </c:pt>
                <c:pt idx="2">
                  <c:v>4455.1499999999996</c:v>
                </c:pt>
                <c:pt idx="3">
                  <c:v>5377.38</c:v>
                </c:pt>
                <c:pt idx="4">
                  <c:v>4190.0200000000004</c:v>
                </c:pt>
                <c:pt idx="5">
                  <c:v>2677.97</c:v>
                </c:pt>
                <c:pt idx="6">
                  <c:v>4215.04</c:v>
                </c:pt>
                <c:pt idx="7">
                  <c:v>6297.62</c:v>
                </c:pt>
                <c:pt idx="8">
                  <c:v>3050.73</c:v>
                </c:pt>
                <c:pt idx="9">
                  <c:v>3474.89</c:v>
                </c:pt>
                <c:pt idx="10">
                  <c:v>3512.6</c:v>
                </c:pt>
                <c:pt idx="11">
                  <c:v>3109.87</c:v>
                </c:pt>
                <c:pt idx="12">
                  <c:v>10695.98</c:v>
                </c:pt>
                <c:pt idx="13">
                  <c:v>3667.68</c:v>
                </c:pt>
                <c:pt idx="14">
                  <c:v>3942.77</c:v>
                </c:pt>
                <c:pt idx="15">
                  <c:v>9605.34</c:v>
                </c:pt>
                <c:pt idx="16">
                  <c:v>4180.33</c:v>
                </c:pt>
                <c:pt idx="17">
                  <c:v>3412.79</c:v>
                </c:pt>
                <c:pt idx="18">
                  <c:v>2242.14</c:v>
                </c:pt>
                <c:pt idx="19">
                  <c:v>3579.18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90" zoomScaleNormal="9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4" width="9.140625" style="135" customWidth="1"/>
    <col min="15" max="15" width="12.140625" style="135" customWidth="1"/>
    <col min="16" max="16" width="9.140625" style="135" customWidth="1"/>
    <col min="17" max="17" width="9.140625" style="139" customWidth="1"/>
    <col min="18" max="20" width="9.140625" style="135" customWidth="1"/>
    <col min="21" max="23" width="9.140625" style="135"/>
    <col min="24" max="16384" width="9.140625" style="2"/>
  </cols>
  <sheetData>
    <row r="1" spans="1:23" ht="21" customHeight="1" x14ac:dyDescent="0.25">
      <c r="A1" s="190" t="s">
        <v>193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23" s="1" customFormat="1" ht="14.45" customHeight="1" x14ac:dyDescent="0.2">
      <c r="A2" s="194" t="s">
        <v>8</v>
      </c>
      <c r="B2" s="191" t="s">
        <v>9</v>
      </c>
      <c r="C2" s="195" t="s">
        <v>94</v>
      </c>
      <c r="D2" s="191" t="s">
        <v>89</v>
      </c>
      <c r="E2" s="192" t="s">
        <v>90</v>
      </c>
      <c r="F2" s="188" t="s">
        <v>0</v>
      </c>
      <c r="G2" s="188"/>
      <c r="H2" s="188"/>
      <c r="I2" s="188"/>
      <c r="J2" s="188"/>
      <c r="K2" s="188"/>
      <c r="L2" s="107"/>
      <c r="M2" s="136"/>
      <c r="N2" s="136"/>
      <c r="O2" s="136"/>
      <c r="P2" s="136"/>
      <c r="Q2" s="107"/>
      <c r="R2" s="136"/>
      <c r="S2" s="136"/>
      <c r="T2" s="136"/>
      <c r="U2" s="136"/>
      <c r="V2" s="136"/>
      <c r="W2" s="136"/>
    </row>
    <row r="3" spans="1:23" s="1" customFormat="1" ht="58.5" customHeight="1" x14ac:dyDescent="0.2">
      <c r="A3" s="194"/>
      <c r="B3" s="191"/>
      <c r="C3" s="195"/>
      <c r="D3" s="191"/>
      <c r="E3" s="193"/>
      <c r="F3" s="81" t="s">
        <v>10</v>
      </c>
      <c r="G3" s="117" t="s">
        <v>95</v>
      </c>
      <c r="H3" s="81" t="s">
        <v>89</v>
      </c>
      <c r="I3" s="117" t="s">
        <v>90</v>
      </c>
      <c r="J3" s="118" t="s">
        <v>96</v>
      </c>
      <c r="K3" s="111" t="s">
        <v>91</v>
      </c>
      <c r="L3" s="107"/>
      <c r="M3" s="136"/>
      <c r="N3" s="136"/>
      <c r="O3" s="136"/>
      <c r="P3" s="136"/>
      <c r="Q3" s="107"/>
      <c r="R3" s="136"/>
      <c r="S3" s="136"/>
      <c r="T3" s="136"/>
      <c r="U3" s="136"/>
      <c r="V3" s="136"/>
      <c r="W3" s="136"/>
    </row>
    <row r="4" spans="1:23" s="1" customFormat="1" ht="15.75" x14ac:dyDescent="0.2">
      <c r="A4" s="187" t="s">
        <v>88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07"/>
      <c r="M4" s="136"/>
      <c r="N4" s="136"/>
      <c r="O4" s="136"/>
      <c r="P4" s="136"/>
      <c r="Q4" s="107"/>
      <c r="R4" s="136"/>
      <c r="S4" s="136"/>
      <c r="T4" s="136"/>
      <c r="U4" s="136"/>
      <c r="V4" s="136"/>
      <c r="W4" s="136"/>
    </row>
    <row r="5" spans="1:23" s="1" customFormat="1" ht="13.5" customHeight="1" x14ac:dyDescent="0.2">
      <c r="A5" s="28" t="s">
        <v>4</v>
      </c>
      <c r="B5" s="120">
        <v>492674</v>
      </c>
      <c r="C5" s="29">
        <v>2908.86</v>
      </c>
      <c r="D5" s="30" t="s">
        <v>194</v>
      </c>
      <c r="E5" s="30" t="s">
        <v>142</v>
      </c>
      <c r="F5" s="128">
        <v>399787</v>
      </c>
      <c r="G5" s="31">
        <v>3390.21</v>
      </c>
      <c r="H5" s="32" t="s">
        <v>141</v>
      </c>
      <c r="I5" s="33" t="s">
        <v>142</v>
      </c>
      <c r="J5" s="34">
        <f t="shared" ref="J5:J14" si="0">G5/$C$50*100</f>
        <v>43.965892880300871</v>
      </c>
      <c r="K5" s="34">
        <f>F5/$F$14*100</f>
        <v>41.952568340416605</v>
      </c>
      <c r="L5" s="107"/>
      <c r="M5" s="136"/>
      <c r="N5" s="136"/>
      <c r="O5" s="136"/>
      <c r="P5" s="136"/>
      <c r="Q5" s="107"/>
      <c r="R5" s="136"/>
      <c r="S5" s="136"/>
      <c r="T5" s="136"/>
      <c r="U5" s="136"/>
      <c r="V5" s="136"/>
      <c r="W5" s="136"/>
    </row>
    <row r="6" spans="1:23" s="1" customFormat="1" ht="13.5" customHeight="1" x14ac:dyDescent="0.2">
      <c r="A6" s="35" t="s">
        <v>11</v>
      </c>
      <c r="B6" s="121">
        <v>46099</v>
      </c>
      <c r="C6" s="36">
        <v>3828.44</v>
      </c>
      <c r="D6" s="37" t="s">
        <v>195</v>
      </c>
      <c r="E6" s="37" t="s">
        <v>143</v>
      </c>
      <c r="F6" s="129">
        <v>40596</v>
      </c>
      <c r="G6" s="38">
        <v>4024.12</v>
      </c>
      <c r="H6" s="39" t="s">
        <v>146</v>
      </c>
      <c r="I6" s="40" t="s">
        <v>215</v>
      </c>
      <c r="J6" s="41">
        <f t="shared" si="0"/>
        <v>52.186746206717672</v>
      </c>
      <c r="K6" s="41">
        <f>F6/$F$14*100</f>
        <v>4.2600346293089872</v>
      </c>
      <c r="L6" s="107"/>
      <c r="M6" s="136"/>
      <c r="N6" s="136"/>
      <c r="O6" s="136"/>
      <c r="P6" s="136"/>
      <c r="Q6" s="107"/>
      <c r="R6" s="136"/>
      <c r="S6" s="136"/>
      <c r="T6" s="136"/>
      <c r="U6" s="136"/>
      <c r="V6" s="136"/>
      <c r="W6" s="136"/>
    </row>
    <row r="7" spans="1:23" s="1" customFormat="1" ht="13.5" customHeight="1" x14ac:dyDescent="0.2">
      <c r="A7" s="35" t="s">
        <v>104</v>
      </c>
      <c r="B7" s="121">
        <v>78247</v>
      </c>
      <c r="C7" s="36">
        <v>2568.5700000000002</v>
      </c>
      <c r="D7" s="37" t="s">
        <v>196</v>
      </c>
      <c r="E7" s="37" t="s">
        <v>206</v>
      </c>
      <c r="F7" s="129">
        <v>67696</v>
      </c>
      <c r="G7" s="38">
        <v>2890.12</v>
      </c>
      <c r="H7" s="39" t="s">
        <v>208</v>
      </c>
      <c r="I7" s="40" t="s">
        <v>100</v>
      </c>
      <c r="J7" s="41">
        <f t="shared" si="0"/>
        <v>37.480482427700686</v>
      </c>
      <c r="K7" s="41">
        <f t="shared" ref="K7:K13" si="1">F7/$F$14*100</f>
        <v>7.1038354583136583</v>
      </c>
      <c r="L7" s="107"/>
      <c r="M7" s="136"/>
      <c r="N7" s="136"/>
      <c r="O7" s="136"/>
      <c r="P7" s="136"/>
      <c r="Q7" s="107"/>
      <c r="R7" s="136"/>
      <c r="S7" s="136"/>
      <c r="T7" s="136"/>
      <c r="U7" s="136"/>
      <c r="V7" s="136"/>
      <c r="W7" s="136"/>
    </row>
    <row r="8" spans="1:23" s="1" customFormat="1" ht="14.25" customHeight="1" x14ac:dyDescent="0.2">
      <c r="A8" s="42" t="s">
        <v>12</v>
      </c>
      <c r="B8" s="122">
        <v>617020</v>
      </c>
      <c r="C8" s="43">
        <v>2934.41</v>
      </c>
      <c r="D8" s="44" t="s">
        <v>197</v>
      </c>
      <c r="E8" s="44" t="s">
        <v>117</v>
      </c>
      <c r="F8" s="130">
        <v>508079</v>
      </c>
      <c r="G8" s="45">
        <v>3374.22</v>
      </c>
      <c r="H8" s="46" t="s">
        <v>209</v>
      </c>
      <c r="I8" s="47" t="s">
        <v>100</v>
      </c>
      <c r="J8" s="80">
        <f t="shared" si="0"/>
        <v>43.758526779924779</v>
      </c>
      <c r="K8" s="80">
        <f t="shared" si="1"/>
        <v>53.316438428039248</v>
      </c>
      <c r="L8" s="107"/>
      <c r="M8" s="136"/>
      <c r="N8" s="136"/>
      <c r="O8" s="136"/>
      <c r="P8" s="136"/>
      <c r="Q8" s="107"/>
      <c r="R8" s="136"/>
      <c r="S8" s="136"/>
      <c r="T8" s="136"/>
      <c r="U8" s="136"/>
      <c r="V8" s="136"/>
      <c r="W8" s="136"/>
    </row>
    <row r="9" spans="1:23" s="1" customFormat="1" ht="13.5" customHeight="1" x14ac:dyDescent="0.2">
      <c r="A9" s="48" t="s">
        <v>13</v>
      </c>
      <c r="B9" s="121">
        <v>207277</v>
      </c>
      <c r="C9" s="36">
        <v>2814.42</v>
      </c>
      <c r="D9" s="37" t="s">
        <v>167</v>
      </c>
      <c r="E9" s="37" t="s">
        <v>207</v>
      </c>
      <c r="F9" s="129">
        <v>171121</v>
      </c>
      <c r="G9" s="38">
        <v>3127.41</v>
      </c>
      <c r="H9" s="39" t="s">
        <v>178</v>
      </c>
      <c r="I9" s="40" t="s">
        <v>147</v>
      </c>
      <c r="J9" s="41">
        <f t="shared" si="0"/>
        <v>40.55777460770328</v>
      </c>
      <c r="K9" s="41">
        <f t="shared" si="1"/>
        <v>17.956975707015058</v>
      </c>
      <c r="L9" s="107"/>
      <c r="M9" s="136"/>
      <c r="N9" s="136"/>
      <c r="O9" s="136"/>
      <c r="P9" s="136"/>
      <c r="Q9" s="107"/>
      <c r="R9" s="136"/>
      <c r="S9" s="136"/>
      <c r="T9" s="136"/>
      <c r="U9" s="136"/>
      <c r="V9" s="136"/>
      <c r="W9" s="136"/>
    </row>
    <row r="10" spans="1:23" s="1" customFormat="1" ht="13.5" customHeight="1" x14ac:dyDescent="0.2">
      <c r="A10" s="49" t="s">
        <v>14</v>
      </c>
      <c r="B10" s="121">
        <v>377</v>
      </c>
      <c r="C10" s="36">
        <v>3110.24</v>
      </c>
      <c r="D10" s="37" t="s">
        <v>198</v>
      </c>
      <c r="E10" s="37" t="s">
        <v>144</v>
      </c>
      <c r="F10" s="129">
        <v>368</v>
      </c>
      <c r="G10" s="38">
        <v>3113.3</v>
      </c>
      <c r="H10" s="39" t="s">
        <v>210</v>
      </c>
      <c r="I10" s="40" t="s">
        <v>144</v>
      </c>
      <c r="J10" s="41">
        <f t="shared" si="0"/>
        <v>40.374789262093117</v>
      </c>
      <c r="K10" s="41">
        <f t="shared" si="1"/>
        <v>3.8616926386484077E-2</v>
      </c>
      <c r="L10" s="107"/>
      <c r="M10" s="136"/>
      <c r="N10" s="136"/>
      <c r="O10" s="136"/>
      <c r="P10" s="136"/>
      <c r="Q10" s="107"/>
      <c r="R10" s="136"/>
      <c r="S10" s="136"/>
      <c r="T10" s="136"/>
      <c r="U10" s="136"/>
      <c r="V10" s="136"/>
      <c r="W10" s="136"/>
    </row>
    <row r="11" spans="1:23" s="1" customFormat="1" ht="14.25" customHeight="1" x14ac:dyDescent="0.2">
      <c r="A11" s="42" t="s">
        <v>15</v>
      </c>
      <c r="B11" s="122">
        <v>824674</v>
      </c>
      <c r="C11" s="43">
        <v>2904.33</v>
      </c>
      <c r="D11" s="44" t="s">
        <v>199</v>
      </c>
      <c r="E11" s="44" t="s">
        <v>128</v>
      </c>
      <c r="F11" s="130">
        <v>679568</v>
      </c>
      <c r="G11" s="45">
        <v>3311.93</v>
      </c>
      <c r="H11" s="46" t="s">
        <v>211</v>
      </c>
      <c r="I11" s="47" t="s">
        <v>113</v>
      </c>
      <c r="J11" s="80">
        <f t="shared" si="0"/>
        <v>42.950719751005053</v>
      </c>
      <c r="K11" s="80">
        <f t="shared" si="1"/>
        <v>71.312031061440777</v>
      </c>
      <c r="L11" s="107"/>
      <c r="M11" s="136"/>
      <c r="N11" s="136"/>
      <c r="O11" s="136"/>
      <c r="P11" s="136"/>
      <c r="Q11" s="107"/>
      <c r="R11" s="136"/>
      <c r="S11" s="136"/>
      <c r="T11" s="136"/>
      <c r="U11" s="136"/>
      <c r="V11" s="136"/>
      <c r="W11" s="136"/>
    </row>
    <row r="12" spans="1:23" s="1" customFormat="1" ht="12" customHeight="1" x14ac:dyDescent="0.2">
      <c r="A12" s="48" t="s">
        <v>16</v>
      </c>
      <c r="B12" s="121">
        <v>98954</v>
      </c>
      <c r="C12" s="36">
        <v>2191.16</v>
      </c>
      <c r="D12" s="37" t="s">
        <v>127</v>
      </c>
      <c r="E12" s="37" t="s">
        <v>145</v>
      </c>
      <c r="F12" s="129">
        <v>93471</v>
      </c>
      <c r="G12" s="38">
        <v>2289.36</v>
      </c>
      <c r="H12" s="39" t="s">
        <v>133</v>
      </c>
      <c r="I12" s="40" t="s">
        <v>216</v>
      </c>
      <c r="J12" s="41">
        <f t="shared" si="0"/>
        <v>29.689534431331865</v>
      </c>
      <c r="K12" s="41">
        <f t="shared" si="1"/>
        <v>9.8085943648669911</v>
      </c>
      <c r="L12" s="107"/>
      <c r="M12" s="136"/>
      <c r="N12" s="136"/>
      <c r="O12" s="136"/>
      <c r="P12" s="136"/>
      <c r="Q12" s="107"/>
      <c r="R12" s="136"/>
      <c r="S12" s="136"/>
      <c r="T12" s="136"/>
      <c r="U12" s="136"/>
      <c r="V12" s="136"/>
      <c r="W12" s="136"/>
    </row>
    <row r="13" spans="1:23" s="1" customFormat="1" ht="12" customHeight="1" x14ac:dyDescent="0.2">
      <c r="A13" s="48" t="s">
        <v>6</v>
      </c>
      <c r="B13" s="121">
        <v>212553</v>
      </c>
      <c r="C13" s="36">
        <v>2182.4</v>
      </c>
      <c r="D13" s="37" t="s">
        <v>200</v>
      </c>
      <c r="E13" s="37" t="s">
        <v>113</v>
      </c>
      <c r="F13" s="129">
        <v>179911</v>
      </c>
      <c r="G13" s="38">
        <v>2460.1799999999998</v>
      </c>
      <c r="H13" s="39" t="s">
        <v>212</v>
      </c>
      <c r="I13" s="40" t="s">
        <v>101</v>
      </c>
      <c r="J13" s="41">
        <f t="shared" si="0"/>
        <v>31.904811308520291</v>
      </c>
      <c r="K13" s="41">
        <f t="shared" si="1"/>
        <v>18.879374573692221</v>
      </c>
      <c r="L13" s="107"/>
      <c r="M13" s="136"/>
      <c r="N13" s="136"/>
      <c r="O13" s="136"/>
      <c r="P13" s="136"/>
      <c r="Q13" s="107"/>
      <c r="R13" s="136"/>
      <c r="S13" s="136"/>
      <c r="T13" s="136"/>
      <c r="U13" s="136"/>
      <c r="V13" s="136"/>
      <c r="W13" s="136"/>
    </row>
    <row r="14" spans="1:23" s="1" customFormat="1" ht="12.75" x14ac:dyDescent="0.2">
      <c r="A14" s="50" t="s">
        <v>17</v>
      </c>
      <c r="B14" s="123">
        <v>1136181</v>
      </c>
      <c r="C14" s="51">
        <v>2707.16</v>
      </c>
      <c r="D14" s="52" t="s">
        <v>201</v>
      </c>
      <c r="E14" s="52" t="s">
        <v>129</v>
      </c>
      <c r="F14" s="123">
        <v>952950</v>
      </c>
      <c r="G14" s="51">
        <v>3050.83</v>
      </c>
      <c r="H14" s="52" t="s">
        <v>213</v>
      </c>
      <c r="I14" s="52" t="s">
        <v>217</v>
      </c>
      <c r="J14" s="53">
        <f t="shared" si="0"/>
        <v>39.564647905589418</v>
      </c>
      <c r="K14" s="53"/>
      <c r="L14" s="107">
        <v>31</v>
      </c>
      <c r="M14" s="136"/>
      <c r="N14" s="136"/>
      <c r="O14" s="136"/>
      <c r="P14" s="136"/>
      <c r="Q14" s="107"/>
      <c r="R14" s="136"/>
      <c r="S14" s="136"/>
      <c r="T14" s="136"/>
      <c r="U14" s="136"/>
      <c r="V14" s="136"/>
      <c r="W14" s="136"/>
    </row>
    <row r="15" spans="1:23" s="1" customFormat="1" ht="17.25" customHeight="1" x14ac:dyDescent="0.2">
      <c r="A15" s="112" t="s">
        <v>84</v>
      </c>
      <c r="B15" s="124">
        <v>108620</v>
      </c>
      <c r="C15" s="20">
        <v>4170.1400000000003</v>
      </c>
      <c r="D15" s="21" t="s">
        <v>202</v>
      </c>
      <c r="E15" s="22" t="s">
        <v>118</v>
      </c>
      <c r="F15" s="124">
        <v>86045</v>
      </c>
      <c r="G15" s="20">
        <v>4998.66</v>
      </c>
      <c r="H15" s="21" t="s">
        <v>214</v>
      </c>
      <c r="I15" s="22" t="s">
        <v>148</v>
      </c>
      <c r="J15" s="23">
        <f>G15/C50*100</f>
        <v>64.825055116067958</v>
      </c>
      <c r="K15" s="23"/>
      <c r="L15" s="107"/>
      <c r="M15" s="136"/>
      <c r="N15" s="136"/>
      <c r="O15" s="136"/>
      <c r="P15" s="136"/>
      <c r="Q15" s="107"/>
      <c r="R15" s="136"/>
      <c r="S15" s="136"/>
      <c r="T15" s="136"/>
      <c r="U15" s="136"/>
      <c r="V15" s="136"/>
      <c r="W15" s="136"/>
    </row>
    <row r="16" spans="1:23" s="1" customFormat="1" ht="17.25" customHeight="1" x14ac:dyDescent="0.2">
      <c r="A16" s="113" t="s">
        <v>85</v>
      </c>
      <c r="B16" s="125">
        <v>216925</v>
      </c>
      <c r="C16" s="24">
        <v>3781.57</v>
      </c>
      <c r="D16" s="25" t="s">
        <v>203</v>
      </c>
      <c r="E16" s="26" t="s">
        <v>101</v>
      </c>
      <c r="F16" s="125">
        <v>175493</v>
      </c>
      <c r="G16" s="24">
        <v>4391.8999999999996</v>
      </c>
      <c r="H16" s="25" t="s">
        <v>218</v>
      </c>
      <c r="I16" s="26" t="s">
        <v>119</v>
      </c>
      <c r="J16" s="27">
        <f>G16/C50*100</f>
        <v>56.956296200233425</v>
      </c>
      <c r="K16" s="27">
        <f>F16/F14*100</f>
        <v>18.415761582454486</v>
      </c>
      <c r="L16" s="107"/>
      <c r="M16" s="136"/>
      <c r="N16" s="136"/>
      <c r="O16" s="136"/>
      <c r="P16" s="136"/>
      <c r="Q16" s="107"/>
      <c r="R16" s="136"/>
      <c r="S16" s="136"/>
      <c r="T16" s="136"/>
      <c r="U16" s="136"/>
      <c r="V16" s="136"/>
      <c r="W16" s="136"/>
    </row>
    <row r="17" spans="1:25" s="1" customFormat="1" ht="17.25" customHeight="1" x14ac:dyDescent="0.2">
      <c r="A17" s="54" t="s">
        <v>18</v>
      </c>
      <c r="B17" s="126">
        <v>278083</v>
      </c>
      <c r="C17" s="4">
        <v>1836.22</v>
      </c>
      <c r="D17" s="5" t="s">
        <v>204</v>
      </c>
      <c r="E17" s="6" t="s">
        <v>97</v>
      </c>
      <c r="F17" s="126">
        <v>238002</v>
      </c>
      <c r="G17" s="4">
        <v>2012.1408974714498</v>
      </c>
      <c r="H17" s="5" t="s">
        <v>219</v>
      </c>
      <c r="I17" s="6" t="s">
        <v>97</v>
      </c>
      <c r="J17" s="10">
        <f>G17/C50*100</f>
        <v>26.094422221131495</v>
      </c>
      <c r="K17" s="10">
        <f>F17/F14*100</f>
        <v>24.97528726585865</v>
      </c>
      <c r="L17" s="107"/>
      <c r="M17" s="136"/>
      <c r="N17" s="136"/>
      <c r="O17" s="136"/>
      <c r="P17" s="136"/>
      <c r="Q17" s="107"/>
      <c r="R17" s="136"/>
      <c r="S17" s="136"/>
      <c r="T17" s="136"/>
      <c r="U17" s="136"/>
      <c r="V17" s="136"/>
      <c r="W17" s="136"/>
    </row>
    <row r="18" spans="1:25" s="1" customFormat="1" ht="23.25" customHeight="1" x14ac:dyDescent="0.2">
      <c r="A18" s="55" t="s">
        <v>19</v>
      </c>
      <c r="B18" s="127">
        <v>1748</v>
      </c>
      <c r="C18" s="7">
        <v>7658.34</v>
      </c>
      <c r="D18" s="9" t="s">
        <v>205</v>
      </c>
      <c r="E18" s="8" t="s">
        <v>97</v>
      </c>
      <c r="F18" s="127">
        <v>1602</v>
      </c>
      <c r="G18" s="7">
        <v>8033.3</v>
      </c>
      <c r="H18" s="9" t="s">
        <v>220</v>
      </c>
      <c r="I18" s="8" t="s">
        <v>97</v>
      </c>
      <c r="J18" s="11">
        <f>G18/C50*100</f>
        <v>104.17974322396577</v>
      </c>
      <c r="K18" s="11">
        <f>F18/F14*100</f>
        <v>0.16810955454116167</v>
      </c>
      <c r="L18" s="107"/>
      <c r="M18" s="136"/>
      <c r="N18" s="136"/>
      <c r="O18" s="136"/>
      <c r="P18" s="136"/>
      <c r="Q18" s="107"/>
      <c r="R18" s="136"/>
      <c r="S18" s="136"/>
      <c r="T18" s="136"/>
      <c r="U18" s="136"/>
      <c r="V18" s="136"/>
      <c r="W18" s="136"/>
    </row>
    <row r="19" spans="1:25" ht="27" customHeight="1" x14ac:dyDescent="0.25">
      <c r="A19" s="189" t="s">
        <v>111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55"/>
    </row>
    <row r="20" spans="1:25" s="1" customFormat="1" ht="15.75" customHeight="1" x14ac:dyDescent="0.2">
      <c r="A20" s="196" t="s">
        <v>8</v>
      </c>
      <c r="B20" s="192" t="str">
        <f>B2</f>
        <v>Broj 
korisnika</v>
      </c>
      <c r="C20" s="199" t="str">
        <f>C2</f>
        <v>Prosječna 
netomirovina</v>
      </c>
      <c r="D20" s="192" t="str">
        <f>D2</f>
        <v>Prosječan mirovinski staž
(gg mm dd)</v>
      </c>
      <c r="E20" s="192" t="str">
        <f>E2</f>
        <v>Prosječna dob
(gg mm)</v>
      </c>
      <c r="F20" s="188" t="s">
        <v>0</v>
      </c>
      <c r="G20" s="188"/>
      <c r="H20" s="188"/>
      <c r="I20" s="188"/>
      <c r="J20" s="188"/>
      <c r="K20" s="188"/>
      <c r="L20" s="107"/>
      <c r="M20" s="136"/>
      <c r="N20" s="136"/>
      <c r="O20" s="136"/>
      <c r="P20" s="136"/>
      <c r="Q20" s="107"/>
      <c r="R20" s="136"/>
      <c r="S20" s="136"/>
      <c r="T20" s="136"/>
      <c r="U20" s="136"/>
      <c r="V20" s="136"/>
      <c r="W20" s="136"/>
    </row>
    <row r="21" spans="1:25" s="1" customFormat="1" ht="65.099999999999994" customHeight="1" x14ac:dyDescent="0.2">
      <c r="A21" s="197"/>
      <c r="B21" s="193"/>
      <c r="C21" s="200"/>
      <c r="D21" s="193"/>
      <c r="E21" s="193"/>
      <c r="F21" s="81" t="str">
        <f>F3</f>
        <v>Broj 
 korisnika</v>
      </c>
      <c r="G21" s="117" t="str">
        <f>G3</f>
        <v xml:space="preserve">Prosječna netomirovina </v>
      </c>
      <c r="H21" s="81" t="str">
        <f>H3</f>
        <v>Prosječan mirovinski staž
(gg mm dd)</v>
      </c>
      <c r="I21" s="117" t="str">
        <f>I3</f>
        <v>Prosječna dob
(gg mm)</v>
      </c>
      <c r="J21" s="118" t="str">
        <f>J3</f>
        <v>Udio netomirovine u netoplaći RH</v>
      </c>
      <c r="K21" s="111" t="s">
        <v>92</v>
      </c>
      <c r="L21" s="107"/>
      <c r="M21" s="136"/>
      <c r="N21" s="136"/>
      <c r="O21" s="136"/>
      <c r="P21" s="136"/>
      <c r="Q21" s="107"/>
      <c r="R21" s="136"/>
      <c r="S21" s="136"/>
      <c r="T21" s="136"/>
      <c r="U21" s="136"/>
      <c r="V21" s="136"/>
      <c r="W21" s="136"/>
    </row>
    <row r="22" spans="1:25" s="1" customFormat="1" ht="18" customHeight="1" x14ac:dyDescent="0.2">
      <c r="A22" s="203" t="s">
        <v>105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107"/>
      <c r="M22" s="136"/>
      <c r="N22" s="136"/>
      <c r="O22" s="136"/>
      <c r="P22" s="136"/>
      <c r="Q22" s="107"/>
      <c r="R22" s="136"/>
      <c r="S22" s="136"/>
      <c r="T22" s="136"/>
      <c r="U22" s="136"/>
      <c r="V22" s="136"/>
      <c r="W22" s="136"/>
    </row>
    <row r="23" spans="1:25" s="1" customFormat="1" ht="12" customHeight="1" x14ac:dyDescent="0.2">
      <c r="A23" s="28" t="s">
        <v>4</v>
      </c>
      <c r="B23" s="120">
        <v>13127</v>
      </c>
      <c r="C23" s="29">
        <v>2761.8</v>
      </c>
      <c r="D23" s="30" t="s">
        <v>221</v>
      </c>
      <c r="E23" s="30" t="s">
        <v>134</v>
      </c>
      <c r="F23" s="128">
        <v>9914</v>
      </c>
      <c r="G23" s="31">
        <v>3407.58</v>
      </c>
      <c r="H23" s="32" t="s">
        <v>231</v>
      </c>
      <c r="I23" s="33" t="s">
        <v>238</v>
      </c>
      <c r="J23" s="34">
        <f t="shared" ref="J23:J31" si="2">G23/$C$50*100</f>
        <v>44.191155492154067</v>
      </c>
      <c r="K23" s="34">
        <f>F23/$F$31*100</f>
        <v>41.744915575392646</v>
      </c>
      <c r="L23" s="107"/>
      <c r="M23" s="136"/>
      <c r="N23" s="136"/>
      <c r="O23" s="136"/>
      <c r="P23" s="136"/>
      <c r="Q23" s="107"/>
      <c r="R23" s="136"/>
      <c r="S23" s="136"/>
      <c r="T23" s="136"/>
      <c r="U23" s="136"/>
      <c r="V23" s="136"/>
      <c r="W23" s="136"/>
    </row>
    <row r="24" spans="1:25" s="1" customFormat="1" ht="12" customHeight="1" x14ac:dyDescent="0.2">
      <c r="A24" s="35" t="s">
        <v>11</v>
      </c>
      <c r="B24" s="121">
        <v>3737</v>
      </c>
      <c r="C24" s="36">
        <v>3577.9</v>
      </c>
      <c r="D24" s="37" t="s">
        <v>190</v>
      </c>
      <c r="E24" s="37" t="s">
        <v>187</v>
      </c>
      <c r="F24" s="129">
        <v>3405</v>
      </c>
      <c r="G24" s="38">
        <v>3698.54</v>
      </c>
      <c r="H24" s="39" t="s">
        <v>149</v>
      </c>
      <c r="I24" s="40" t="s">
        <v>131</v>
      </c>
      <c r="J24" s="41">
        <f t="shared" si="2"/>
        <v>47.964466346777328</v>
      </c>
      <c r="K24" s="41">
        <f>F24/$F$31*100</f>
        <v>14.337445787191038</v>
      </c>
      <c r="L24" s="107"/>
      <c r="M24" s="136"/>
      <c r="N24" s="136"/>
      <c r="O24" s="136"/>
      <c r="P24" s="136"/>
      <c r="Q24" s="107"/>
      <c r="R24" s="136"/>
      <c r="S24" s="136"/>
      <c r="T24" s="136"/>
      <c r="U24" s="136"/>
      <c r="V24" s="136"/>
      <c r="W24" s="136"/>
    </row>
    <row r="25" spans="1:25" s="1" customFormat="1" ht="12" customHeight="1" x14ac:dyDescent="0.2">
      <c r="A25" s="42" t="s">
        <v>12</v>
      </c>
      <c r="B25" s="122">
        <v>16864</v>
      </c>
      <c r="C25" s="43">
        <v>2942.65</v>
      </c>
      <c r="D25" s="44" t="s">
        <v>222</v>
      </c>
      <c r="E25" s="44" t="s">
        <v>120</v>
      </c>
      <c r="F25" s="130">
        <v>13319</v>
      </c>
      <c r="G25" s="45">
        <v>3481.97</v>
      </c>
      <c r="H25" s="46" t="s">
        <v>232</v>
      </c>
      <c r="I25" s="47" t="s">
        <v>121</v>
      </c>
      <c r="J25" s="80">
        <f t="shared" si="2"/>
        <v>45.155881208662947</v>
      </c>
      <c r="K25" s="80">
        <f t="shared" ref="K25:K30" si="3">F25/$F$31*100</f>
        <v>56.08236136258369</v>
      </c>
      <c r="L25" s="107"/>
      <c r="M25" s="136"/>
      <c r="N25" s="136"/>
      <c r="O25" s="136"/>
      <c r="P25" s="136"/>
      <c r="Q25" s="107"/>
      <c r="R25" s="136"/>
      <c r="S25" s="136"/>
      <c r="T25" s="136"/>
      <c r="U25" s="136"/>
      <c r="V25" s="136"/>
      <c r="W25" s="136"/>
    </row>
    <row r="26" spans="1:25" s="1" customFormat="1" ht="12" customHeight="1" x14ac:dyDescent="0.2">
      <c r="A26" s="48" t="s">
        <v>13</v>
      </c>
      <c r="B26" s="121">
        <v>4106</v>
      </c>
      <c r="C26" s="36">
        <v>2959.86</v>
      </c>
      <c r="D26" s="37" t="s">
        <v>223</v>
      </c>
      <c r="E26" s="37" t="s">
        <v>135</v>
      </c>
      <c r="F26" s="129">
        <v>3629</v>
      </c>
      <c r="G26" s="38">
        <v>3176.84</v>
      </c>
      <c r="H26" s="39" t="s">
        <v>233</v>
      </c>
      <c r="I26" s="40" t="s">
        <v>122</v>
      </c>
      <c r="J26" s="41">
        <f t="shared" si="2"/>
        <v>41.19880689923486</v>
      </c>
      <c r="K26" s="41">
        <f t="shared" si="3"/>
        <v>15.28064339551139</v>
      </c>
      <c r="L26" s="107"/>
      <c r="M26" s="136"/>
      <c r="N26" s="136"/>
      <c r="O26" s="136"/>
      <c r="P26" s="136" t="s">
        <v>7</v>
      </c>
      <c r="Q26" s="107"/>
      <c r="R26" s="136"/>
      <c r="S26" s="136"/>
      <c r="T26" s="136"/>
      <c r="U26" s="136"/>
      <c r="V26" s="136"/>
      <c r="W26" s="136"/>
    </row>
    <row r="27" spans="1:25" s="1" customFormat="1" ht="12" customHeight="1" x14ac:dyDescent="0.2">
      <c r="A27" s="49" t="s">
        <v>14</v>
      </c>
      <c r="B27" s="121">
        <v>13</v>
      </c>
      <c r="C27" s="36">
        <v>3293.72</v>
      </c>
      <c r="D27" s="37" t="s">
        <v>224</v>
      </c>
      <c r="E27" s="37" t="s">
        <v>132</v>
      </c>
      <c r="F27" s="129">
        <v>13</v>
      </c>
      <c r="G27" s="38">
        <v>3293.72</v>
      </c>
      <c r="H27" s="39" t="s">
        <v>224</v>
      </c>
      <c r="I27" s="40" t="s">
        <v>132</v>
      </c>
      <c r="J27" s="41">
        <f t="shared" si="2"/>
        <v>42.714563610426659</v>
      </c>
      <c r="K27" s="41">
        <f t="shared" si="3"/>
        <v>5.4739146911448905E-2</v>
      </c>
      <c r="L27" s="107"/>
      <c r="M27" s="136"/>
      <c r="N27" s="136"/>
      <c r="O27" s="136"/>
      <c r="P27" s="136"/>
      <c r="Q27" s="107"/>
      <c r="R27" s="136"/>
      <c r="S27" s="136"/>
      <c r="T27" s="136"/>
      <c r="U27" s="136"/>
      <c r="V27" s="136"/>
      <c r="W27" s="136"/>
    </row>
    <row r="28" spans="1:25" s="1" customFormat="1" ht="12" customHeight="1" x14ac:dyDescent="0.2">
      <c r="A28" s="42" t="s">
        <v>15</v>
      </c>
      <c r="B28" s="122">
        <v>20983</v>
      </c>
      <c r="C28" s="43">
        <v>2946.23</v>
      </c>
      <c r="D28" s="44" t="s">
        <v>225</v>
      </c>
      <c r="E28" s="44" t="s">
        <v>136</v>
      </c>
      <c r="F28" s="130">
        <v>16961</v>
      </c>
      <c r="G28" s="45">
        <v>3416.54</v>
      </c>
      <c r="H28" s="46" t="s">
        <v>234</v>
      </c>
      <c r="I28" s="47" t="s">
        <v>123</v>
      </c>
      <c r="J28" s="80">
        <f t="shared" si="2"/>
        <v>44.307353131889506</v>
      </c>
      <c r="K28" s="80">
        <f t="shared" si="3"/>
        <v>71.417743905006532</v>
      </c>
      <c r="L28" s="107"/>
      <c r="M28" s="136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</row>
    <row r="29" spans="1:25" s="1" customFormat="1" ht="12" customHeight="1" x14ac:dyDescent="0.2">
      <c r="A29" s="48" t="s">
        <v>16</v>
      </c>
      <c r="B29" s="121">
        <v>1233</v>
      </c>
      <c r="C29" s="36">
        <v>2084.73</v>
      </c>
      <c r="D29" s="37" t="s">
        <v>226</v>
      </c>
      <c r="E29" s="37" t="s">
        <v>229</v>
      </c>
      <c r="F29" s="129">
        <v>1064</v>
      </c>
      <c r="G29" s="38">
        <v>2315.9499999999998</v>
      </c>
      <c r="H29" s="39" t="s">
        <v>235</v>
      </c>
      <c r="I29" s="40" t="s">
        <v>239</v>
      </c>
      <c r="J29" s="41">
        <f t="shared" si="2"/>
        <v>30.034366489430681</v>
      </c>
      <c r="K29" s="41">
        <f t="shared" si="3"/>
        <v>4.4801886395216641</v>
      </c>
      <c r="L29" s="107"/>
      <c r="M29" s="136"/>
      <c r="N29" s="136"/>
      <c r="O29" s="136"/>
      <c r="P29" s="136"/>
      <c r="Q29" s="107"/>
      <c r="R29" s="136"/>
      <c r="S29" s="136"/>
      <c r="T29" s="136"/>
      <c r="U29" s="136"/>
      <c r="V29" s="136"/>
      <c r="W29" s="136"/>
    </row>
    <row r="30" spans="1:25" s="1" customFormat="1" ht="12" customHeight="1" x14ac:dyDescent="0.2">
      <c r="A30" s="48" t="s">
        <v>6</v>
      </c>
      <c r="B30" s="121">
        <v>7002</v>
      </c>
      <c r="C30" s="36">
        <v>2284.44</v>
      </c>
      <c r="D30" s="37" t="s">
        <v>227</v>
      </c>
      <c r="E30" s="37" t="s">
        <v>130</v>
      </c>
      <c r="F30" s="129">
        <v>5724</v>
      </c>
      <c r="G30" s="38">
        <v>2639.82</v>
      </c>
      <c r="H30" s="39" t="s">
        <v>236</v>
      </c>
      <c r="I30" s="40" t="s">
        <v>240</v>
      </c>
      <c r="J30" s="41">
        <f t="shared" si="2"/>
        <v>34.234470237323308</v>
      </c>
      <c r="K30" s="41">
        <f t="shared" si="3"/>
        <v>24.102067455471811</v>
      </c>
      <c r="L30" s="107"/>
      <c r="M30" s="136"/>
      <c r="N30" s="136"/>
      <c r="O30" s="136"/>
      <c r="P30" s="136"/>
      <c r="Q30" s="107"/>
      <c r="R30" s="136"/>
      <c r="S30" s="136"/>
      <c r="T30" s="136"/>
      <c r="U30" s="136"/>
      <c r="V30" s="136"/>
      <c r="W30" s="136"/>
    </row>
    <row r="31" spans="1:25" s="1" customFormat="1" ht="14.25" customHeight="1" x14ac:dyDescent="0.2">
      <c r="A31" s="50" t="s">
        <v>17</v>
      </c>
      <c r="B31" s="123">
        <v>29218</v>
      </c>
      <c r="C31" s="51">
        <v>2751.2788370182766</v>
      </c>
      <c r="D31" s="52" t="s">
        <v>228</v>
      </c>
      <c r="E31" s="52" t="s">
        <v>230</v>
      </c>
      <c r="F31" s="123">
        <v>23749</v>
      </c>
      <c r="G31" s="51">
        <v>3180.0259135121478</v>
      </c>
      <c r="H31" s="52" t="s">
        <v>237</v>
      </c>
      <c r="I31" s="52" t="s">
        <v>145</v>
      </c>
      <c r="J31" s="53">
        <f t="shared" si="2"/>
        <v>41.240123375854594</v>
      </c>
      <c r="K31" s="53"/>
      <c r="L31" s="107">
        <v>32</v>
      </c>
      <c r="M31" s="136"/>
      <c r="N31" s="136"/>
      <c r="O31" s="136"/>
      <c r="P31" s="136"/>
      <c r="Q31" s="107"/>
      <c r="R31" s="136"/>
      <c r="S31" s="136"/>
      <c r="T31" s="136"/>
      <c r="U31" s="136"/>
      <c r="V31" s="136"/>
      <c r="W31" s="136"/>
    </row>
    <row r="32" spans="1:25" s="3" customFormat="1" ht="21.75" customHeight="1" x14ac:dyDescent="0.2">
      <c r="A32" s="201" t="s">
        <v>112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140"/>
      <c r="M32" s="137"/>
      <c r="N32" s="137"/>
      <c r="O32" s="137"/>
      <c r="P32" s="137"/>
      <c r="Q32" s="140"/>
      <c r="R32" s="137"/>
      <c r="S32" s="137"/>
      <c r="T32" s="137"/>
      <c r="U32" s="137"/>
      <c r="V32" s="137"/>
      <c r="W32" s="137"/>
    </row>
    <row r="33" spans="1:23" s="1" customFormat="1" ht="12.75" x14ac:dyDescent="0.2">
      <c r="L33" s="107"/>
      <c r="M33" s="136"/>
      <c r="N33" s="136"/>
      <c r="O33" s="136"/>
      <c r="P33" s="136"/>
      <c r="Q33" s="107"/>
      <c r="R33" s="136"/>
      <c r="S33" s="136"/>
      <c r="T33" s="136"/>
      <c r="U33" s="136"/>
      <c r="V33" s="136"/>
      <c r="W33" s="136"/>
    </row>
    <row r="34" spans="1:23" s="1" customFormat="1" ht="12.75" customHeight="1" x14ac:dyDescent="0.2">
      <c r="A34" s="204" t="s">
        <v>39</v>
      </c>
      <c r="B34" s="191" t="s">
        <v>9</v>
      </c>
      <c r="C34" s="195" t="s">
        <v>94</v>
      </c>
      <c r="D34" s="198" t="s">
        <v>79</v>
      </c>
      <c r="E34" s="17"/>
      <c r="F34" s="18"/>
      <c r="L34" s="107"/>
      <c r="M34" s="136"/>
      <c r="N34" s="136"/>
      <c r="O34" s="136"/>
      <c r="P34" s="136"/>
      <c r="Q34" s="107"/>
      <c r="R34" s="136"/>
      <c r="S34" s="136"/>
      <c r="T34" s="136"/>
      <c r="U34" s="136"/>
      <c r="V34" s="136"/>
      <c r="W34" s="136"/>
    </row>
    <row r="35" spans="1:23" s="1" customFormat="1" ht="51.75" customHeight="1" x14ac:dyDescent="0.2">
      <c r="A35" s="205"/>
      <c r="B35" s="191"/>
      <c r="C35" s="195"/>
      <c r="D35" s="198"/>
      <c r="E35" s="17"/>
      <c r="F35" s="18"/>
      <c r="L35" s="107"/>
      <c r="M35" s="136"/>
      <c r="N35" s="136"/>
      <c r="O35" s="136"/>
      <c r="P35" s="136"/>
      <c r="Q35" s="107"/>
      <c r="R35" s="136"/>
      <c r="S35" s="136"/>
      <c r="T35" s="136"/>
      <c r="U35" s="136"/>
      <c r="V35" s="136"/>
      <c r="W35" s="136"/>
    </row>
    <row r="36" spans="1:23" s="1" customFormat="1" ht="33.75" customHeight="1" x14ac:dyDescent="0.2">
      <c r="A36" s="174" t="s">
        <v>106</v>
      </c>
      <c r="B36" s="174"/>
      <c r="C36" s="174"/>
      <c r="D36" s="174"/>
      <c r="E36" s="12"/>
      <c r="F36" s="12"/>
      <c r="G36" s="12"/>
      <c r="H36" s="12"/>
      <c r="I36" s="12"/>
      <c r="J36" s="12"/>
      <c r="K36" s="12"/>
      <c r="L36" s="107"/>
      <c r="M36" s="136"/>
      <c r="N36" s="136"/>
      <c r="O36" s="136"/>
      <c r="P36" s="136"/>
      <c r="Q36" s="107"/>
      <c r="R36" s="136"/>
      <c r="S36" s="136"/>
      <c r="T36" s="136"/>
      <c r="U36" s="136"/>
      <c r="V36" s="136"/>
      <c r="W36" s="136"/>
    </row>
    <row r="37" spans="1:23" s="1" customFormat="1" ht="14.25" customHeight="1" x14ac:dyDescent="0.2">
      <c r="A37" s="56" t="s">
        <v>4</v>
      </c>
      <c r="B37" s="131">
        <v>20730</v>
      </c>
      <c r="C37" s="57">
        <v>2668.66</v>
      </c>
      <c r="D37" s="58" t="s">
        <v>241</v>
      </c>
      <c r="L37" s="107"/>
      <c r="M37" s="136"/>
      <c r="N37" s="136"/>
      <c r="O37" s="136"/>
      <c r="P37" s="136"/>
      <c r="Q37" s="107"/>
      <c r="R37" s="136"/>
      <c r="S37" s="136"/>
      <c r="T37" s="136"/>
      <c r="U37" s="136"/>
      <c r="V37" s="136"/>
      <c r="W37" s="136"/>
    </row>
    <row r="38" spans="1:23" s="1" customFormat="1" ht="14.25" customHeight="1" x14ac:dyDescent="0.2">
      <c r="A38" s="59" t="s">
        <v>5</v>
      </c>
      <c r="B38" s="132">
        <v>2530</v>
      </c>
      <c r="C38" s="60">
        <v>2366.48</v>
      </c>
      <c r="D38" s="61" t="s">
        <v>151</v>
      </c>
      <c r="L38" s="107"/>
      <c r="M38" s="136"/>
      <c r="N38" s="136"/>
      <c r="O38" s="136"/>
      <c r="P38" s="136"/>
      <c r="Q38" s="107"/>
      <c r="R38" s="136"/>
      <c r="S38" s="136"/>
      <c r="T38" s="136"/>
      <c r="U38" s="136"/>
      <c r="V38" s="136"/>
      <c r="W38" s="136"/>
    </row>
    <row r="39" spans="1:23" s="1" customFormat="1" ht="14.25" customHeight="1" x14ac:dyDescent="0.2">
      <c r="A39" s="59" t="s">
        <v>6</v>
      </c>
      <c r="B39" s="132">
        <v>7669</v>
      </c>
      <c r="C39" s="60">
        <v>2302.9699999999998</v>
      </c>
      <c r="D39" s="61" t="s">
        <v>242</v>
      </c>
      <c r="L39" s="107"/>
      <c r="M39" s="136"/>
      <c r="N39" s="136"/>
      <c r="O39" s="136"/>
      <c r="P39" s="136"/>
      <c r="Q39" s="107"/>
      <c r="R39" s="136"/>
      <c r="S39" s="136"/>
      <c r="T39" s="136"/>
      <c r="U39" s="136"/>
      <c r="V39" s="136"/>
      <c r="W39" s="136"/>
    </row>
    <row r="40" spans="1:23" s="1" customFormat="1" ht="20.25" customHeight="1" x14ac:dyDescent="0.2">
      <c r="A40" s="62" t="s">
        <v>38</v>
      </c>
      <c r="B40" s="133">
        <v>30929</v>
      </c>
      <c r="C40" s="63">
        <v>2553.266938148663</v>
      </c>
      <c r="D40" s="64" t="s">
        <v>7</v>
      </c>
      <c r="L40" s="107"/>
      <c r="M40" s="136"/>
      <c r="N40" s="136"/>
      <c r="O40" s="136"/>
      <c r="P40" s="136"/>
      <c r="Q40" s="107"/>
      <c r="R40" s="136"/>
      <c r="S40" s="136"/>
      <c r="T40" s="136"/>
      <c r="U40" s="136"/>
      <c r="V40" s="136"/>
      <c r="W40" s="136"/>
    </row>
    <row r="41" spans="1:23" s="1" customFormat="1" ht="12.75" x14ac:dyDescent="0.2">
      <c r="A41" s="175" t="s">
        <v>114</v>
      </c>
      <c r="B41" s="175"/>
      <c r="C41" s="175"/>
      <c r="D41" s="175"/>
      <c r="L41" s="107"/>
      <c r="M41" s="136"/>
      <c r="N41" s="136"/>
      <c r="O41" s="136"/>
      <c r="P41" s="136"/>
      <c r="Q41" s="107"/>
      <c r="R41" s="136"/>
      <c r="S41" s="136"/>
      <c r="T41" s="136"/>
      <c r="U41" s="136"/>
      <c r="V41" s="136"/>
      <c r="W41" s="136"/>
    </row>
    <row r="42" spans="1:23" s="1" customFormat="1" ht="8.1" customHeight="1" x14ac:dyDescent="0.2">
      <c r="A42" s="65"/>
      <c r="B42" s="65"/>
      <c r="C42" s="65"/>
      <c r="D42" s="65"/>
      <c r="L42" s="107"/>
      <c r="M42" s="136"/>
      <c r="N42" s="136"/>
      <c r="O42" s="136"/>
      <c r="P42" s="136"/>
      <c r="Q42" s="107"/>
      <c r="R42" s="136"/>
      <c r="S42" s="136"/>
      <c r="T42" s="136"/>
      <c r="U42" s="136"/>
      <c r="V42" s="136"/>
      <c r="W42" s="136"/>
    </row>
    <row r="43" spans="1:23" s="65" customFormat="1" ht="20.25" customHeight="1" x14ac:dyDescent="0.25">
      <c r="A43" s="176" t="s">
        <v>243</v>
      </c>
      <c r="B43" s="177"/>
      <c r="C43" s="179">
        <v>1645750</v>
      </c>
      <c r="D43" s="179"/>
      <c r="L43" s="134"/>
      <c r="M43" s="138"/>
      <c r="N43" s="138"/>
      <c r="O43" s="138"/>
      <c r="P43" s="138"/>
      <c r="Q43" s="134"/>
      <c r="R43" s="138"/>
      <c r="S43" s="138"/>
      <c r="T43" s="138"/>
      <c r="U43" s="138"/>
      <c r="V43" s="138"/>
      <c r="W43" s="138"/>
    </row>
    <row r="44" spans="1:23" s="65" customFormat="1" ht="20.25" customHeight="1" x14ac:dyDescent="0.25">
      <c r="A44" s="176" t="s">
        <v>244</v>
      </c>
      <c r="B44" s="177"/>
      <c r="C44" s="179">
        <v>1230173</v>
      </c>
      <c r="D44" s="179"/>
      <c r="L44" s="134"/>
      <c r="M44" s="138"/>
      <c r="N44" s="138"/>
      <c r="O44" s="138"/>
      <c r="P44" s="138"/>
      <c r="Q44" s="134"/>
      <c r="R44" s="138"/>
      <c r="S44" s="138"/>
      <c r="T44" s="138"/>
      <c r="U44" s="138"/>
      <c r="V44" s="138"/>
      <c r="W44" s="138"/>
    </row>
    <row r="45" spans="1:23" s="65" customFormat="1" ht="15.95" customHeight="1" x14ac:dyDescent="0.25">
      <c r="A45" s="176" t="s">
        <v>102</v>
      </c>
      <c r="B45" s="177"/>
      <c r="C45" s="178" t="s">
        <v>450</v>
      </c>
      <c r="D45" s="178"/>
      <c r="L45" s="134"/>
      <c r="M45" s="138"/>
      <c r="N45" s="138"/>
      <c r="O45" s="138"/>
      <c r="P45" s="138"/>
      <c r="Q45" s="134"/>
      <c r="R45" s="138"/>
      <c r="S45" s="138"/>
      <c r="T45" s="138"/>
      <c r="U45" s="138"/>
      <c r="V45" s="138"/>
      <c r="W45" s="138"/>
    </row>
    <row r="46" spans="1:23" s="65" customFormat="1" ht="20.25" customHeight="1" x14ac:dyDescent="0.25">
      <c r="A46" s="161" t="s">
        <v>245</v>
      </c>
      <c r="B46" s="162"/>
      <c r="C46" s="172">
        <v>124875</v>
      </c>
      <c r="D46" s="173"/>
      <c r="L46" s="134"/>
      <c r="M46" s="138"/>
      <c r="N46" s="138"/>
      <c r="O46" s="138"/>
      <c r="P46" s="138"/>
      <c r="Q46" s="134"/>
      <c r="R46" s="138"/>
      <c r="S46" s="138"/>
      <c r="T46" s="138"/>
      <c r="U46" s="138"/>
      <c r="V46" s="138"/>
      <c r="W46" s="138"/>
    </row>
    <row r="47" spans="1:23" s="65" customFormat="1" ht="22.5" customHeight="1" x14ac:dyDescent="0.25">
      <c r="A47" s="180" t="s">
        <v>246</v>
      </c>
      <c r="B47" s="181"/>
      <c r="C47" s="172">
        <v>248040</v>
      </c>
      <c r="D47" s="173"/>
      <c r="L47" s="134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65" customFormat="1" ht="20.25" customHeight="1" x14ac:dyDescent="0.25">
      <c r="A48" s="161" t="s">
        <v>247</v>
      </c>
      <c r="B48" s="160"/>
      <c r="C48" s="172">
        <v>6068</v>
      </c>
      <c r="D48" s="173"/>
      <c r="L48" s="134"/>
      <c r="M48" s="138"/>
      <c r="N48" s="171"/>
      <c r="O48" s="171"/>
      <c r="P48" s="138"/>
      <c r="Q48" s="134"/>
      <c r="R48" s="138"/>
      <c r="S48" s="138"/>
      <c r="T48" s="138"/>
      <c r="U48" s="138"/>
      <c r="V48" s="138"/>
      <c r="W48" s="138"/>
    </row>
    <row r="49" spans="1:23" s="65" customFormat="1" ht="20.25" customHeight="1" x14ac:dyDescent="0.25">
      <c r="A49" s="157" t="s">
        <v>248</v>
      </c>
      <c r="B49" s="158"/>
      <c r="C49" s="172">
        <v>109571</v>
      </c>
      <c r="D49" s="173"/>
      <c r="L49" s="134"/>
      <c r="M49" s="138"/>
      <c r="N49" s="138"/>
      <c r="O49" s="138"/>
      <c r="P49" s="138"/>
      <c r="Q49" s="134"/>
      <c r="R49" s="138"/>
      <c r="S49" s="138"/>
      <c r="T49" s="138"/>
      <c r="U49" s="138"/>
      <c r="V49" s="138"/>
      <c r="W49" s="138"/>
    </row>
    <row r="50" spans="1:23" s="65" customFormat="1" ht="15.95" customHeight="1" x14ac:dyDescent="0.25">
      <c r="A50" s="185" t="s">
        <v>249</v>
      </c>
      <c r="B50" s="186"/>
      <c r="C50" s="224">
        <v>7711</v>
      </c>
      <c r="D50" s="224"/>
      <c r="L50" s="134"/>
      <c r="M50" s="138"/>
      <c r="N50" s="138"/>
      <c r="O50" s="138"/>
      <c r="P50" s="138"/>
      <c r="Q50" s="134"/>
      <c r="R50" s="138"/>
      <c r="S50" s="138"/>
      <c r="T50" s="138"/>
      <c r="U50" s="138"/>
      <c r="V50" s="138"/>
      <c r="W50" s="138"/>
    </row>
    <row r="51" spans="1:23" s="65" customFormat="1" ht="18" customHeight="1" x14ac:dyDescent="0.25">
      <c r="A51" s="176" t="s">
        <v>115</v>
      </c>
      <c r="B51" s="177"/>
      <c r="C51" s="182">
        <v>73.13</v>
      </c>
      <c r="D51" s="182"/>
      <c r="L51" s="134"/>
      <c r="M51" s="138"/>
      <c r="N51" s="138"/>
      <c r="O51" s="138"/>
      <c r="P51" s="138"/>
      <c r="Q51" s="134">
        <f>C43/C44</f>
        <v>1.3378199651593718</v>
      </c>
      <c r="R51" s="138"/>
      <c r="S51" s="138"/>
      <c r="T51" s="138"/>
      <c r="U51" s="138"/>
      <c r="V51" s="138"/>
      <c r="W51" s="138"/>
    </row>
    <row r="52" spans="1:23" s="65" customFormat="1" ht="18" customHeight="1" x14ac:dyDescent="0.25">
      <c r="A52" s="176" t="s">
        <v>107</v>
      </c>
      <c r="B52" s="177"/>
      <c r="C52" s="182">
        <v>45.26</v>
      </c>
      <c r="D52" s="182"/>
      <c r="L52" s="134"/>
      <c r="M52" s="138"/>
      <c r="N52" s="138"/>
      <c r="O52" s="138"/>
      <c r="P52" s="138"/>
      <c r="Q52" s="134"/>
      <c r="R52" s="138"/>
      <c r="S52" s="138"/>
      <c r="T52" s="138"/>
      <c r="U52" s="138"/>
      <c r="V52" s="138"/>
      <c r="W52" s="138"/>
    </row>
    <row r="53" spans="1:23" s="1" customFormat="1" ht="31.5" customHeight="1" x14ac:dyDescent="0.2">
      <c r="A53" s="183" t="s">
        <v>108</v>
      </c>
      <c r="B53" s="184"/>
      <c r="C53" s="182">
        <v>47.22</v>
      </c>
      <c r="D53" s="182"/>
      <c r="E53" s="65"/>
      <c r="L53" s="107"/>
      <c r="M53" s="136"/>
      <c r="N53" s="136"/>
      <c r="O53" s="136"/>
      <c r="P53" s="136"/>
      <c r="Q53" s="107"/>
      <c r="R53" s="136"/>
      <c r="S53" s="136"/>
      <c r="T53" s="136"/>
      <c r="U53" s="136"/>
      <c r="V53" s="136"/>
      <c r="W53" s="136"/>
    </row>
  </sheetData>
  <mergeCells count="43">
    <mergeCell ref="D34:D35"/>
    <mergeCell ref="C20:C21"/>
    <mergeCell ref="D20:D21"/>
    <mergeCell ref="A32:K32"/>
    <mergeCell ref="N28:Y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C53:D53"/>
    <mergeCell ref="C52:D52"/>
    <mergeCell ref="C51:D51"/>
    <mergeCell ref="C50:D50"/>
    <mergeCell ref="A53:B53"/>
    <mergeCell ref="A52:B52"/>
    <mergeCell ref="A51:B51"/>
    <mergeCell ref="A50:B50"/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9" customWidth="1"/>
    <col min="21" max="23" width="9.140625" style="139"/>
  </cols>
  <sheetData>
    <row r="1" spans="1:16" ht="25.5" customHeight="1" x14ac:dyDescent="0.25">
      <c r="A1" s="207" t="s">
        <v>78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13" t="s">
        <v>250</v>
      </c>
      <c r="J2" s="213"/>
      <c r="K2" s="213"/>
      <c r="L2" s="213"/>
      <c r="M2" s="213"/>
    </row>
    <row r="3" spans="1:16" ht="30.75" customHeight="1" x14ac:dyDescent="0.25">
      <c r="A3" s="208" t="s">
        <v>20</v>
      </c>
      <c r="B3" s="210" t="s">
        <v>21</v>
      </c>
      <c r="C3" s="211"/>
      <c r="D3" s="212"/>
      <c r="E3" s="210" t="s">
        <v>80</v>
      </c>
      <c r="F3" s="211"/>
      <c r="G3" s="212"/>
      <c r="H3" s="210" t="s">
        <v>81</v>
      </c>
      <c r="I3" s="211"/>
      <c r="J3" s="212"/>
      <c r="K3" s="210" t="s">
        <v>22</v>
      </c>
      <c r="L3" s="211"/>
      <c r="M3" s="212"/>
    </row>
    <row r="4" spans="1:16" ht="21" customHeight="1" x14ac:dyDescent="0.25">
      <c r="A4" s="20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2848</v>
      </c>
      <c r="C5" s="69">
        <v>329.91</v>
      </c>
      <c r="D5" s="70" t="s">
        <v>152</v>
      </c>
      <c r="E5" s="68">
        <v>907</v>
      </c>
      <c r="F5" s="69">
        <v>304.73</v>
      </c>
      <c r="G5" s="70" t="s">
        <v>251</v>
      </c>
      <c r="H5" s="68">
        <v>1399</v>
      </c>
      <c r="I5" s="69">
        <v>346.91</v>
      </c>
      <c r="J5" s="70" t="s">
        <v>165</v>
      </c>
      <c r="K5" s="68">
        <v>542</v>
      </c>
      <c r="L5" s="71">
        <v>328.19</v>
      </c>
      <c r="M5" s="70" t="s">
        <v>252</v>
      </c>
    </row>
    <row r="6" spans="1:16" ht="12.75" customHeight="1" x14ac:dyDescent="0.25">
      <c r="A6" s="67" t="s">
        <v>25</v>
      </c>
      <c r="B6" s="68">
        <v>17432</v>
      </c>
      <c r="C6" s="69">
        <v>819.49</v>
      </c>
      <c r="D6" s="70" t="s">
        <v>253</v>
      </c>
      <c r="E6" s="68">
        <v>6555</v>
      </c>
      <c r="F6" s="69">
        <v>818.35</v>
      </c>
      <c r="G6" s="70" t="s">
        <v>254</v>
      </c>
      <c r="H6" s="68">
        <v>3165</v>
      </c>
      <c r="I6" s="69">
        <v>816.13</v>
      </c>
      <c r="J6" s="70" t="s">
        <v>255</v>
      </c>
      <c r="K6" s="68">
        <v>7712</v>
      </c>
      <c r="L6" s="71">
        <v>821.85</v>
      </c>
      <c r="M6" s="70" t="s">
        <v>256</v>
      </c>
    </row>
    <row r="7" spans="1:16" ht="12.75" customHeight="1" x14ac:dyDescent="0.25">
      <c r="A7" s="67" t="s">
        <v>26</v>
      </c>
      <c r="B7" s="68">
        <v>80796</v>
      </c>
      <c r="C7" s="69">
        <v>1261.04</v>
      </c>
      <c r="D7" s="70" t="s">
        <v>153</v>
      </c>
      <c r="E7" s="68">
        <v>42071</v>
      </c>
      <c r="F7" s="69">
        <v>1270.3800000000001</v>
      </c>
      <c r="G7" s="70" t="s">
        <v>154</v>
      </c>
      <c r="H7" s="68">
        <v>9900</v>
      </c>
      <c r="I7" s="69">
        <v>1287.02</v>
      </c>
      <c r="J7" s="70" t="s">
        <v>257</v>
      </c>
      <c r="K7" s="68">
        <v>28825</v>
      </c>
      <c r="L7" s="71">
        <v>1238.48</v>
      </c>
      <c r="M7" s="70" t="s">
        <v>137</v>
      </c>
    </row>
    <row r="8" spans="1:16" ht="12.75" customHeight="1" x14ac:dyDescent="0.25">
      <c r="A8" s="67" t="s">
        <v>27</v>
      </c>
      <c r="B8" s="68">
        <v>122033</v>
      </c>
      <c r="C8" s="69">
        <v>1776.47</v>
      </c>
      <c r="D8" s="70" t="s">
        <v>258</v>
      </c>
      <c r="E8" s="68">
        <v>70353</v>
      </c>
      <c r="F8" s="69">
        <v>1783.67</v>
      </c>
      <c r="G8" s="70" t="s">
        <v>259</v>
      </c>
      <c r="H8" s="68">
        <v>23962</v>
      </c>
      <c r="I8" s="69">
        <v>1783.82</v>
      </c>
      <c r="J8" s="70" t="s">
        <v>260</v>
      </c>
      <c r="K8" s="68">
        <v>27718</v>
      </c>
      <c r="L8" s="71">
        <v>1751.84</v>
      </c>
      <c r="M8" s="70" t="s">
        <v>155</v>
      </c>
    </row>
    <row r="9" spans="1:16" ht="12.75" customHeight="1" x14ac:dyDescent="0.25">
      <c r="A9" s="67" t="s">
        <v>28</v>
      </c>
      <c r="B9" s="68">
        <v>177649</v>
      </c>
      <c r="C9" s="69">
        <v>2262.4699999999998</v>
      </c>
      <c r="D9" s="70" t="s">
        <v>261</v>
      </c>
      <c r="E9" s="68">
        <v>111237</v>
      </c>
      <c r="F9" s="69">
        <v>2264.63</v>
      </c>
      <c r="G9" s="70" t="s">
        <v>262</v>
      </c>
      <c r="H9" s="68">
        <v>23645</v>
      </c>
      <c r="I9" s="69">
        <v>2254.5100000000002</v>
      </c>
      <c r="J9" s="70" t="s">
        <v>263</v>
      </c>
      <c r="K9" s="68">
        <v>42767</v>
      </c>
      <c r="L9" s="71">
        <v>2261.23</v>
      </c>
      <c r="M9" s="70" t="s">
        <v>264</v>
      </c>
    </row>
    <row r="10" spans="1:16" ht="12.75" customHeight="1" x14ac:dyDescent="0.25">
      <c r="A10" s="67" t="s">
        <v>29</v>
      </c>
      <c r="B10" s="68">
        <v>134330</v>
      </c>
      <c r="C10" s="69">
        <v>2737.01</v>
      </c>
      <c r="D10" s="70" t="s">
        <v>265</v>
      </c>
      <c r="E10" s="68">
        <v>93637</v>
      </c>
      <c r="F10" s="69">
        <v>2742.17</v>
      </c>
      <c r="G10" s="70" t="s">
        <v>266</v>
      </c>
      <c r="H10" s="68">
        <v>12924</v>
      </c>
      <c r="I10" s="69">
        <v>2709.56</v>
      </c>
      <c r="J10" s="70" t="s">
        <v>267</v>
      </c>
      <c r="K10" s="68">
        <v>27769</v>
      </c>
      <c r="L10" s="71">
        <v>2732.4</v>
      </c>
      <c r="M10" s="70" t="s">
        <v>268</v>
      </c>
    </row>
    <row r="11" spans="1:16" ht="12.75" customHeight="1" x14ac:dyDescent="0.25">
      <c r="A11" s="67" t="s">
        <v>30</v>
      </c>
      <c r="B11" s="68">
        <v>133878</v>
      </c>
      <c r="C11" s="69">
        <v>3221.64</v>
      </c>
      <c r="D11" s="70" t="s">
        <v>269</v>
      </c>
      <c r="E11" s="68">
        <v>105137</v>
      </c>
      <c r="F11" s="69">
        <v>3222.56</v>
      </c>
      <c r="G11" s="70" t="s">
        <v>270</v>
      </c>
      <c r="H11" s="68">
        <v>11157</v>
      </c>
      <c r="I11" s="69">
        <v>3197.76</v>
      </c>
      <c r="J11" s="70" t="s">
        <v>271</v>
      </c>
      <c r="K11" s="68">
        <v>17584</v>
      </c>
      <c r="L11" s="71">
        <v>3231.24</v>
      </c>
      <c r="M11" s="70" t="s">
        <v>272</v>
      </c>
    </row>
    <row r="12" spans="1:16" ht="12.75" customHeight="1" x14ac:dyDescent="0.25">
      <c r="A12" s="67" t="s">
        <v>31</v>
      </c>
      <c r="B12" s="68">
        <v>83108</v>
      </c>
      <c r="C12" s="69">
        <v>3739.02</v>
      </c>
      <c r="D12" s="70" t="s">
        <v>273</v>
      </c>
      <c r="E12" s="68">
        <v>69469</v>
      </c>
      <c r="F12" s="69">
        <v>3741.63</v>
      </c>
      <c r="G12" s="70" t="s">
        <v>274</v>
      </c>
      <c r="H12" s="68">
        <v>3714</v>
      </c>
      <c r="I12" s="69">
        <v>3725.04</v>
      </c>
      <c r="J12" s="70" t="s">
        <v>275</v>
      </c>
      <c r="K12" s="68">
        <v>9925</v>
      </c>
      <c r="L12" s="71">
        <v>3726.03</v>
      </c>
      <c r="M12" s="70" t="s">
        <v>276</v>
      </c>
    </row>
    <row r="13" spans="1:16" ht="12.75" customHeight="1" x14ac:dyDescent="0.25">
      <c r="A13" s="67" t="s">
        <v>32</v>
      </c>
      <c r="B13" s="68">
        <v>66726</v>
      </c>
      <c r="C13" s="69">
        <v>4237.8500000000004</v>
      </c>
      <c r="D13" s="70" t="s">
        <v>169</v>
      </c>
      <c r="E13" s="68">
        <v>57927</v>
      </c>
      <c r="F13" s="69">
        <v>4238.9799999999996</v>
      </c>
      <c r="G13" s="70" t="s">
        <v>277</v>
      </c>
      <c r="H13" s="68">
        <v>1770</v>
      </c>
      <c r="I13" s="69">
        <v>4224.5200000000004</v>
      </c>
      <c r="J13" s="70" t="s">
        <v>278</v>
      </c>
      <c r="K13" s="68">
        <v>7029</v>
      </c>
      <c r="L13" s="71">
        <v>4231.8999999999996</v>
      </c>
      <c r="M13" s="70" t="s">
        <v>279</v>
      </c>
    </row>
    <row r="14" spans="1:16" ht="12.75" customHeight="1" x14ac:dyDescent="0.25">
      <c r="A14" s="67" t="s">
        <v>33</v>
      </c>
      <c r="B14" s="68">
        <v>45111</v>
      </c>
      <c r="C14" s="69">
        <v>4733.43</v>
      </c>
      <c r="D14" s="70" t="s">
        <v>280</v>
      </c>
      <c r="E14" s="68">
        <v>40757</v>
      </c>
      <c r="F14" s="69">
        <v>4734</v>
      </c>
      <c r="G14" s="70" t="s">
        <v>281</v>
      </c>
      <c r="H14" s="68">
        <v>739</v>
      </c>
      <c r="I14" s="69">
        <v>4720.34</v>
      </c>
      <c r="J14" s="70" t="s">
        <v>282</v>
      </c>
      <c r="K14" s="68">
        <v>3615</v>
      </c>
      <c r="L14" s="71">
        <v>4729.6400000000003</v>
      </c>
      <c r="M14" s="70" t="s">
        <v>156</v>
      </c>
      <c r="P14" s="141" t="s">
        <v>87</v>
      </c>
    </row>
    <row r="15" spans="1:16" ht="12.75" customHeight="1" x14ac:dyDescent="0.25">
      <c r="A15" s="67" t="s">
        <v>34</v>
      </c>
      <c r="B15" s="68">
        <v>47480</v>
      </c>
      <c r="C15" s="69">
        <v>5425.15</v>
      </c>
      <c r="D15" s="70" t="s">
        <v>283</v>
      </c>
      <c r="E15" s="68">
        <v>42953</v>
      </c>
      <c r="F15" s="69">
        <v>5424.68</v>
      </c>
      <c r="G15" s="70" t="s">
        <v>284</v>
      </c>
      <c r="H15" s="68">
        <v>657</v>
      </c>
      <c r="I15" s="69">
        <v>5422.73</v>
      </c>
      <c r="J15" s="70" t="s">
        <v>285</v>
      </c>
      <c r="K15" s="68">
        <v>3870</v>
      </c>
      <c r="L15" s="71">
        <v>5430.75</v>
      </c>
      <c r="M15" s="70" t="s">
        <v>286</v>
      </c>
      <c r="P15" s="141">
        <f>B19-'stranica 4'!B19-'stranica 5'!B19</f>
        <v>0</v>
      </c>
    </row>
    <row r="16" spans="1:16" ht="12.75" customHeight="1" x14ac:dyDescent="0.25">
      <c r="A16" s="67" t="s">
        <v>35</v>
      </c>
      <c r="B16" s="68">
        <v>22589</v>
      </c>
      <c r="C16" s="69">
        <v>6452.86</v>
      </c>
      <c r="D16" s="70" t="s">
        <v>287</v>
      </c>
      <c r="E16" s="68">
        <v>20462</v>
      </c>
      <c r="F16" s="69">
        <v>6455.97</v>
      </c>
      <c r="G16" s="70" t="s">
        <v>283</v>
      </c>
      <c r="H16" s="68">
        <v>290</v>
      </c>
      <c r="I16" s="69">
        <v>6454.7</v>
      </c>
      <c r="J16" s="70" t="s">
        <v>288</v>
      </c>
      <c r="K16" s="68">
        <v>1837</v>
      </c>
      <c r="L16" s="71">
        <v>6417.9</v>
      </c>
      <c r="M16" s="70" t="s">
        <v>289</v>
      </c>
    </row>
    <row r="17" spans="1:13" ht="12.75" customHeight="1" x14ac:dyDescent="0.25">
      <c r="A17" s="67" t="s">
        <v>36</v>
      </c>
      <c r="B17" s="68">
        <v>8808</v>
      </c>
      <c r="C17" s="69">
        <v>7442.73</v>
      </c>
      <c r="D17" s="70" t="s">
        <v>290</v>
      </c>
      <c r="E17" s="68">
        <v>8249</v>
      </c>
      <c r="F17" s="69">
        <v>7443.51</v>
      </c>
      <c r="G17" s="70" t="s">
        <v>291</v>
      </c>
      <c r="H17" s="68">
        <v>94</v>
      </c>
      <c r="I17" s="69">
        <v>7411.48</v>
      </c>
      <c r="J17" s="70" t="s">
        <v>157</v>
      </c>
      <c r="K17" s="68">
        <v>465</v>
      </c>
      <c r="L17" s="71">
        <v>7435.26</v>
      </c>
      <c r="M17" s="70" t="s">
        <v>292</v>
      </c>
    </row>
    <row r="18" spans="1:13" ht="12.75" customHeight="1" x14ac:dyDescent="0.25">
      <c r="A18" s="67" t="s">
        <v>37</v>
      </c>
      <c r="B18" s="68">
        <v>10162</v>
      </c>
      <c r="C18" s="69">
        <v>9499.98</v>
      </c>
      <c r="D18" s="70" t="s">
        <v>293</v>
      </c>
      <c r="E18" s="68">
        <v>9854</v>
      </c>
      <c r="F18" s="69">
        <v>9507.66</v>
      </c>
      <c r="G18" s="70" t="s">
        <v>294</v>
      </c>
      <c r="H18" s="68">
        <v>55</v>
      </c>
      <c r="I18" s="69">
        <v>9073.94</v>
      </c>
      <c r="J18" s="70" t="s">
        <v>159</v>
      </c>
      <c r="K18" s="68">
        <v>253</v>
      </c>
      <c r="L18" s="71">
        <v>9293.6299999999992</v>
      </c>
      <c r="M18" s="70" t="s">
        <v>295</v>
      </c>
    </row>
    <row r="19" spans="1:13" ht="11.25" customHeight="1" x14ac:dyDescent="0.25">
      <c r="A19" s="72" t="s">
        <v>1</v>
      </c>
      <c r="B19" s="73">
        <v>952950</v>
      </c>
      <c r="C19" s="74">
        <v>3050.83</v>
      </c>
      <c r="D19" s="75" t="s">
        <v>213</v>
      </c>
      <c r="E19" s="73">
        <v>679568</v>
      </c>
      <c r="F19" s="74">
        <v>3311.93</v>
      </c>
      <c r="G19" s="75" t="s">
        <v>211</v>
      </c>
      <c r="H19" s="73">
        <v>93471</v>
      </c>
      <c r="I19" s="74">
        <v>2289.36</v>
      </c>
      <c r="J19" s="75" t="s">
        <v>133</v>
      </c>
      <c r="K19" s="73">
        <v>179911</v>
      </c>
      <c r="L19" s="76">
        <v>2460.1799999999998</v>
      </c>
      <c r="M19" s="75" t="s">
        <v>212</v>
      </c>
    </row>
    <row r="20" spans="1:13" x14ac:dyDescent="0.25">
      <c r="A20" s="206" t="s">
        <v>110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5"/>
  </cols>
  <sheetData>
    <row r="1" spans="1:13" ht="36.75" customHeight="1" x14ac:dyDescent="0.25">
      <c r="A1" s="207" t="s">
        <v>82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3" t="str">
        <f>'stranica 3'!$I$2:$L$2</f>
        <v>za srpanj 2022. (isplata u kolovozu 2022.)</v>
      </c>
      <c r="J2" s="213"/>
      <c r="K2" s="213"/>
      <c r="L2" s="213"/>
      <c r="M2" s="213"/>
    </row>
    <row r="3" spans="1:13" ht="24" customHeight="1" x14ac:dyDescent="0.25">
      <c r="A3" s="208" t="s">
        <v>20</v>
      </c>
      <c r="B3" s="210" t="s">
        <v>21</v>
      </c>
      <c r="C3" s="211"/>
      <c r="D3" s="212"/>
      <c r="E3" s="210" t="s">
        <v>80</v>
      </c>
      <c r="F3" s="211"/>
      <c r="G3" s="212"/>
      <c r="H3" s="210" t="s">
        <v>81</v>
      </c>
      <c r="I3" s="211"/>
      <c r="J3" s="212"/>
      <c r="K3" s="210" t="s">
        <v>22</v>
      </c>
      <c r="L3" s="211"/>
      <c r="M3" s="212"/>
    </row>
    <row r="4" spans="1:13" ht="26.25" customHeight="1" x14ac:dyDescent="0.25">
      <c r="A4" s="20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111</v>
      </c>
      <c r="C5" s="69">
        <v>364.51</v>
      </c>
      <c r="D5" s="70" t="s">
        <v>296</v>
      </c>
      <c r="E5" s="68">
        <v>49</v>
      </c>
      <c r="F5" s="69">
        <v>287.75</v>
      </c>
      <c r="G5" s="70" t="s">
        <v>297</v>
      </c>
      <c r="H5" s="68">
        <v>1</v>
      </c>
      <c r="I5" s="69">
        <v>404.35</v>
      </c>
      <c r="J5" s="70" t="s">
        <v>116</v>
      </c>
      <c r="K5" s="68">
        <v>61</v>
      </c>
      <c r="L5" s="71">
        <v>425.51</v>
      </c>
      <c r="M5" s="70" t="s">
        <v>298</v>
      </c>
    </row>
    <row r="6" spans="1:13" ht="12.75" customHeight="1" x14ac:dyDescent="0.25">
      <c r="A6" s="67" t="s">
        <v>25</v>
      </c>
      <c r="B6" s="68">
        <v>6813</v>
      </c>
      <c r="C6" s="69">
        <v>804.97</v>
      </c>
      <c r="D6" s="70" t="s">
        <v>299</v>
      </c>
      <c r="E6" s="68">
        <v>4782</v>
      </c>
      <c r="F6" s="69">
        <v>806.38</v>
      </c>
      <c r="G6" s="70" t="s">
        <v>300</v>
      </c>
      <c r="H6" s="68">
        <v>124</v>
      </c>
      <c r="I6" s="69">
        <v>820.4</v>
      </c>
      <c r="J6" s="70" t="s">
        <v>301</v>
      </c>
      <c r="K6" s="68">
        <v>1907</v>
      </c>
      <c r="L6" s="71">
        <v>800.44</v>
      </c>
      <c r="M6" s="70" t="s">
        <v>302</v>
      </c>
    </row>
    <row r="7" spans="1:13" ht="12.75" customHeight="1" x14ac:dyDescent="0.25">
      <c r="A7" s="67" t="s">
        <v>26</v>
      </c>
      <c r="B7" s="68">
        <v>6315</v>
      </c>
      <c r="C7" s="69">
        <v>1262.28</v>
      </c>
      <c r="D7" s="70" t="s">
        <v>303</v>
      </c>
      <c r="E7" s="68">
        <v>2958</v>
      </c>
      <c r="F7" s="69">
        <v>1252.7</v>
      </c>
      <c r="G7" s="70" t="s">
        <v>304</v>
      </c>
      <c r="H7" s="68">
        <v>227</v>
      </c>
      <c r="I7" s="69">
        <v>1294.17</v>
      </c>
      <c r="J7" s="70" t="s">
        <v>305</v>
      </c>
      <c r="K7" s="68">
        <v>3130</v>
      </c>
      <c r="L7" s="71">
        <v>1269.03</v>
      </c>
      <c r="M7" s="70" t="s">
        <v>306</v>
      </c>
    </row>
    <row r="8" spans="1:13" ht="12.75" customHeight="1" x14ac:dyDescent="0.25">
      <c r="A8" s="67" t="s">
        <v>27</v>
      </c>
      <c r="B8" s="68">
        <v>10078</v>
      </c>
      <c r="C8" s="69">
        <v>1772.6</v>
      </c>
      <c r="D8" s="70" t="s">
        <v>307</v>
      </c>
      <c r="E8" s="68">
        <v>5593</v>
      </c>
      <c r="F8" s="69">
        <v>1781.43</v>
      </c>
      <c r="G8" s="70" t="s">
        <v>308</v>
      </c>
      <c r="H8" s="68">
        <v>461</v>
      </c>
      <c r="I8" s="69">
        <v>1761.1</v>
      </c>
      <c r="J8" s="70" t="s">
        <v>309</v>
      </c>
      <c r="K8" s="68">
        <v>4024</v>
      </c>
      <c r="L8" s="71">
        <v>1761.63</v>
      </c>
      <c r="M8" s="70" t="s">
        <v>310</v>
      </c>
    </row>
    <row r="9" spans="1:13" ht="12.75" customHeight="1" x14ac:dyDescent="0.25">
      <c r="A9" s="67" t="s">
        <v>28</v>
      </c>
      <c r="B9" s="68">
        <v>45307</v>
      </c>
      <c r="C9" s="69">
        <v>2301.83</v>
      </c>
      <c r="D9" s="70" t="s">
        <v>311</v>
      </c>
      <c r="E9" s="68">
        <v>28345</v>
      </c>
      <c r="F9" s="69">
        <v>2305.4899999999998</v>
      </c>
      <c r="G9" s="70" t="s">
        <v>312</v>
      </c>
      <c r="H9" s="68">
        <v>2583</v>
      </c>
      <c r="I9" s="69">
        <v>2300.29</v>
      </c>
      <c r="J9" s="70" t="s">
        <v>313</v>
      </c>
      <c r="K9" s="68">
        <v>14379</v>
      </c>
      <c r="L9" s="71">
        <v>2294.89</v>
      </c>
      <c r="M9" s="70" t="s">
        <v>314</v>
      </c>
    </row>
    <row r="10" spans="1:13" ht="12.75" customHeight="1" x14ac:dyDescent="0.25">
      <c r="A10" s="67" t="s">
        <v>29</v>
      </c>
      <c r="B10" s="68">
        <v>26609</v>
      </c>
      <c r="C10" s="69">
        <v>2740.73</v>
      </c>
      <c r="D10" s="70" t="s">
        <v>160</v>
      </c>
      <c r="E10" s="68">
        <v>19291</v>
      </c>
      <c r="F10" s="69">
        <v>2742.06</v>
      </c>
      <c r="G10" s="70" t="s">
        <v>315</v>
      </c>
      <c r="H10" s="68">
        <v>972</v>
      </c>
      <c r="I10" s="69">
        <v>2752.22</v>
      </c>
      <c r="J10" s="70" t="s">
        <v>316</v>
      </c>
      <c r="K10" s="68">
        <v>6346</v>
      </c>
      <c r="L10" s="71">
        <v>2734.93</v>
      </c>
      <c r="M10" s="70" t="s">
        <v>161</v>
      </c>
    </row>
    <row r="11" spans="1:13" ht="12.75" customHeight="1" x14ac:dyDescent="0.25">
      <c r="A11" s="67" t="s">
        <v>30</v>
      </c>
      <c r="B11" s="68">
        <v>36442</v>
      </c>
      <c r="C11" s="69">
        <v>3209.55</v>
      </c>
      <c r="D11" s="70" t="s">
        <v>317</v>
      </c>
      <c r="E11" s="68">
        <v>31283</v>
      </c>
      <c r="F11" s="69">
        <v>3207.76</v>
      </c>
      <c r="G11" s="70" t="s">
        <v>318</v>
      </c>
      <c r="H11" s="68">
        <v>1741</v>
      </c>
      <c r="I11" s="69">
        <v>3194.26</v>
      </c>
      <c r="J11" s="70" t="s">
        <v>319</v>
      </c>
      <c r="K11" s="68">
        <v>3418</v>
      </c>
      <c r="L11" s="71">
        <v>3233.69</v>
      </c>
      <c r="M11" s="70" t="s">
        <v>320</v>
      </c>
    </row>
    <row r="12" spans="1:13" ht="12.75" customHeight="1" x14ac:dyDescent="0.25">
      <c r="A12" s="67" t="s">
        <v>31</v>
      </c>
      <c r="B12" s="68">
        <v>22275</v>
      </c>
      <c r="C12" s="69">
        <v>3743.04</v>
      </c>
      <c r="D12" s="70" t="s">
        <v>321</v>
      </c>
      <c r="E12" s="68">
        <v>19743</v>
      </c>
      <c r="F12" s="69">
        <v>3744.08</v>
      </c>
      <c r="G12" s="70" t="s">
        <v>268</v>
      </c>
      <c r="H12" s="68">
        <v>797</v>
      </c>
      <c r="I12" s="69">
        <v>3747.84</v>
      </c>
      <c r="J12" s="70" t="s">
        <v>322</v>
      </c>
      <c r="K12" s="68">
        <v>1735</v>
      </c>
      <c r="L12" s="71">
        <v>3729</v>
      </c>
      <c r="M12" s="70" t="s">
        <v>323</v>
      </c>
    </row>
    <row r="13" spans="1:13" ht="12.75" customHeight="1" x14ac:dyDescent="0.25">
      <c r="A13" s="67" t="s">
        <v>32</v>
      </c>
      <c r="B13" s="68">
        <v>17842</v>
      </c>
      <c r="C13" s="69">
        <v>4239.2700000000004</v>
      </c>
      <c r="D13" s="70" t="s">
        <v>324</v>
      </c>
      <c r="E13" s="68">
        <v>15906</v>
      </c>
      <c r="F13" s="69">
        <v>4238.78</v>
      </c>
      <c r="G13" s="70" t="s">
        <v>325</v>
      </c>
      <c r="H13" s="68">
        <v>539</v>
      </c>
      <c r="I13" s="69">
        <v>4262.17</v>
      </c>
      <c r="J13" s="70" t="s">
        <v>326</v>
      </c>
      <c r="K13" s="68">
        <v>1397</v>
      </c>
      <c r="L13" s="71">
        <v>4236.04</v>
      </c>
      <c r="M13" s="70" t="s">
        <v>327</v>
      </c>
    </row>
    <row r="14" spans="1:13" ht="12.75" customHeight="1" x14ac:dyDescent="0.25">
      <c r="A14" s="67" t="s">
        <v>33</v>
      </c>
      <c r="B14" s="68">
        <v>10720</v>
      </c>
      <c r="C14" s="69">
        <v>4727.66</v>
      </c>
      <c r="D14" s="70" t="s">
        <v>328</v>
      </c>
      <c r="E14" s="68">
        <v>9822</v>
      </c>
      <c r="F14" s="69">
        <v>4727.95</v>
      </c>
      <c r="G14" s="70" t="s">
        <v>329</v>
      </c>
      <c r="H14" s="68">
        <v>267</v>
      </c>
      <c r="I14" s="69">
        <v>4731.3100000000004</v>
      </c>
      <c r="J14" s="70" t="s">
        <v>330</v>
      </c>
      <c r="K14" s="68">
        <v>631</v>
      </c>
      <c r="L14" s="71">
        <v>4721.59</v>
      </c>
      <c r="M14" s="70" t="s">
        <v>163</v>
      </c>
    </row>
    <row r="15" spans="1:13" ht="12.75" customHeight="1" x14ac:dyDescent="0.25">
      <c r="A15" s="67" t="s">
        <v>34</v>
      </c>
      <c r="B15" s="68">
        <v>10880</v>
      </c>
      <c r="C15" s="69">
        <v>5423.63</v>
      </c>
      <c r="D15" s="70" t="s">
        <v>331</v>
      </c>
      <c r="E15" s="68">
        <v>10069</v>
      </c>
      <c r="F15" s="69">
        <v>5424.38</v>
      </c>
      <c r="G15" s="70" t="s">
        <v>332</v>
      </c>
      <c r="H15" s="68">
        <v>205</v>
      </c>
      <c r="I15" s="69">
        <v>5402.1</v>
      </c>
      <c r="J15" s="70" t="s">
        <v>333</v>
      </c>
      <c r="K15" s="68">
        <v>606</v>
      </c>
      <c r="L15" s="71">
        <v>5418.46</v>
      </c>
      <c r="M15" s="70" t="s">
        <v>334</v>
      </c>
    </row>
    <row r="16" spans="1:13" ht="12.75" customHeight="1" x14ac:dyDescent="0.25">
      <c r="A16" s="67" t="s">
        <v>35</v>
      </c>
      <c r="B16" s="68">
        <v>5189</v>
      </c>
      <c r="C16" s="69">
        <v>6456.08</v>
      </c>
      <c r="D16" s="70" t="s">
        <v>335</v>
      </c>
      <c r="E16" s="68">
        <v>4860</v>
      </c>
      <c r="F16" s="69">
        <v>6459.9</v>
      </c>
      <c r="G16" s="70" t="s">
        <v>163</v>
      </c>
      <c r="H16" s="68">
        <v>103</v>
      </c>
      <c r="I16" s="69">
        <v>6467.3</v>
      </c>
      <c r="J16" s="70" t="s">
        <v>138</v>
      </c>
      <c r="K16" s="68">
        <v>226</v>
      </c>
      <c r="L16" s="71">
        <v>6368.81</v>
      </c>
      <c r="M16" s="70" t="s">
        <v>336</v>
      </c>
    </row>
    <row r="17" spans="1:13" ht="12.75" customHeight="1" x14ac:dyDescent="0.25">
      <c r="A17" s="67" t="s">
        <v>36</v>
      </c>
      <c r="B17" s="68">
        <v>2046</v>
      </c>
      <c r="C17" s="69">
        <v>7435.95</v>
      </c>
      <c r="D17" s="70" t="s">
        <v>337</v>
      </c>
      <c r="E17" s="68">
        <v>1995</v>
      </c>
      <c r="F17" s="69">
        <v>7434.96</v>
      </c>
      <c r="G17" s="70" t="s">
        <v>338</v>
      </c>
      <c r="H17" s="68">
        <v>36</v>
      </c>
      <c r="I17" s="69">
        <v>7492.09</v>
      </c>
      <c r="J17" s="70" t="s">
        <v>124</v>
      </c>
      <c r="K17" s="68">
        <v>15</v>
      </c>
      <c r="L17" s="71">
        <v>7432.66</v>
      </c>
      <c r="M17" s="70" t="s">
        <v>125</v>
      </c>
    </row>
    <row r="18" spans="1:13" ht="12.75" customHeight="1" x14ac:dyDescent="0.25">
      <c r="A18" s="67" t="s">
        <v>37</v>
      </c>
      <c r="B18" s="68">
        <v>1108</v>
      </c>
      <c r="C18" s="69">
        <v>8703.39</v>
      </c>
      <c r="D18" s="70" t="s">
        <v>339</v>
      </c>
      <c r="E18" s="68">
        <v>1080</v>
      </c>
      <c r="F18" s="69">
        <v>8698.49</v>
      </c>
      <c r="G18" s="70" t="s">
        <v>340</v>
      </c>
      <c r="H18" s="68">
        <v>25</v>
      </c>
      <c r="I18" s="69">
        <v>8876.18</v>
      </c>
      <c r="J18" s="70" t="s">
        <v>126</v>
      </c>
      <c r="K18" s="68">
        <v>3</v>
      </c>
      <c r="L18" s="71">
        <v>9028.52</v>
      </c>
      <c r="M18" s="70" t="s">
        <v>103</v>
      </c>
    </row>
    <row r="19" spans="1:13" ht="11.25" customHeight="1" x14ac:dyDescent="0.25">
      <c r="A19" s="72" t="s">
        <v>1</v>
      </c>
      <c r="B19" s="73">
        <v>201735</v>
      </c>
      <c r="C19" s="74">
        <v>3234.94</v>
      </c>
      <c r="D19" s="75" t="s">
        <v>341</v>
      </c>
      <c r="E19" s="73">
        <v>155776</v>
      </c>
      <c r="F19" s="74">
        <v>3428.98</v>
      </c>
      <c r="G19" s="75" t="s">
        <v>342</v>
      </c>
      <c r="H19" s="73">
        <v>8081</v>
      </c>
      <c r="I19" s="74">
        <v>2994.5</v>
      </c>
      <c r="J19" s="75" t="s">
        <v>343</v>
      </c>
      <c r="K19" s="73">
        <v>37878</v>
      </c>
      <c r="L19" s="76">
        <v>2488.21</v>
      </c>
      <c r="M19" s="75" t="s">
        <v>344</v>
      </c>
    </row>
    <row r="20" spans="1:13" x14ac:dyDescent="0.25">
      <c r="A20" s="206" t="s">
        <v>110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M1"/>
    </sheetView>
  </sheetViews>
  <sheetFormatPr defaultRowHeight="15" x14ac:dyDescent="0.25"/>
  <cols>
    <col min="1" max="1" width="18.140625" customWidth="1"/>
    <col min="14" max="19" width="9.140625" style="135"/>
  </cols>
  <sheetData>
    <row r="1" spans="1:13" ht="36.75" customHeight="1" x14ac:dyDescent="0.25">
      <c r="A1" s="207" t="s">
        <v>83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13" t="str">
        <f>'stranica 3'!$I$2:$L$2</f>
        <v>za srpanj 2022. (isplata u kolovozu 2022.)</v>
      </c>
      <c r="J2" s="213"/>
      <c r="K2" s="213"/>
      <c r="L2" s="213"/>
      <c r="M2" s="213"/>
    </row>
    <row r="3" spans="1:13" ht="24" customHeight="1" x14ac:dyDescent="0.25">
      <c r="A3" s="208" t="s">
        <v>20</v>
      </c>
      <c r="B3" s="210" t="s">
        <v>21</v>
      </c>
      <c r="C3" s="211"/>
      <c r="D3" s="212"/>
      <c r="E3" s="210" t="s">
        <v>80</v>
      </c>
      <c r="F3" s="211"/>
      <c r="G3" s="212"/>
      <c r="H3" s="210" t="s">
        <v>81</v>
      </c>
      <c r="I3" s="211"/>
      <c r="J3" s="212"/>
      <c r="K3" s="210" t="s">
        <v>22</v>
      </c>
      <c r="L3" s="211"/>
      <c r="M3" s="212"/>
    </row>
    <row r="4" spans="1:13" ht="26.25" customHeight="1" x14ac:dyDescent="0.25">
      <c r="A4" s="20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2737</v>
      </c>
      <c r="C5" s="69">
        <v>328.51</v>
      </c>
      <c r="D5" s="70" t="s">
        <v>345</v>
      </c>
      <c r="E5" s="68">
        <v>858</v>
      </c>
      <c r="F5" s="69">
        <v>305.7</v>
      </c>
      <c r="G5" s="70" t="s">
        <v>346</v>
      </c>
      <c r="H5" s="68">
        <v>1398</v>
      </c>
      <c r="I5" s="69">
        <v>346.87</v>
      </c>
      <c r="J5" s="70" t="s">
        <v>347</v>
      </c>
      <c r="K5" s="68">
        <v>481</v>
      </c>
      <c r="L5" s="71">
        <v>315.85000000000002</v>
      </c>
      <c r="M5" s="70" t="s">
        <v>348</v>
      </c>
    </row>
    <row r="6" spans="1:13" ht="12.75" customHeight="1" x14ac:dyDescent="0.25">
      <c r="A6" s="67" t="s">
        <v>25</v>
      </c>
      <c r="B6" s="68">
        <v>10619</v>
      </c>
      <c r="C6" s="69">
        <v>828.81</v>
      </c>
      <c r="D6" s="70" t="s">
        <v>164</v>
      </c>
      <c r="E6" s="68">
        <v>1773</v>
      </c>
      <c r="F6" s="69">
        <v>850.62</v>
      </c>
      <c r="G6" s="70" t="s">
        <v>349</v>
      </c>
      <c r="H6" s="68">
        <v>3041</v>
      </c>
      <c r="I6" s="69">
        <v>815.96</v>
      </c>
      <c r="J6" s="70" t="s">
        <v>350</v>
      </c>
      <c r="K6" s="68">
        <v>5805</v>
      </c>
      <c r="L6" s="71">
        <v>828.88</v>
      </c>
      <c r="M6" s="70" t="s">
        <v>351</v>
      </c>
    </row>
    <row r="7" spans="1:13" ht="12.75" customHeight="1" x14ac:dyDescent="0.25">
      <c r="A7" s="67" t="s">
        <v>26</v>
      </c>
      <c r="B7" s="68">
        <v>74481</v>
      </c>
      <c r="C7" s="69">
        <v>1260.93</v>
      </c>
      <c r="D7" s="70" t="s">
        <v>352</v>
      </c>
      <c r="E7" s="68">
        <v>39113</v>
      </c>
      <c r="F7" s="69">
        <v>1271.72</v>
      </c>
      <c r="G7" s="70" t="s">
        <v>353</v>
      </c>
      <c r="H7" s="68">
        <v>9673</v>
      </c>
      <c r="I7" s="69">
        <v>1286.8499999999999</v>
      </c>
      <c r="J7" s="70" t="s">
        <v>354</v>
      </c>
      <c r="K7" s="68">
        <v>25695</v>
      </c>
      <c r="L7" s="71">
        <v>1234.76</v>
      </c>
      <c r="M7" s="70" t="s">
        <v>139</v>
      </c>
    </row>
    <row r="8" spans="1:13" ht="12.75" customHeight="1" x14ac:dyDescent="0.25">
      <c r="A8" s="67" t="s">
        <v>27</v>
      </c>
      <c r="B8" s="68">
        <v>111955</v>
      </c>
      <c r="C8" s="69">
        <v>1776.82</v>
      </c>
      <c r="D8" s="70" t="s">
        <v>355</v>
      </c>
      <c r="E8" s="68">
        <v>64760</v>
      </c>
      <c r="F8" s="69">
        <v>1783.86</v>
      </c>
      <c r="G8" s="70" t="s">
        <v>162</v>
      </c>
      <c r="H8" s="68">
        <v>23501</v>
      </c>
      <c r="I8" s="69">
        <v>1784.27</v>
      </c>
      <c r="J8" s="70" t="s">
        <v>356</v>
      </c>
      <c r="K8" s="68">
        <v>23694</v>
      </c>
      <c r="L8" s="71">
        <v>1750.18</v>
      </c>
      <c r="M8" s="70" t="s">
        <v>357</v>
      </c>
    </row>
    <row r="9" spans="1:13" ht="12.75" customHeight="1" x14ac:dyDescent="0.25">
      <c r="A9" s="67" t="s">
        <v>28</v>
      </c>
      <c r="B9" s="68">
        <v>132342</v>
      </c>
      <c r="C9" s="69">
        <v>2248.9899999999998</v>
      </c>
      <c r="D9" s="70" t="s">
        <v>358</v>
      </c>
      <c r="E9" s="68">
        <v>82892</v>
      </c>
      <c r="F9" s="69">
        <v>2250.66</v>
      </c>
      <c r="G9" s="70" t="s">
        <v>359</v>
      </c>
      <c r="H9" s="68">
        <v>21062</v>
      </c>
      <c r="I9" s="69">
        <v>2248.9</v>
      </c>
      <c r="J9" s="70" t="s">
        <v>166</v>
      </c>
      <c r="K9" s="68">
        <v>28388</v>
      </c>
      <c r="L9" s="71">
        <v>2244.19</v>
      </c>
      <c r="M9" s="70" t="s">
        <v>360</v>
      </c>
    </row>
    <row r="10" spans="1:13" ht="12.75" customHeight="1" x14ac:dyDescent="0.25">
      <c r="A10" s="67" t="s">
        <v>29</v>
      </c>
      <c r="B10" s="68">
        <v>107721</v>
      </c>
      <c r="C10" s="69">
        <v>2736.09</v>
      </c>
      <c r="D10" s="70" t="s">
        <v>327</v>
      </c>
      <c r="E10" s="68">
        <v>74346</v>
      </c>
      <c r="F10" s="69">
        <v>2742.19</v>
      </c>
      <c r="G10" s="70" t="s">
        <v>361</v>
      </c>
      <c r="H10" s="68">
        <v>11952</v>
      </c>
      <c r="I10" s="69">
        <v>2706.09</v>
      </c>
      <c r="J10" s="70" t="s">
        <v>362</v>
      </c>
      <c r="K10" s="68">
        <v>21423</v>
      </c>
      <c r="L10" s="71">
        <v>2731.65</v>
      </c>
      <c r="M10" s="70" t="s">
        <v>363</v>
      </c>
    </row>
    <row r="11" spans="1:13" ht="12.75" customHeight="1" x14ac:dyDescent="0.25">
      <c r="A11" s="67" t="s">
        <v>30</v>
      </c>
      <c r="B11" s="68">
        <v>97436</v>
      </c>
      <c r="C11" s="69">
        <v>3226.16</v>
      </c>
      <c r="D11" s="70" t="s">
        <v>364</v>
      </c>
      <c r="E11" s="68">
        <v>73854</v>
      </c>
      <c r="F11" s="69">
        <v>3228.84</v>
      </c>
      <c r="G11" s="70" t="s">
        <v>365</v>
      </c>
      <c r="H11" s="68">
        <v>9416</v>
      </c>
      <c r="I11" s="69">
        <v>3198.41</v>
      </c>
      <c r="J11" s="70" t="s">
        <v>366</v>
      </c>
      <c r="K11" s="68">
        <v>14166</v>
      </c>
      <c r="L11" s="71">
        <v>3230.65</v>
      </c>
      <c r="M11" s="70" t="s">
        <v>367</v>
      </c>
    </row>
    <row r="12" spans="1:13" ht="12.75" customHeight="1" x14ac:dyDescent="0.25">
      <c r="A12" s="67" t="s">
        <v>31</v>
      </c>
      <c r="B12" s="68">
        <v>60833</v>
      </c>
      <c r="C12" s="69">
        <v>3737.55</v>
      </c>
      <c r="D12" s="70" t="s">
        <v>368</v>
      </c>
      <c r="E12" s="68">
        <v>49726</v>
      </c>
      <c r="F12" s="69">
        <v>3740.65</v>
      </c>
      <c r="G12" s="70" t="s">
        <v>369</v>
      </c>
      <c r="H12" s="68">
        <v>2917</v>
      </c>
      <c r="I12" s="69">
        <v>3718.81</v>
      </c>
      <c r="J12" s="70" t="s">
        <v>370</v>
      </c>
      <c r="K12" s="68">
        <v>8190</v>
      </c>
      <c r="L12" s="71">
        <v>3725.4</v>
      </c>
      <c r="M12" s="70" t="s">
        <v>371</v>
      </c>
    </row>
    <row r="13" spans="1:13" ht="12.75" customHeight="1" x14ac:dyDescent="0.25">
      <c r="A13" s="67" t="s">
        <v>32</v>
      </c>
      <c r="B13" s="68">
        <v>48884</v>
      </c>
      <c r="C13" s="69">
        <v>4237.33</v>
      </c>
      <c r="D13" s="70" t="s">
        <v>372</v>
      </c>
      <c r="E13" s="68">
        <v>42021</v>
      </c>
      <c r="F13" s="69">
        <v>4239.05</v>
      </c>
      <c r="G13" s="70" t="s">
        <v>373</v>
      </c>
      <c r="H13" s="68">
        <v>1231</v>
      </c>
      <c r="I13" s="69">
        <v>4208.04</v>
      </c>
      <c r="J13" s="70" t="s">
        <v>374</v>
      </c>
      <c r="K13" s="68">
        <v>5632</v>
      </c>
      <c r="L13" s="71">
        <v>4230.88</v>
      </c>
      <c r="M13" s="70" t="s">
        <v>375</v>
      </c>
    </row>
    <row r="14" spans="1:13" ht="12.75" customHeight="1" x14ac:dyDescent="0.25">
      <c r="A14" s="67" t="s">
        <v>33</v>
      </c>
      <c r="B14" s="68">
        <v>34391</v>
      </c>
      <c r="C14" s="69">
        <v>4735.2299999999996</v>
      </c>
      <c r="D14" s="70" t="s">
        <v>376</v>
      </c>
      <c r="E14" s="68">
        <v>30935</v>
      </c>
      <c r="F14" s="69">
        <v>4735.92</v>
      </c>
      <c r="G14" s="70" t="s">
        <v>377</v>
      </c>
      <c r="H14" s="68">
        <v>472</v>
      </c>
      <c r="I14" s="69">
        <v>4714.13</v>
      </c>
      <c r="J14" s="70" t="s">
        <v>378</v>
      </c>
      <c r="K14" s="68">
        <v>2984</v>
      </c>
      <c r="L14" s="71">
        <v>4731.34</v>
      </c>
      <c r="M14" s="70" t="s">
        <v>140</v>
      </c>
    </row>
    <row r="15" spans="1:13" ht="12.75" customHeight="1" x14ac:dyDescent="0.25">
      <c r="A15" s="67" t="s">
        <v>34</v>
      </c>
      <c r="B15" s="68">
        <v>36600</v>
      </c>
      <c r="C15" s="69">
        <v>5425.6</v>
      </c>
      <c r="D15" s="70" t="s">
        <v>379</v>
      </c>
      <c r="E15" s="68">
        <v>32884</v>
      </c>
      <c r="F15" s="69">
        <v>5424.78</v>
      </c>
      <c r="G15" s="70" t="s">
        <v>380</v>
      </c>
      <c r="H15" s="68">
        <v>452</v>
      </c>
      <c r="I15" s="69">
        <v>5432.09</v>
      </c>
      <c r="J15" s="70" t="s">
        <v>381</v>
      </c>
      <c r="K15" s="68">
        <v>3264</v>
      </c>
      <c r="L15" s="71">
        <v>5433.03</v>
      </c>
      <c r="M15" s="70" t="s">
        <v>382</v>
      </c>
    </row>
    <row r="16" spans="1:13" ht="12.75" customHeight="1" x14ac:dyDescent="0.25">
      <c r="A16" s="67" t="s">
        <v>35</v>
      </c>
      <c r="B16" s="68">
        <v>17400</v>
      </c>
      <c r="C16" s="69">
        <v>6451.9</v>
      </c>
      <c r="D16" s="70" t="s">
        <v>168</v>
      </c>
      <c r="E16" s="68">
        <v>15602</v>
      </c>
      <c r="F16" s="69">
        <v>6454.75</v>
      </c>
      <c r="G16" s="70" t="s">
        <v>383</v>
      </c>
      <c r="H16" s="68">
        <v>187</v>
      </c>
      <c r="I16" s="69">
        <v>6447.75</v>
      </c>
      <c r="J16" s="70" t="s">
        <v>384</v>
      </c>
      <c r="K16" s="68">
        <v>1611</v>
      </c>
      <c r="L16" s="71">
        <v>6424.78</v>
      </c>
      <c r="M16" s="70" t="s">
        <v>385</v>
      </c>
    </row>
    <row r="17" spans="1:13" ht="12.75" customHeight="1" x14ac:dyDescent="0.25">
      <c r="A17" s="67" t="s">
        <v>36</v>
      </c>
      <c r="B17" s="68">
        <v>6762</v>
      </c>
      <c r="C17" s="69">
        <v>7444.78</v>
      </c>
      <c r="D17" s="70" t="s">
        <v>170</v>
      </c>
      <c r="E17" s="68">
        <v>6254</v>
      </c>
      <c r="F17" s="69">
        <v>7446.24</v>
      </c>
      <c r="G17" s="70" t="s">
        <v>386</v>
      </c>
      <c r="H17" s="68">
        <v>58</v>
      </c>
      <c r="I17" s="69">
        <v>7361.45</v>
      </c>
      <c r="J17" s="70" t="s">
        <v>171</v>
      </c>
      <c r="K17" s="68">
        <v>450</v>
      </c>
      <c r="L17" s="71">
        <v>7435.34</v>
      </c>
      <c r="M17" s="70" t="s">
        <v>387</v>
      </c>
    </row>
    <row r="18" spans="1:13" ht="12.75" customHeight="1" x14ac:dyDescent="0.25">
      <c r="A18" s="67" t="s">
        <v>37</v>
      </c>
      <c r="B18" s="68">
        <v>9054</v>
      </c>
      <c r="C18" s="69">
        <v>9597.4699999999993</v>
      </c>
      <c r="D18" s="70" t="s">
        <v>388</v>
      </c>
      <c r="E18" s="68">
        <v>8774</v>
      </c>
      <c r="F18" s="69">
        <v>9607.26</v>
      </c>
      <c r="G18" s="70" t="s">
        <v>158</v>
      </c>
      <c r="H18" s="68">
        <v>30</v>
      </c>
      <c r="I18" s="69">
        <v>9238.73</v>
      </c>
      <c r="J18" s="70" t="s">
        <v>172</v>
      </c>
      <c r="K18" s="68">
        <v>250</v>
      </c>
      <c r="L18" s="71">
        <v>9296.81</v>
      </c>
      <c r="M18" s="70" t="s">
        <v>389</v>
      </c>
    </row>
    <row r="19" spans="1:13" ht="11.25" customHeight="1" x14ac:dyDescent="0.25">
      <c r="A19" s="72" t="s">
        <v>1</v>
      </c>
      <c r="B19" s="73">
        <v>751215</v>
      </c>
      <c r="C19" s="74">
        <v>3001.38</v>
      </c>
      <c r="D19" s="75" t="s">
        <v>390</v>
      </c>
      <c r="E19" s="73">
        <v>523792</v>
      </c>
      <c r="F19" s="74">
        <v>3277.12</v>
      </c>
      <c r="G19" s="75" t="s">
        <v>391</v>
      </c>
      <c r="H19" s="73">
        <v>85390</v>
      </c>
      <c r="I19" s="74">
        <v>2222.62</v>
      </c>
      <c r="J19" s="75" t="s">
        <v>392</v>
      </c>
      <c r="K19" s="73">
        <v>142033</v>
      </c>
      <c r="L19" s="76">
        <v>2452.6999999999998</v>
      </c>
      <c r="M19" s="75" t="s">
        <v>393</v>
      </c>
    </row>
    <row r="20" spans="1:13" x14ac:dyDescent="0.25">
      <c r="A20" s="206" t="s">
        <v>110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E1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14" t="s">
        <v>40</v>
      </c>
      <c r="B1" s="214"/>
      <c r="C1" s="214"/>
      <c r="D1" s="214"/>
      <c r="E1" s="214"/>
    </row>
    <row r="2" spans="1:9" ht="6" customHeight="1" x14ac:dyDescent="0.2"/>
    <row r="3" spans="1:9" ht="12" customHeight="1" x14ac:dyDescent="0.2">
      <c r="B3" s="66"/>
      <c r="C3" s="217" t="s">
        <v>250</v>
      </c>
      <c r="D3" s="217"/>
      <c r="E3" s="217"/>
      <c r="F3" s="159"/>
      <c r="G3" s="108"/>
      <c r="H3" s="108"/>
      <c r="I3" s="108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8" t="s">
        <v>43</v>
      </c>
      <c r="B6" s="99" t="s">
        <v>44</v>
      </c>
      <c r="C6" s="100">
        <v>17264</v>
      </c>
      <c r="D6" s="110">
        <v>4203.9380433271544</v>
      </c>
      <c r="E6" s="101"/>
    </row>
    <row r="7" spans="1:9" ht="49.5" customHeight="1" x14ac:dyDescent="0.2">
      <c r="A7" s="219"/>
      <c r="B7" s="96" t="s">
        <v>45</v>
      </c>
      <c r="C7" s="142">
        <v>7490</v>
      </c>
      <c r="D7" s="143">
        <v>4703.1000000000004</v>
      </c>
      <c r="E7" s="116" t="s">
        <v>394</v>
      </c>
      <c r="F7" s="94">
        <v>32</v>
      </c>
    </row>
    <row r="8" spans="1:9" ht="49.5" customHeight="1" x14ac:dyDescent="0.2">
      <c r="A8" s="219"/>
      <c r="B8" s="97" t="s">
        <v>46</v>
      </c>
      <c r="C8" s="142">
        <v>9196</v>
      </c>
      <c r="D8" s="143">
        <v>4597.75</v>
      </c>
      <c r="E8" s="116" t="s">
        <v>395</v>
      </c>
      <c r="F8" s="94">
        <v>34</v>
      </c>
    </row>
    <row r="9" spans="1:9" ht="16.5" customHeight="1" x14ac:dyDescent="0.2">
      <c r="A9" s="219"/>
      <c r="B9" s="98" t="s">
        <v>47</v>
      </c>
      <c r="C9" s="144">
        <v>642</v>
      </c>
      <c r="D9" s="145">
        <v>4455.1499999999996</v>
      </c>
      <c r="E9" s="115" t="s">
        <v>396</v>
      </c>
      <c r="F9" s="94">
        <v>31</v>
      </c>
    </row>
    <row r="10" spans="1:9" ht="21.75" customHeight="1" x14ac:dyDescent="0.2">
      <c r="A10" s="156" t="s">
        <v>48</v>
      </c>
      <c r="B10" s="98" t="s">
        <v>99</v>
      </c>
      <c r="C10" s="144">
        <v>292</v>
      </c>
      <c r="D10" s="145">
        <v>5377.38</v>
      </c>
      <c r="E10" s="115" t="s">
        <v>97</v>
      </c>
      <c r="F10" s="94"/>
    </row>
    <row r="11" spans="1:9" ht="14.25" customHeight="1" x14ac:dyDescent="0.2">
      <c r="A11" s="102" t="s">
        <v>49</v>
      </c>
      <c r="B11" s="103" t="s">
        <v>86</v>
      </c>
      <c r="C11" s="146">
        <v>16045</v>
      </c>
      <c r="D11" s="147">
        <v>4190.0200000000004</v>
      </c>
      <c r="E11" s="114" t="s">
        <v>397</v>
      </c>
      <c r="F11" s="94">
        <v>30</v>
      </c>
    </row>
    <row r="12" spans="1:9" ht="14.25" customHeight="1" x14ac:dyDescent="0.2">
      <c r="A12" s="156" t="s">
        <v>51</v>
      </c>
      <c r="B12" s="103" t="s">
        <v>50</v>
      </c>
      <c r="C12" s="148">
        <v>2317</v>
      </c>
      <c r="D12" s="149">
        <v>2677.97</v>
      </c>
      <c r="E12" s="114" t="s">
        <v>398</v>
      </c>
      <c r="F12" s="94">
        <v>33</v>
      </c>
    </row>
    <row r="13" spans="1:9" ht="14.25" customHeight="1" x14ac:dyDescent="0.2">
      <c r="A13" s="156" t="s">
        <v>53</v>
      </c>
      <c r="B13" s="103" t="s">
        <v>52</v>
      </c>
      <c r="C13" s="148">
        <v>2273</v>
      </c>
      <c r="D13" s="149">
        <v>4215.04</v>
      </c>
      <c r="E13" s="114" t="s">
        <v>399</v>
      </c>
      <c r="F13" s="94">
        <v>33</v>
      </c>
    </row>
    <row r="14" spans="1:9" ht="14.25" customHeight="1" x14ac:dyDescent="0.2">
      <c r="A14" s="156" t="s">
        <v>55</v>
      </c>
      <c r="B14" s="103" t="s">
        <v>54</v>
      </c>
      <c r="C14" s="150">
        <v>71180</v>
      </c>
      <c r="D14" s="147">
        <v>6297.62</v>
      </c>
      <c r="E14" s="114" t="s">
        <v>400</v>
      </c>
      <c r="F14" s="94">
        <v>19</v>
      </c>
    </row>
    <row r="15" spans="1:9" ht="26.25" customHeight="1" x14ac:dyDescent="0.2">
      <c r="A15" s="156" t="s">
        <v>57</v>
      </c>
      <c r="B15" s="103" t="s">
        <v>56</v>
      </c>
      <c r="C15" s="151">
        <v>54573</v>
      </c>
      <c r="D15" s="147">
        <v>3050.73</v>
      </c>
      <c r="E15" s="114" t="s">
        <v>401</v>
      </c>
      <c r="F15" s="94">
        <v>28</v>
      </c>
    </row>
    <row r="16" spans="1:9" ht="15.75" customHeight="1" x14ac:dyDescent="0.2">
      <c r="A16" s="156" t="s">
        <v>59</v>
      </c>
      <c r="B16" s="103" t="s">
        <v>58</v>
      </c>
      <c r="C16" s="148">
        <v>4084</v>
      </c>
      <c r="D16" s="149">
        <v>3474.89</v>
      </c>
      <c r="E16" s="115" t="s">
        <v>97</v>
      </c>
      <c r="F16" s="94">
        <v>28</v>
      </c>
    </row>
    <row r="17" spans="1:8" ht="15.75" customHeight="1" x14ac:dyDescent="0.2">
      <c r="A17" s="156" t="s">
        <v>61</v>
      </c>
      <c r="B17" s="103" t="s">
        <v>60</v>
      </c>
      <c r="C17" s="152">
        <v>158</v>
      </c>
      <c r="D17" s="153">
        <v>3512.6</v>
      </c>
      <c r="E17" s="114" t="s">
        <v>402</v>
      </c>
      <c r="F17" s="94">
        <v>38</v>
      </c>
      <c r="G17" s="95"/>
    </row>
    <row r="18" spans="1:8" ht="17.25" customHeight="1" x14ac:dyDescent="0.2">
      <c r="A18" s="156" t="s">
        <v>63</v>
      </c>
      <c r="B18" s="104" t="s">
        <v>62</v>
      </c>
      <c r="C18" s="154">
        <v>5913</v>
      </c>
      <c r="D18" s="153">
        <v>3109.87</v>
      </c>
      <c r="E18" s="119" t="s">
        <v>403</v>
      </c>
      <c r="F18" s="94">
        <v>29</v>
      </c>
    </row>
    <row r="19" spans="1:8" ht="26.25" customHeight="1" x14ac:dyDescent="0.2">
      <c r="A19" s="156" t="s">
        <v>65</v>
      </c>
      <c r="B19" s="103" t="s">
        <v>64</v>
      </c>
      <c r="C19" s="148">
        <v>687</v>
      </c>
      <c r="D19" s="149">
        <v>10695.98</v>
      </c>
      <c r="E19" s="114" t="s">
        <v>404</v>
      </c>
      <c r="F19" s="94">
        <v>33</v>
      </c>
    </row>
    <row r="20" spans="1:8" ht="26.25" customHeight="1" x14ac:dyDescent="0.2">
      <c r="A20" s="156" t="s">
        <v>67</v>
      </c>
      <c r="B20" s="103" t="s">
        <v>66</v>
      </c>
      <c r="C20" s="148">
        <v>70</v>
      </c>
      <c r="D20" s="149">
        <v>3667.68</v>
      </c>
      <c r="E20" s="114" t="s">
        <v>173</v>
      </c>
      <c r="F20" s="94">
        <v>29</v>
      </c>
    </row>
    <row r="21" spans="1:8" ht="15.75" customHeight="1" x14ac:dyDescent="0.2">
      <c r="A21" s="156" t="s">
        <v>69</v>
      </c>
      <c r="B21" s="103" t="s">
        <v>68</v>
      </c>
      <c r="C21" s="148">
        <v>22</v>
      </c>
      <c r="D21" s="149">
        <v>3942.77</v>
      </c>
      <c r="E21" s="115" t="s">
        <v>97</v>
      </c>
      <c r="F21" s="94" t="str">
        <f t="shared" ref="F21" si="0">LEFT(E21,3)</f>
        <v>−</v>
      </c>
    </row>
    <row r="22" spans="1:8" ht="15.75" customHeight="1" x14ac:dyDescent="0.2">
      <c r="A22" s="156" t="s">
        <v>71</v>
      </c>
      <c r="B22" s="103" t="s">
        <v>70</v>
      </c>
      <c r="C22" s="148">
        <v>129</v>
      </c>
      <c r="D22" s="149">
        <v>9605.34</v>
      </c>
      <c r="E22" s="114" t="s">
        <v>405</v>
      </c>
      <c r="F22" s="94">
        <v>42</v>
      </c>
    </row>
    <row r="23" spans="1:8" s="95" customFormat="1" ht="15.75" customHeight="1" x14ac:dyDescent="0.2">
      <c r="A23" s="156" t="s">
        <v>73</v>
      </c>
      <c r="B23" s="103" t="s">
        <v>72</v>
      </c>
      <c r="C23" s="148">
        <v>248</v>
      </c>
      <c r="D23" s="149">
        <v>4180.33</v>
      </c>
      <c r="E23" s="114" t="s">
        <v>406</v>
      </c>
      <c r="F23" s="94">
        <v>30</v>
      </c>
      <c r="H23" s="82"/>
    </row>
    <row r="24" spans="1:8" s="95" customFormat="1" ht="15.75" customHeight="1" x14ac:dyDescent="0.2">
      <c r="A24" s="156" t="s">
        <v>75</v>
      </c>
      <c r="B24" s="103" t="s">
        <v>74</v>
      </c>
      <c r="C24" s="148">
        <v>833</v>
      </c>
      <c r="D24" s="149">
        <v>3412.79</v>
      </c>
      <c r="E24" s="114" t="s">
        <v>407</v>
      </c>
      <c r="F24" s="94">
        <v>28</v>
      </c>
      <c r="H24" s="82"/>
    </row>
    <row r="25" spans="1:8" ht="26.25" customHeight="1" x14ac:dyDescent="0.2">
      <c r="A25" s="156" t="s">
        <v>76</v>
      </c>
      <c r="B25" s="103" t="s">
        <v>93</v>
      </c>
      <c r="C25" s="150">
        <v>201</v>
      </c>
      <c r="D25" s="147">
        <v>2242.14</v>
      </c>
      <c r="E25" s="114" t="s">
        <v>408</v>
      </c>
      <c r="F25" s="94">
        <v>30</v>
      </c>
    </row>
    <row r="26" spans="1:8" ht="15.75" customHeight="1" x14ac:dyDescent="0.2">
      <c r="A26" s="156" t="s">
        <v>98</v>
      </c>
      <c r="B26" s="103" t="s">
        <v>77</v>
      </c>
      <c r="C26" s="150">
        <v>6767</v>
      </c>
      <c r="D26" s="147">
        <v>3579.18</v>
      </c>
      <c r="E26" s="115" t="s">
        <v>409</v>
      </c>
      <c r="F26" s="94">
        <v>7</v>
      </c>
    </row>
    <row r="27" spans="1:8" ht="18.75" customHeight="1" x14ac:dyDescent="0.2">
      <c r="A27" s="215" t="s">
        <v>1</v>
      </c>
      <c r="B27" s="216"/>
      <c r="C27" s="105">
        <v>183120</v>
      </c>
      <c r="D27" s="106" t="s">
        <v>7</v>
      </c>
      <c r="E27" s="106" t="s">
        <v>7</v>
      </c>
    </row>
    <row r="28" spans="1:8" x14ac:dyDescent="0.2">
      <c r="A28" s="163" t="s">
        <v>109</v>
      </c>
      <c r="B28" s="163"/>
      <c r="C28" s="163"/>
      <c r="D28" s="163"/>
      <c r="E28" s="163"/>
      <c r="F28" s="164"/>
      <c r="G28" s="164"/>
      <c r="H28" s="164"/>
    </row>
  </sheetData>
  <mergeCells count="4">
    <mergeCell ref="A1:E1"/>
    <mergeCell ref="A27:B27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zoomScale="90" zoomScaleNormal="9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5" width="9.140625" style="135" customWidth="1"/>
    <col min="16" max="16" width="9.140625" style="139" customWidth="1"/>
    <col min="17" max="19" width="9.140625" style="135" customWidth="1"/>
    <col min="20" max="22" width="9.140625" style="135"/>
    <col min="23" max="16384" width="9.140625" style="2"/>
  </cols>
  <sheetData>
    <row r="1" spans="1:22" ht="48" customHeight="1" x14ac:dyDescent="0.25">
      <c r="A1" s="220" t="s">
        <v>174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166"/>
      <c r="M1" s="166"/>
      <c r="N1" s="166"/>
    </row>
    <row r="2" spans="1:22" x14ac:dyDescent="0.25">
      <c r="A2" s="168"/>
      <c r="B2" s="168"/>
      <c r="C2" s="168"/>
      <c r="D2" s="168"/>
      <c r="E2" s="168"/>
      <c r="F2" s="168"/>
      <c r="G2" s="169"/>
      <c r="H2" s="169"/>
      <c r="I2" s="223" t="str">
        <f>'stranica 3'!I2:M2</f>
        <v>za srpanj 2022. (isplata u kolovozu 2022.)</v>
      </c>
      <c r="J2" s="223"/>
      <c r="K2" s="223"/>
      <c r="L2" s="166"/>
      <c r="M2" s="166"/>
      <c r="N2" s="166"/>
    </row>
    <row r="3" spans="1:22" s="1" customFormat="1" ht="14.45" customHeight="1" x14ac:dyDescent="0.2">
      <c r="A3" s="194" t="s">
        <v>8</v>
      </c>
      <c r="B3" s="191" t="s">
        <v>9</v>
      </c>
      <c r="C3" s="195" t="s">
        <v>94</v>
      </c>
      <c r="D3" s="191" t="s">
        <v>89</v>
      </c>
      <c r="E3" s="192" t="s">
        <v>90</v>
      </c>
      <c r="F3" s="188" t="s">
        <v>0</v>
      </c>
      <c r="G3" s="188"/>
      <c r="H3" s="188"/>
      <c r="I3" s="188"/>
      <c r="J3" s="188"/>
      <c r="K3" s="188"/>
      <c r="L3" s="107"/>
      <c r="M3" s="136"/>
      <c r="N3" s="136"/>
      <c r="O3" s="136"/>
      <c r="P3" s="107"/>
      <c r="Q3" s="136"/>
      <c r="R3" s="136"/>
      <c r="S3" s="136"/>
      <c r="T3" s="136"/>
      <c r="U3" s="136"/>
      <c r="V3" s="136"/>
    </row>
    <row r="4" spans="1:22" s="1" customFormat="1" ht="58.5" customHeight="1" x14ac:dyDescent="0.2">
      <c r="A4" s="194"/>
      <c r="B4" s="191"/>
      <c r="C4" s="195"/>
      <c r="D4" s="191"/>
      <c r="E4" s="193"/>
      <c r="F4" s="81" t="s">
        <v>10</v>
      </c>
      <c r="G4" s="117" t="s">
        <v>95</v>
      </c>
      <c r="H4" s="81" t="s">
        <v>89</v>
      </c>
      <c r="I4" s="117" t="s">
        <v>90</v>
      </c>
      <c r="J4" s="118" t="s">
        <v>96</v>
      </c>
      <c r="K4" s="111" t="s">
        <v>91</v>
      </c>
      <c r="L4" s="107"/>
      <c r="M4" s="136"/>
      <c r="N4" s="136"/>
      <c r="O4" s="136"/>
      <c r="P4" s="107"/>
      <c r="Q4" s="136"/>
      <c r="R4" s="136"/>
      <c r="S4" s="136"/>
      <c r="T4" s="136"/>
      <c r="U4" s="136"/>
      <c r="V4" s="136"/>
    </row>
    <row r="5" spans="1:22" s="1" customFormat="1" ht="13.5" customHeight="1" x14ac:dyDescent="0.2">
      <c r="A5" s="28" t="s">
        <v>4</v>
      </c>
      <c r="B5" s="120">
        <v>4777</v>
      </c>
      <c r="C5" s="29">
        <v>5165.6899999999996</v>
      </c>
      <c r="D5" s="30" t="s">
        <v>175</v>
      </c>
      <c r="E5" s="30" t="s">
        <v>184</v>
      </c>
      <c r="F5" s="128">
        <v>4734</v>
      </c>
      <c r="G5" s="31">
        <v>5182.18</v>
      </c>
      <c r="H5" s="32" t="s">
        <v>421</v>
      </c>
      <c r="I5" s="33" t="s">
        <v>184</v>
      </c>
      <c r="J5" s="34">
        <f>G5/'stranica 1 i 2'!$C$50*100</f>
        <v>67.205031772792125</v>
      </c>
      <c r="K5" s="34">
        <f>F5/$F$14*100</f>
        <v>38.042430086788812</v>
      </c>
      <c r="L5" s="107"/>
      <c r="M5" s="136"/>
      <c r="N5" s="136"/>
      <c r="O5" s="136"/>
      <c r="P5" s="107"/>
      <c r="Q5" s="136"/>
      <c r="R5" s="136"/>
      <c r="S5" s="136"/>
      <c r="T5" s="136"/>
      <c r="U5" s="136"/>
      <c r="V5" s="136"/>
    </row>
    <row r="6" spans="1:22" s="1" customFormat="1" ht="13.5" customHeight="1" x14ac:dyDescent="0.2">
      <c r="A6" s="35" t="s">
        <v>11</v>
      </c>
      <c r="B6" s="121">
        <v>1740</v>
      </c>
      <c r="C6" s="36">
        <v>4440.12</v>
      </c>
      <c r="D6" s="37" t="s">
        <v>176</v>
      </c>
      <c r="E6" s="37" t="s">
        <v>150</v>
      </c>
      <c r="F6" s="129">
        <v>1673</v>
      </c>
      <c r="G6" s="38">
        <v>4458.37</v>
      </c>
      <c r="H6" s="39" t="s">
        <v>181</v>
      </c>
      <c r="I6" s="40" t="s">
        <v>150</v>
      </c>
      <c r="J6" s="41">
        <f>G6/'stranica 1 i 2'!$C$50*100</f>
        <v>57.818311503047596</v>
      </c>
      <c r="K6" s="41">
        <f>F6/$F$14*100</f>
        <v>13.444230151076825</v>
      </c>
      <c r="L6" s="107"/>
      <c r="M6" s="136"/>
      <c r="N6" s="136"/>
      <c r="O6" s="136"/>
      <c r="P6" s="107"/>
      <c r="Q6" s="136"/>
      <c r="R6" s="136"/>
      <c r="S6" s="136"/>
      <c r="T6" s="136"/>
      <c r="U6" s="136"/>
      <c r="V6" s="136"/>
    </row>
    <row r="7" spans="1:22" s="1" customFormat="1" ht="13.5" customHeight="1" x14ac:dyDescent="0.2">
      <c r="A7" s="35" t="s">
        <v>104</v>
      </c>
      <c r="B7" s="121">
        <v>15</v>
      </c>
      <c r="C7" s="36">
        <v>2899.11</v>
      </c>
      <c r="D7" s="37" t="s">
        <v>410</v>
      </c>
      <c r="E7" s="37" t="s">
        <v>416</v>
      </c>
      <c r="F7" s="129">
        <v>14</v>
      </c>
      <c r="G7" s="38">
        <v>3065.13</v>
      </c>
      <c r="H7" s="39" t="s">
        <v>422</v>
      </c>
      <c r="I7" s="40" t="s">
        <v>416</v>
      </c>
      <c r="J7" s="41">
        <f>G7/'stranica 1 i 2'!$C$50*100</f>
        <v>39.75009726364933</v>
      </c>
      <c r="K7" s="41">
        <f t="shared" ref="K7:K13" si="0">F7/$F$14*100</f>
        <v>0.11250401800064287</v>
      </c>
      <c r="L7" s="107"/>
      <c r="M7" s="136"/>
      <c r="N7" s="136"/>
      <c r="O7" s="136"/>
      <c r="P7" s="107"/>
      <c r="Q7" s="136"/>
      <c r="R7" s="136"/>
      <c r="S7" s="136"/>
      <c r="T7" s="136"/>
      <c r="U7" s="136"/>
      <c r="V7" s="136"/>
    </row>
    <row r="8" spans="1:22" s="1" customFormat="1" ht="14.25" customHeight="1" x14ac:dyDescent="0.2">
      <c r="A8" s="42" t="s">
        <v>12</v>
      </c>
      <c r="B8" s="122">
        <v>6532</v>
      </c>
      <c r="C8" s="43">
        <v>4967.21</v>
      </c>
      <c r="D8" s="44" t="s">
        <v>177</v>
      </c>
      <c r="E8" s="44" t="s">
        <v>417</v>
      </c>
      <c r="F8" s="130">
        <v>6421</v>
      </c>
      <c r="G8" s="45">
        <v>4988.9799999999996</v>
      </c>
      <c r="H8" s="46" t="s">
        <v>182</v>
      </c>
      <c r="I8" s="47" t="s">
        <v>417</v>
      </c>
      <c r="J8" s="41">
        <f>G8/'stranica 1 i 2'!$C$50*100</f>
        <v>64.699520165996631</v>
      </c>
      <c r="K8" s="80">
        <f t="shared" si="0"/>
        <v>51.599164255866285</v>
      </c>
      <c r="L8" s="107"/>
      <c r="M8" s="136"/>
      <c r="N8" s="136"/>
      <c r="O8" s="136"/>
      <c r="P8" s="107"/>
      <c r="Q8" s="136"/>
      <c r="R8" s="136"/>
      <c r="S8" s="136"/>
      <c r="T8" s="136"/>
      <c r="U8" s="136"/>
      <c r="V8" s="136"/>
    </row>
    <row r="9" spans="1:22" s="1" customFormat="1" ht="13.5" customHeight="1" x14ac:dyDescent="0.2">
      <c r="A9" s="48" t="s">
        <v>13</v>
      </c>
      <c r="B9" s="121">
        <v>3950</v>
      </c>
      <c r="C9" s="36">
        <v>3956.35</v>
      </c>
      <c r="D9" s="37" t="s">
        <v>411</v>
      </c>
      <c r="E9" s="37" t="s">
        <v>418</v>
      </c>
      <c r="F9" s="129">
        <v>3824</v>
      </c>
      <c r="G9" s="38">
        <v>3981.99</v>
      </c>
      <c r="H9" s="39" t="s">
        <v>423</v>
      </c>
      <c r="I9" s="40" t="s">
        <v>180</v>
      </c>
      <c r="J9" s="41">
        <f>G9/'stranica 1 i 2'!$C$50*100</f>
        <v>51.640383867202701</v>
      </c>
      <c r="K9" s="41">
        <f t="shared" si="0"/>
        <v>30.729668916747027</v>
      </c>
      <c r="L9" s="107"/>
      <c r="M9" s="136"/>
      <c r="N9" s="136"/>
      <c r="O9" s="136"/>
      <c r="P9" s="107"/>
      <c r="Q9" s="136"/>
      <c r="R9" s="136"/>
      <c r="S9" s="136"/>
      <c r="T9" s="136"/>
      <c r="U9" s="136"/>
      <c r="V9" s="136"/>
    </row>
    <row r="10" spans="1:22" s="1" customFormat="1" ht="13.5" customHeight="1" x14ac:dyDescent="0.2">
      <c r="A10" s="49" t="s">
        <v>14</v>
      </c>
      <c r="B10" s="121">
        <v>8</v>
      </c>
      <c r="C10" s="36">
        <v>3974.73</v>
      </c>
      <c r="D10" s="37" t="s">
        <v>412</v>
      </c>
      <c r="E10" s="37" t="s">
        <v>188</v>
      </c>
      <c r="F10" s="129">
        <v>8</v>
      </c>
      <c r="G10" s="38">
        <v>3974.73</v>
      </c>
      <c r="H10" s="39" t="s">
        <v>412</v>
      </c>
      <c r="I10" s="40" t="s">
        <v>188</v>
      </c>
      <c r="J10" s="41">
        <f>G10/'stranica 1 i 2'!$C$50*100</f>
        <v>51.546232654649202</v>
      </c>
      <c r="K10" s="41">
        <f t="shared" si="0"/>
        <v>6.4288010286081637E-2</v>
      </c>
      <c r="L10" s="107"/>
      <c r="M10" s="136"/>
      <c r="N10" s="136"/>
      <c r="O10" s="136"/>
      <c r="P10" s="107"/>
      <c r="Q10" s="136"/>
      <c r="R10" s="136"/>
      <c r="S10" s="136"/>
      <c r="T10" s="136"/>
      <c r="U10" s="136"/>
      <c r="V10" s="136"/>
    </row>
    <row r="11" spans="1:22" s="1" customFormat="1" ht="14.25" customHeight="1" x14ac:dyDescent="0.2">
      <c r="A11" s="42" t="s">
        <v>15</v>
      </c>
      <c r="B11" s="122">
        <v>10490</v>
      </c>
      <c r="C11" s="43">
        <v>4585.8100000000004</v>
      </c>
      <c r="D11" s="44" t="s">
        <v>413</v>
      </c>
      <c r="E11" s="44" t="s">
        <v>419</v>
      </c>
      <c r="F11" s="130">
        <v>10253</v>
      </c>
      <c r="G11" s="45">
        <v>4612.62</v>
      </c>
      <c r="H11" s="46" t="s">
        <v>424</v>
      </c>
      <c r="I11" s="47" t="s">
        <v>419</v>
      </c>
      <c r="J11" s="41">
        <f>G11/'stranica 1 i 2'!$C$50*100</f>
        <v>59.818700557644924</v>
      </c>
      <c r="K11" s="80">
        <f t="shared" si="0"/>
        <v>82.393121182899392</v>
      </c>
      <c r="L11" s="107"/>
      <c r="M11" s="136"/>
      <c r="N11" s="136"/>
      <c r="O11" s="136"/>
      <c r="P11" s="107"/>
      <c r="Q11" s="136"/>
      <c r="R11" s="136"/>
      <c r="S11" s="136"/>
      <c r="T11" s="136"/>
      <c r="U11" s="136"/>
      <c r="V11" s="136"/>
    </row>
    <row r="12" spans="1:22" s="1" customFormat="1" ht="12" customHeight="1" x14ac:dyDescent="0.2">
      <c r="A12" s="48" t="s">
        <v>16</v>
      </c>
      <c r="B12" s="121">
        <v>73</v>
      </c>
      <c r="C12" s="36">
        <v>3031.63</v>
      </c>
      <c r="D12" s="37" t="s">
        <v>179</v>
      </c>
      <c r="E12" s="37" t="s">
        <v>187</v>
      </c>
      <c r="F12" s="129">
        <v>71</v>
      </c>
      <c r="G12" s="38">
        <v>3105.15</v>
      </c>
      <c r="H12" s="39" t="s">
        <v>183</v>
      </c>
      <c r="I12" s="40" t="s">
        <v>427</v>
      </c>
      <c r="J12" s="41">
        <f>G12/'stranica 1 i 2'!$C$50*100</f>
        <v>40.269096096485541</v>
      </c>
      <c r="K12" s="41">
        <f t="shared" si="0"/>
        <v>0.57055609128897455</v>
      </c>
      <c r="L12" s="107"/>
      <c r="M12" s="136"/>
      <c r="N12" s="136"/>
      <c r="O12" s="136"/>
      <c r="P12" s="107"/>
      <c r="Q12" s="136"/>
      <c r="R12" s="136"/>
      <c r="S12" s="136"/>
      <c r="T12" s="136"/>
      <c r="U12" s="136"/>
      <c r="V12" s="136"/>
    </row>
    <row r="13" spans="1:22" s="1" customFormat="1" ht="12" customHeight="1" x14ac:dyDescent="0.2">
      <c r="A13" s="48" t="s">
        <v>6</v>
      </c>
      <c r="B13" s="121">
        <v>2127</v>
      </c>
      <c r="C13" s="36">
        <v>2049.41</v>
      </c>
      <c r="D13" s="37" t="s">
        <v>414</v>
      </c>
      <c r="E13" s="37" t="s">
        <v>420</v>
      </c>
      <c r="F13" s="129">
        <v>2120</v>
      </c>
      <c r="G13" s="38">
        <v>2051.33</v>
      </c>
      <c r="H13" s="39" t="s">
        <v>425</v>
      </c>
      <c r="I13" s="40" t="s">
        <v>420</v>
      </c>
      <c r="J13" s="167">
        <f>G13/'stranica 1 i 2'!$C$50*100</f>
        <v>26.602645571261835</v>
      </c>
      <c r="K13" s="41">
        <f t="shared" si="0"/>
        <v>17.036322725811637</v>
      </c>
      <c r="L13" s="107"/>
      <c r="M13" s="136"/>
      <c r="N13" s="136"/>
      <c r="O13" s="136"/>
      <c r="P13" s="107"/>
      <c r="Q13" s="136"/>
      <c r="R13" s="136"/>
      <c r="S13" s="136"/>
      <c r="T13" s="136"/>
      <c r="U13" s="136"/>
      <c r="V13" s="136"/>
    </row>
    <row r="14" spans="1:22" s="1" customFormat="1" ht="12.75" x14ac:dyDescent="0.2">
      <c r="A14" s="50" t="s">
        <v>17</v>
      </c>
      <c r="B14" s="123">
        <v>12690</v>
      </c>
      <c r="C14" s="51">
        <v>4151.74</v>
      </c>
      <c r="D14" s="52" t="s">
        <v>415</v>
      </c>
      <c r="E14" s="52" t="s">
        <v>132</v>
      </c>
      <c r="F14" s="123">
        <v>12444</v>
      </c>
      <c r="G14" s="51">
        <v>4167.67</v>
      </c>
      <c r="H14" s="52" t="s">
        <v>426</v>
      </c>
      <c r="I14" s="52" t="s">
        <v>132</v>
      </c>
      <c r="J14" s="53">
        <f>G14/'stranica 1 i 2'!$C$50*100</f>
        <v>54.048372454934515</v>
      </c>
      <c r="K14" s="53"/>
      <c r="L14" s="107">
        <v>31</v>
      </c>
      <c r="M14" s="136"/>
      <c r="N14" s="136"/>
      <c r="O14" s="136"/>
      <c r="P14" s="107"/>
      <c r="Q14" s="136"/>
      <c r="R14" s="136"/>
      <c r="S14" s="136"/>
      <c r="T14" s="136"/>
      <c r="U14" s="136"/>
      <c r="V14" s="136"/>
    </row>
    <row r="15" spans="1:22" ht="16.5" customHeight="1" x14ac:dyDescent="0.25">
      <c r="A15" s="221" t="s">
        <v>192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155"/>
    </row>
    <row r="16" spans="1:22" ht="7.5" customHeight="1" x14ac:dyDescent="0.2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55"/>
    </row>
    <row r="17" spans="1:26" ht="16.5" customHeight="1" x14ac:dyDescent="0.25">
      <c r="A17" s="170"/>
      <c r="B17" s="170"/>
      <c r="C17" s="170"/>
      <c r="D17" s="170"/>
      <c r="E17" s="170"/>
      <c r="F17" s="170"/>
      <c r="G17" s="170"/>
      <c r="H17" s="170"/>
      <c r="I17" s="223" t="str">
        <f>I2</f>
        <v>za srpanj 2022. (isplata u kolovozu 2022.)</v>
      </c>
      <c r="J17" s="223"/>
      <c r="K17" s="223"/>
      <c r="L17" s="155"/>
    </row>
    <row r="18" spans="1:26" s="1" customFormat="1" ht="15.75" customHeight="1" x14ac:dyDescent="0.2">
      <c r="A18" s="196" t="s">
        <v>8</v>
      </c>
      <c r="B18" s="192" t="str">
        <f>B3</f>
        <v>Broj 
korisnika</v>
      </c>
      <c r="C18" s="199" t="str">
        <f>C3</f>
        <v>Prosječna 
netomirovina</v>
      </c>
      <c r="D18" s="192" t="str">
        <f>D3</f>
        <v>Prosječan mirovinski staž
(gg mm dd)</v>
      </c>
      <c r="E18" s="192" t="str">
        <f>E3</f>
        <v>Prosječna dob
(gg mm)</v>
      </c>
      <c r="F18" s="188" t="s">
        <v>0</v>
      </c>
      <c r="G18" s="188"/>
      <c r="H18" s="188"/>
      <c r="I18" s="188"/>
      <c r="J18" s="188"/>
      <c r="K18" s="188"/>
      <c r="L18" s="107"/>
      <c r="M18" s="136"/>
      <c r="N18" s="136"/>
      <c r="O18" s="136"/>
      <c r="P18" s="107"/>
      <c r="Q18" s="136"/>
      <c r="R18" s="136"/>
      <c r="S18" s="136"/>
      <c r="T18" s="136"/>
      <c r="U18" s="136"/>
      <c r="V18" s="136"/>
    </row>
    <row r="19" spans="1:26" s="1" customFormat="1" ht="65.099999999999994" customHeight="1" x14ac:dyDescent="0.2">
      <c r="A19" s="197"/>
      <c r="B19" s="193"/>
      <c r="C19" s="200"/>
      <c r="D19" s="193"/>
      <c r="E19" s="193"/>
      <c r="F19" s="81" t="str">
        <f>F4</f>
        <v>Broj 
 korisnika</v>
      </c>
      <c r="G19" s="117" t="str">
        <f>G4</f>
        <v xml:space="preserve">Prosječna netomirovina </v>
      </c>
      <c r="H19" s="81" t="str">
        <f>H4</f>
        <v>Prosječan mirovinski staž
(gg mm dd)</v>
      </c>
      <c r="I19" s="117" t="str">
        <f>I4</f>
        <v>Prosječna dob
(gg mm)</v>
      </c>
      <c r="J19" s="118" t="str">
        <f>J4</f>
        <v>Udio netomirovine u netoplaći RH</v>
      </c>
      <c r="K19" s="111" t="s">
        <v>92</v>
      </c>
      <c r="L19" s="107"/>
      <c r="M19" s="136"/>
      <c r="N19" s="136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</row>
    <row r="20" spans="1:26" s="1" customFormat="1" ht="32.25" customHeight="1" x14ac:dyDescent="0.2">
      <c r="A20" s="203" t="s">
        <v>185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107"/>
      <c r="M20" s="136"/>
      <c r="N20" s="136"/>
      <c r="O20" s="136"/>
      <c r="P20" s="107"/>
      <c r="Q20" s="136"/>
      <c r="R20" s="136"/>
      <c r="S20" s="136"/>
      <c r="T20" s="136"/>
      <c r="U20" s="136"/>
      <c r="V20" s="136"/>
    </row>
    <row r="21" spans="1:26" s="1" customFormat="1" ht="12" customHeight="1" x14ac:dyDescent="0.2">
      <c r="A21" s="28" t="s">
        <v>4</v>
      </c>
      <c r="B21" s="120">
        <v>883</v>
      </c>
      <c r="C21" s="29">
        <v>5167.8500000000004</v>
      </c>
      <c r="D21" s="30" t="s">
        <v>428</v>
      </c>
      <c r="E21" s="30" t="s">
        <v>186</v>
      </c>
      <c r="F21" s="128">
        <v>873</v>
      </c>
      <c r="G21" s="31">
        <v>5196.46</v>
      </c>
      <c r="H21" s="32" t="s">
        <v>440</v>
      </c>
      <c r="I21" s="33" t="s">
        <v>186</v>
      </c>
      <c r="J21" s="34">
        <f>G21/'stranica 1 i 2'!$C$50*100</f>
        <v>67.390221761120472</v>
      </c>
      <c r="K21" s="34">
        <f>F21/$F$29*100</f>
        <v>41.043723554301828</v>
      </c>
      <c r="L21" s="107"/>
      <c r="M21" s="136"/>
      <c r="N21" s="136"/>
      <c r="O21" s="136"/>
      <c r="P21" s="107"/>
      <c r="Q21" s="136"/>
      <c r="R21" s="136"/>
      <c r="S21" s="136"/>
      <c r="T21" s="136"/>
      <c r="U21" s="136"/>
      <c r="V21" s="136"/>
    </row>
    <row r="22" spans="1:26" s="1" customFormat="1" ht="12" customHeight="1" x14ac:dyDescent="0.2">
      <c r="A22" s="35" t="s">
        <v>11</v>
      </c>
      <c r="B22" s="121">
        <v>364</v>
      </c>
      <c r="C22" s="36">
        <v>4233.51</v>
      </c>
      <c r="D22" s="37" t="s">
        <v>429</v>
      </c>
      <c r="E22" s="37" t="s">
        <v>187</v>
      </c>
      <c r="F22" s="129">
        <v>347</v>
      </c>
      <c r="G22" s="38">
        <v>4250.6000000000004</v>
      </c>
      <c r="H22" s="39" t="s">
        <v>441</v>
      </c>
      <c r="I22" s="40" t="s">
        <v>187</v>
      </c>
      <c r="J22" s="41">
        <f>G22/'stranica 1 i 2'!$C$50*100</f>
        <v>55.12384904681624</v>
      </c>
      <c r="K22" s="41">
        <f>F22/$F$29*100</f>
        <v>16.314057357780911</v>
      </c>
      <c r="L22" s="107"/>
      <c r="M22" s="136"/>
      <c r="N22" s="136"/>
      <c r="O22" s="136"/>
      <c r="P22" s="107"/>
      <c r="Q22" s="136"/>
      <c r="R22" s="136"/>
      <c r="S22" s="136"/>
      <c r="T22" s="136"/>
      <c r="U22" s="136"/>
      <c r="V22" s="136"/>
    </row>
    <row r="23" spans="1:26" s="1" customFormat="1" ht="12" customHeight="1" x14ac:dyDescent="0.2">
      <c r="A23" s="42" t="s">
        <v>12</v>
      </c>
      <c r="B23" s="122">
        <v>1247</v>
      </c>
      <c r="C23" s="43">
        <v>4895.1099999999997</v>
      </c>
      <c r="D23" s="44" t="s">
        <v>430</v>
      </c>
      <c r="E23" s="44" t="s">
        <v>144</v>
      </c>
      <c r="F23" s="130">
        <v>1220</v>
      </c>
      <c r="G23" s="45">
        <v>4927.43</v>
      </c>
      <c r="H23" s="46" t="s">
        <v>442</v>
      </c>
      <c r="I23" s="47" t="s">
        <v>448</v>
      </c>
      <c r="J23" s="80">
        <f>G23/'stranica 1 i 2'!$C$50*100</f>
        <v>63.901309817144345</v>
      </c>
      <c r="K23" s="80">
        <f t="shared" ref="K23:K28" si="1">F23/$F$29*100</f>
        <v>57.357780912082745</v>
      </c>
      <c r="L23" s="107"/>
      <c r="M23" s="136"/>
      <c r="N23" s="136"/>
      <c r="O23" s="136"/>
      <c r="P23" s="107"/>
      <c r="Q23" s="136"/>
      <c r="R23" s="136"/>
      <c r="S23" s="136"/>
      <c r="T23" s="136"/>
      <c r="U23" s="136"/>
      <c r="V23" s="136"/>
    </row>
    <row r="24" spans="1:26" s="1" customFormat="1" ht="12" customHeight="1" x14ac:dyDescent="0.2">
      <c r="A24" s="48" t="s">
        <v>13</v>
      </c>
      <c r="B24" s="121">
        <v>616</v>
      </c>
      <c r="C24" s="36">
        <v>3984.18</v>
      </c>
      <c r="D24" s="37" t="s">
        <v>431</v>
      </c>
      <c r="E24" s="37" t="s">
        <v>188</v>
      </c>
      <c r="F24" s="129">
        <v>602</v>
      </c>
      <c r="G24" s="38">
        <v>4003.41</v>
      </c>
      <c r="H24" s="39" t="s">
        <v>443</v>
      </c>
      <c r="I24" s="40" t="s">
        <v>188</v>
      </c>
      <c r="J24" s="41">
        <f>G24/'stranica 1 i 2'!$C$50*100</f>
        <v>51.918168849695235</v>
      </c>
      <c r="K24" s="41">
        <f t="shared" si="1"/>
        <v>28.302773859896568</v>
      </c>
      <c r="L24" s="107"/>
      <c r="M24" s="136"/>
      <c r="N24" s="136"/>
      <c r="O24" s="136" t="s">
        <v>7</v>
      </c>
      <c r="P24" s="107"/>
      <c r="Q24" s="136"/>
      <c r="R24" s="136"/>
      <c r="S24" s="136"/>
      <c r="T24" s="136"/>
      <c r="U24" s="136"/>
      <c r="V24" s="136"/>
    </row>
    <row r="25" spans="1:26" s="1" customFormat="1" ht="12" customHeight="1" x14ac:dyDescent="0.2">
      <c r="A25" s="49" t="s">
        <v>14</v>
      </c>
      <c r="B25" s="121">
        <v>2</v>
      </c>
      <c r="C25" s="36">
        <v>3796.84</v>
      </c>
      <c r="D25" s="37" t="s">
        <v>432</v>
      </c>
      <c r="E25" s="37" t="s">
        <v>189</v>
      </c>
      <c r="F25" s="129">
        <v>2</v>
      </c>
      <c r="G25" s="38">
        <v>3796.84</v>
      </c>
      <c r="H25" s="39" t="s">
        <v>432</v>
      </c>
      <c r="I25" s="40" t="s">
        <v>189</v>
      </c>
      <c r="J25" s="41">
        <f>G25/'stranica 1 i 2'!$C$50*100</f>
        <v>49.239268577357024</v>
      </c>
      <c r="K25" s="41">
        <f t="shared" si="1"/>
        <v>9.4029149036201215E-2</v>
      </c>
      <c r="L25" s="107"/>
      <c r="M25" s="136"/>
      <c r="N25" s="136"/>
      <c r="O25" s="136"/>
      <c r="P25" s="107"/>
      <c r="Q25" s="136"/>
      <c r="R25" s="136"/>
      <c r="S25" s="136"/>
      <c r="T25" s="136"/>
      <c r="U25" s="136"/>
      <c r="V25" s="136"/>
    </row>
    <row r="26" spans="1:26" s="1" customFormat="1" ht="12" customHeight="1" x14ac:dyDescent="0.2">
      <c r="A26" s="42" t="s">
        <v>15</v>
      </c>
      <c r="B26" s="122">
        <v>1865</v>
      </c>
      <c r="C26" s="43">
        <v>4593.0600000000004</v>
      </c>
      <c r="D26" s="44" t="s">
        <v>433</v>
      </c>
      <c r="E26" s="44" t="s">
        <v>145</v>
      </c>
      <c r="F26" s="130">
        <v>1824</v>
      </c>
      <c r="G26" s="45">
        <v>4621.2299999999996</v>
      </c>
      <c r="H26" s="46" t="s">
        <v>444</v>
      </c>
      <c r="I26" s="47" t="s">
        <v>145</v>
      </c>
      <c r="J26" s="80">
        <f>G26/'stranica 1 i 2'!$C$50*100</f>
        <v>59.930359227078192</v>
      </c>
      <c r="K26" s="80">
        <f t="shared" si="1"/>
        <v>85.754583921015509</v>
      </c>
      <c r="L26" s="107"/>
      <c r="M26" s="136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</row>
    <row r="27" spans="1:26" s="1" customFormat="1" ht="12" customHeight="1" x14ac:dyDescent="0.2">
      <c r="A27" s="48" t="s">
        <v>16</v>
      </c>
      <c r="B27" s="121">
        <v>11</v>
      </c>
      <c r="C27" s="36">
        <v>2909.35</v>
      </c>
      <c r="D27" s="37" t="s">
        <v>434</v>
      </c>
      <c r="E27" s="37" t="s">
        <v>437</v>
      </c>
      <c r="F27" s="129">
        <v>10</v>
      </c>
      <c r="G27" s="38">
        <v>3171.04</v>
      </c>
      <c r="H27" s="39" t="s">
        <v>445</v>
      </c>
      <c r="I27" s="40" t="s">
        <v>188</v>
      </c>
      <c r="J27" s="41">
        <f>G27/'stranica 1 i 2'!$C$50*100</f>
        <v>41.123589677084681</v>
      </c>
      <c r="K27" s="41">
        <f t="shared" si="1"/>
        <v>0.47014574518100605</v>
      </c>
      <c r="L27" s="107"/>
      <c r="M27" s="136"/>
      <c r="N27" s="136"/>
      <c r="O27" s="136"/>
      <c r="P27" s="107"/>
      <c r="Q27" s="136"/>
      <c r="R27" s="136"/>
      <c r="S27" s="136"/>
      <c r="T27" s="136"/>
      <c r="U27" s="136"/>
      <c r="V27" s="136"/>
    </row>
    <row r="28" spans="1:26" s="1" customFormat="1" ht="12" customHeight="1" x14ac:dyDescent="0.2">
      <c r="A28" s="48" t="s">
        <v>6</v>
      </c>
      <c r="B28" s="121">
        <v>294</v>
      </c>
      <c r="C28" s="36">
        <v>2064.4899999999998</v>
      </c>
      <c r="D28" s="37" t="s">
        <v>435</v>
      </c>
      <c r="E28" s="37" t="s">
        <v>438</v>
      </c>
      <c r="F28" s="129">
        <v>293</v>
      </c>
      <c r="G28" s="38">
        <v>2065.4699999999998</v>
      </c>
      <c r="H28" s="39" t="s">
        <v>446</v>
      </c>
      <c r="I28" s="40" t="s">
        <v>449</v>
      </c>
      <c r="J28" s="41">
        <f>G28/'stranica 1 i 2'!$C$50*100</f>
        <v>26.786019971469326</v>
      </c>
      <c r="K28" s="41">
        <f t="shared" si="1"/>
        <v>13.77527033380348</v>
      </c>
      <c r="L28" s="107"/>
      <c r="M28" s="136"/>
      <c r="N28" s="136"/>
      <c r="O28" s="136"/>
      <c r="P28" s="107"/>
      <c r="Q28" s="136"/>
      <c r="R28" s="136"/>
      <c r="S28" s="136"/>
      <c r="T28" s="136"/>
      <c r="U28" s="136"/>
      <c r="V28" s="136"/>
    </row>
    <row r="29" spans="1:26" s="1" customFormat="1" ht="14.25" customHeight="1" x14ac:dyDescent="0.2">
      <c r="A29" s="50" t="s">
        <v>17</v>
      </c>
      <c r="B29" s="123">
        <v>2170</v>
      </c>
      <c r="C29" s="51">
        <v>4241.9446129032258</v>
      </c>
      <c r="D29" s="52" t="s">
        <v>436</v>
      </c>
      <c r="E29" s="52" t="s">
        <v>439</v>
      </c>
      <c r="F29" s="123">
        <v>2127</v>
      </c>
      <c r="G29" s="51">
        <v>4262.349144334743</v>
      </c>
      <c r="H29" s="52" t="s">
        <v>447</v>
      </c>
      <c r="I29" s="52" t="s">
        <v>439</v>
      </c>
      <c r="J29" s="53">
        <f>G29/'stranica 1 i 2'!$C$50*100</f>
        <v>55.276217667419822</v>
      </c>
      <c r="K29" s="53"/>
      <c r="L29" s="107">
        <v>32</v>
      </c>
      <c r="M29" s="136"/>
      <c r="N29" s="136"/>
      <c r="O29" s="136"/>
      <c r="P29" s="107"/>
      <c r="Q29" s="136"/>
      <c r="R29" s="136"/>
      <c r="S29" s="136"/>
      <c r="T29" s="136"/>
      <c r="U29" s="136"/>
      <c r="V29" s="136"/>
    </row>
    <row r="30" spans="1:26" s="3" customFormat="1" ht="34.5" customHeight="1" x14ac:dyDescent="0.2">
      <c r="A30" s="201" t="s">
        <v>191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140"/>
      <c r="M30" s="137"/>
      <c r="N30" s="137"/>
      <c r="O30" s="137"/>
      <c r="P30" s="140"/>
      <c r="Q30" s="137"/>
      <c r="R30" s="137"/>
      <c r="S30" s="137"/>
      <c r="T30" s="137"/>
      <c r="U30" s="137"/>
      <c r="V30" s="137"/>
    </row>
  </sheetData>
  <mergeCells count="20">
    <mergeCell ref="O19:Z19"/>
    <mergeCell ref="I2:K2"/>
    <mergeCell ref="I17:K17"/>
    <mergeCell ref="A20:K20"/>
    <mergeCell ref="N26:X26"/>
    <mergeCell ref="A30:K30"/>
    <mergeCell ref="A15:K15"/>
    <mergeCell ref="A18:A19"/>
    <mergeCell ref="B18:B19"/>
    <mergeCell ref="C18:C19"/>
    <mergeCell ref="D18:D19"/>
    <mergeCell ref="E18:E19"/>
    <mergeCell ref="F18:K18"/>
    <mergeCell ref="A1:K1"/>
    <mergeCell ref="A3:A4"/>
    <mergeCell ref="B3:B4"/>
    <mergeCell ref="C3:C4"/>
    <mergeCell ref="D3:D4"/>
    <mergeCell ref="E3:E4"/>
    <mergeCell ref="F3:K3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{AD0B7F05-4661-4DCB-A103-19FCF9CAEF4C}</x14:id>
        </ext>
      </extLst>
    </cfRule>
  </conditionalFormatting>
  <conditionalFormatting sqref="G21:G22 G24:G25 G27:G2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{596CF0F9-5D05-4B63-8402-D89ABD3F67FC}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0B7F05-4661-4DCB-A103-19FCF9CAEF4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596CF0F9-5D05-4B63-8402-D89ABD3F67F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G21:G22 G24:G25 G27:G28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stranica 1 i 2</vt:lpstr>
      <vt:lpstr>stranica 3</vt:lpstr>
      <vt:lpstr>stranica 4</vt:lpstr>
      <vt:lpstr>stranica 5</vt:lpstr>
      <vt:lpstr>stranica 6</vt:lpstr>
      <vt:lpstr>stranica 7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  <vt:lpstr>'stranica 7'!Podrucje_ispisa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Tomislav Oštarić</cp:lastModifiedBy>
  <cp:lastPrinted>2022-07-20T09:03:13Z</cp:lastPrinted>
  <dcterms:created xsi:type="dcterms:W3CDTF">2018-09-19T07:11:38Z</dcterms:created>
  <dcterms:modified xsi:type="dcterms:W3CDTF">2022-08-19T10:13:23Z</dcterms:modified>
</cp:coreProperties>
</file>