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2022\"/>
    </mc:Choice>
  </mc:AlternateContent>
  <bookViews>
    <workbookView xWindow="0" yWindow="0" windowWidth="21570" windowHeight="7455"/>
  </bookViews>
  <sheets>
    <sheet name="stranica 1 i 2" sheetId="1" r:id="rId1"/>
    <sheet name="stranica 3" sheetId="2" r:id="rId2"/>
    <sheet name="stranica 4" sheetId="5" r:id="rId3"/>
    <sheet name="stranica 5" sheetId="4" r:id="rId4"/>
    <sheet name="stranica 6" sheetId="3" r:id="rId5"/>
  </sheets>
  <definedNames>
    <definedName name="_xlnm.Print_Area" localSheetId="0">'stranica 1 i 2'!$A$1:$K$64</definedName>
    <definedName name="_xlnm.Print_Area" localSheetId="1">'stranica 3'!$A$1:$M$38</definedName>
    <definedName name="_xlnm.Print_Area" localSheetId="2">'stranica 4'!$A$1:$M$38</definedName>
    <definedName name="_xlnm.Print_Area" localSheetId="3">'stranica 5'!$A$1:$M$38</definedName>
    <definedName name="_xlnm.Print_Area" localSheetId="4">'stranica 6'!$A$1:$E$45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1" l="1"/>
  <c r="K31" i="1"/>
  <c r="J31" i="1"/>
  <c r="K30" i="1"/>
  <c r="J30" i="1"/>
  <c r="K29" i="1"/>
  <c r="J29" i="1"/>
  <c r="K28" i="1"/>
  <c r="J28" i="1"/>
  <c r="K27" i="1"/>
  <c r="J27" i="1"/>
  <c r="K26" i="1"/>
  <c r="J26" i="1"/>
  <c r="K25" i="1"/>
  <c r="J25" i="1"/>
  <c r="K24" i="1"/>
  <c r="J24" i="1"/>
  <c r="K19" i="1"/>
  <c r="J19" i="1"/>
  <c r="K18" i="1"/>
  <c r="J18" i="1"/>
  <c r="K17" i="1"/>
  <c r="J17" i="1"/>
  <c r="J16" i="1"/>
  <c r="J15" i="1"/>
  <c r="K14" i="1"/>
  <c r="J14" i="1"/>
  <c r="K13" i="1"/>
  <c r="J13" i="1"/>
  <c r="K12" i="1"/>
  <c r="J12" i="1"/>
  <c r="K11" i="1"/>
  <c r="J11" i="1"/>
  <c r="K10" i="1"/>
  <c r="J10" i="1"/>
  <c r="K9" i="1"/>
  <c r="J9" i="1"/>
  <c r="K8" i="1"/>
  <c r="J8" i="1"/>
  <c r="K7" i="1"/>
  <c r="J7" i="1"/>
  <c r="K6" i="1"/>
  <c r="J6" i="1"/>
  <c r="C50" i="1" l="1"/>
  <c r="P15" i="2" l="1"/>
  <c r="I2" i="5" l="1"/>
  <c r="I2" i="4"/>
  <c r="F21" i="3" l="1"/>
</calcChain>
</file>

<file path=xl/sharedStrings.xml><?xml version="1.0" encoding="utf-8"?>
<sst xmlns="http://schemas.openxmlformats.org/spreadsheetml/2006/main" count="522" uniqueCount="400">
  <si>
    <t>UKUPNO</t>
  </si>
  <si>
    <t>-</t>
  </si>
  <si>
    <t xml:space="preserve">   500,01 - 1.000,00</t>
  </si>
  <si>
    <t>1.000,01 - 1.500,00</t>
  </si>
  <si>
    <t>1.500,01 - 2.000,00</t>
  </si>
  <si>
    <t>2.000,01 - 2.500,00</t>
  </si>
  <si>
    <t>2.500,01 - 3.000,00</t>
  </si>
  <si>
    <t>3.000,01 - 3.500,00</t>
  </si>
  <si>
    <t>3.500,01 - 4.000,00</t>
  </si>
  <si>
    <t>4.000,01 - 4.500,00</t>
  </si>
  <si>
    <t>4.500,01 - 5.000,00</t>
  </si>
  <si>
    <t>5.000,01 - 6.000,00</t>
  </si>
  <si>
    <t>6.000,01 - 7.000,00</t>
  </si>
  <si>
    <t>7.000,01 - 8.000,00</t>
  </si>
  <si>
    <t>1.</t>
  </si>
  <si>
    <t>2.</t>
  </si>
  <si>
    <t>3.</t>
  </si>
  <si>
    <t>4.</t>
  </si>
  <si>
    <t>5.</t>
  </si>
  <si>
    <t>6.</t>
  </si>
  <si>
    <t>7.</t>
  </si>
  <si>
    <t>8.</t>
  </si>
  <si>
    <t>9.</t>
  </si>
  <si>
    <t>10.</t>
  </si>
  <si>
    <t>11.</t>
  </si>
  <si>
    <t>12.</t>
  </si>
  <si>
    <t>13.</t>
  </si>
  <si>
    <t>14.</t>
  </si>
  <si>
    <t>15.</t>
  </si>
  <si>
    <t>16.</t>
  </si>
  <si>
    <t>17.</t>
  </si>
  <si>
    <t>kontrola</t>
  </si>
  <si>
    <t>−</t>
  </si>
  <si>
    <t>Number  of beneficiaries</t>
  </si>
  <si>
    <t>Average qualifying period
(yy mm dd)</t>
  </si>
  <si>
    <t>Average age
(yy mm)</t>
  </si>
  <si>
    <t>Number
 of beneficiaries</t>
  </si>
  <si>
    <t xml:space="preserve">Average net pension </t>
  </si>
  <si>
    <t>Average net pension</t>
  </si>
  <si>
    <t>Net replacement rate in the Republic of Croatia</t>
  </si>
  <si>
    <t>Proportion of beneficiaries in total pension beneficiaries according to the Pension Insurance Act</t>
  </si>
  <si>
    <t xml:space="preserve">Pension beneficiaries entitled according to the Pension Insurance Act  </t>
  </si>
  <si>
    <t>Old age pension</t>
  </si>
  <si>
    <t>Old age pension for long-term insurees  - Art. 35</t>
  </si>
  <si>
    <t>Early penison</t>
  </si>
  <si>
    <t>Disability pension</t>
  </si>
  <si>
    <t>Survivor's pension</t>
  </si>
  <si>
    <t xml:space="preserve"> TOTAL  </t>
  </si>
  <si>
    <r>
      <t xml:space="preserve">Beneficiaries of the </t>
    </r>
    <r>
      <rPr>
        <b/>
        <sz val="8"/>
        <color rgb="FFFF0000"/>
        <rFont val="Calibri"/>
        <family val="2"/>
        <charset val="238"/>
        <scheme val="minor"/>
      </rPr>
      <t>minimum</t>
    </r>
    <r>
      <rPr>
        <sz val="8"/>
        <rFont val="Calibri"/>
        <family val="2"/>
        <charset val="238"/>
        <scheme val="minor"/>
      </rPr>
      <t xml:space="preserve"> pension retired according to ZOMO   </t>
    </r>
  </si>
  <si>
    <t>Proportion of NEW beneficiaries in the total of NEW pension beneficiaries according to the Pension Insurance Act</t>
  </si>
  <si>
    <r>
      <t xml:space="preserve">Beneficiaries of the </t>
    </r>
    <r>
      <rPr>
        <b/>
        <sz val="8"/>
        <color rgb="FFFF0000"/>
        <rFont val="Calibri"/>
        <family val="2"/>
        <charset val="238"/>
        <scheme val="minor"/>
      </rPr>
      <t xml:space="preserve">maximum </t>
    </r>
    <r>
      <rPr>
        <sz val="8"/>
        <rFont val="Calibri"/>
        <family val="2"/>
        <charset val="238"/>
        <scheme val="minor"/>
      </rPr>
      <t>pension</t>
    </r>
    <r>
      <rPr>
        <sz val="8"/>
        <rFont val="Calibri"/>
        <family val="2"/>
        <charset val="238"/>
        <scheme val="minor"/>
      </rPr>
      <t xml:space="preserve"> retired according to the Maximum Pension Act</t>
    </r>
  </si>
  <si>
    <t>Old age</t>
  </si>
  <si>
    <t>Early pension because of the employer's bankruptcy  - Art. 36</t>
  </si>
  <si>
    <t xml:space="preserve">Type of pension
</t>
  </si>
  <si>
    <t>Type
of pension</t>
  </si>
  <si>
    <t xml:space="preserve">Not including international agreements  </t>
  </si>
  <si>
    <r>
      <t xml:space="preserve">Average lenght 
of retirement
</t>
    </r>
    <r>
      <rPr>
        <sz val="8"/>
        <color theme="1"/>
        <rFont val="Calibri"/>
        <family val="2"/>
        <charset val="238"/>
        <scheme val="minor"/>
      </rPr>
      <t>(yy mm)</t>
    </r>
  </si>
  <si>
    <t>Disability</t>
  </si>
  <si>
    <t>Survivor's</t>
  </si>
  <si>
    <t>TOTAL</t>
  </si>
  <si>
    <t>Beneficiaries to insurees ratio</t>
  </si>
  <si>
    <r>
      <rPr>
        <sz val="7.5"/>
        <color rgb="FFFF0000"/>
        <rFont val="Calibri"/>
        <family val="2"/>
        <charset val="238"/>
        <scheme val="minor"/>
      </rPr>
      <t>Total</t>
    </r>
    <r>
      <rPr>
        <b/>
        <sz val="7.5"/>
        <color rgb="FFFF0000"/>
        <rFont val="Calibri"/>
        <family val="2"/>
        <charset val="238"/>
        <scheme val="minor"/>
      </rPr>
      <t xml:space="preserve"> </t>
    </r>
    <r>
      <rPr>
        <sz val="7.5"/>
        <rFont val="Calibri"/>
        <family val="2"/>
        <charset val="238"/>
        <scheme val="minor"/>
      </rPr>
      <t>average ZOMO pension</t>
    </r>
    <r>
      <rPr>
        <sz val="7.5"/>
        <color rgb="FFFF0000"/>
        <rFont val="Calibri"/>
        <family val="2"/>
        <charset val="238"/>
        <scheme val="minor"/>
      </rPr>
      <t xml:space="preserve"> </t>
    </r>
    <r>
      <rPr>
        <b/>
        <sz val="7.5"/>
        <color rgb="FFFF0000"/>
        <rFont val="Calibri"/>
        <family val="2"/>
        <charset val="238"/>
        <scheme val="minor"/>
      </rPr>
      <t>with 40 or more  years of the qualifying period</t>
    </r>
  </si>
  <si>
    <t>Pension 
amounts</t>
  </si>
  <si>
    <t>Total</t>
  </si>
  <si>
    <t xml:space="preserve">Old age
pension </t>
  </si>
  <si>
    <t xml:space="preserve">Disability 
pension </t>
  </si>
  <si>
    <t>Survivor's
pension</t>
  </si>
  <si>
    <t xml:space="preserve">      up to 500,00</t>
  </si>
  <si>
    <t xml:space="preserve">No of beneficiaries </t>
  </si>
  <si>
    <t>Average pension</t>
  </si>
  <si>
    <t>Average
qualifying period</t>
  </si>
  <si>
    <t>No of beneficiaries</t>
  </si>
  <si>
    <r>
      <t xml:space="preserve">PENSION BENEFICIARIES ACCORDING TO TYPES AND AMOUNTS OF PENSION, RETIRED ACCORDING TO THE PENSION INSURANCE ACT
</t>
    </r>
    <r>
      <rPr>
        <b/>
        <i/>
        <sz val="9"/>
        <color rgb="FFFF0000"/>
        <rFont val="Calibri"/>
        <family val="2"/>
        <charset val="238"/>
        <scheme val="minor"/>
      </rPr>
      <t>NOT INCLUDING INTERNATIONAL AGREEMENTS</t>
    </r>
  </si>
  <si>
    <t xml:space="preserve">     up to 500,00</t>
  </si>
  <si>
    <r>
      <t xml:space="preserve">PENSION BENEFICIARIES ACCORDING TO TYPES AND AMOUNTS OF PENSION,  retired </t>
    </r>
    <r>
      <rPr>
        <b/>
        <sz val="9"/>
        <color rgb="FFFF0000"/>
        <rFont val="Calibri"/>
        <family val="2"/>
        <charset val="238"/>
        <scheme val="minor"/>
      </rPr>
      <t xml:space="preserve">before 31 December 1998  
</t>
    </r>
    <r>
      <rPr>
        <b/>
        <i/>
        <sz val="9"/>
        <color rgb="FFFF0000"/>
        <rFont val="Calibri"/>
        <family val="2"/>
        <charset val="238"/>
        <scheme val="minor"/>
      </rPr>
      <t xml:space="preserve">NOT INCLUDING INTERNATIONAL AGREEMENTS 
 </t>
    </r>
  </si>
  <si>
    <t>over 8.000,00</t>
  </si>
  <si>
    <t xml:space="preserve"> over  8.000,00</t>
  </si>
  <si>
    <t xml:space="preserve">No </t>
  </si>
  <si>
    <t>Average qualifying period</t>
  </si>
  <si>
    <t>Type of beneficiary</t>
  </si>
  <si>
    <t xml:space="preserve">BENEFICIARIES WHOSE PENSIONS WERE APPROVED AND/OR DETERMINED UNDER SPECIAL REGULATIONS </t>
  </si>
  <si>
    <r>
      <t xml:space="preserve">    </t>
    </r>
    <r>
      <rPr>
        <b/>
        <sz val="9"/>
        <rFont val="Calibri"/>
        <family val="2"/>
        <charset val="238"/>
        <scheme val="minor"/>
      </rPr>
      <t xml:space="preserve"> b) </t>
    </r>
    <r>
      <rPr>
        <sz val="9"/>
        <rFont val="Calibri"/>
        <family val="2"/>
        <charset val="238"/>
        <scheme val="minor"/>
      </rPr>
      <t>police officers and authorized officials with special duties and authorizations within the security and intelligence system of the Republic of Croatia who retired according to the Act on the Rights Arising from Pension Insurance of Active Military Personnel, Police Officers and Authorised Officials (DVO, PS and OSO)</t>
    </r>
  </si>
  <si>
    <t xml:space="preserve">Active military personnel - DVO </t>
  </si>
  <si>
    <t>Croatian Homeland Army veterans mobilised from 1941 to 1945</t>
  </si>
  <si>
    <t>Former political prisoners</t>
  </si>
  <si>
    <r>
      <t xml:space="preserve">     </t>
    </r>
    <r>
      <rPr>
        <b/>
        <sz val="9"/>
        <rFont val="Calibri"/>
        <family val="2"/>
        <charset val="238"/>
        <scheme val="minor"/>
      </rPr>
      <t>c)</t>
    </r>
    <r>
      <rPr>
        <sz val="9"/>
        <rFont val="Calibri"/>
        <family val="2"/>
        <charset val="238"/>
        <scheme val="minor"/>
      </rPr>
      <t xml:space="preserve"> workers engaged in demining work</t>
    </r>
  </si>
  <si>
    <t>National Liberation War veterans - NOR</t>
  </si>
  <si>
    <t xml:space="preserve">Miners from the Istrian coal mines "Tupljak" d.d. Labin </t>
  </si>
  <si>
    <t>Total old age pension</t>
  </si>
  <si>
    <t>Overall old age</t>
  </si>
  <si>
    <r>
      <t xml:space="preserve">Average </t>
    </r>
    <r>
      <rPr>
        <sz val="7.5"/>
        <color rgb="FFFF0000"/>
        <rFont val="Calibri"/>
        <family val="2"/>
        <charset val="238"/>
        <scheme val="minor"/>
      </rPr>
      <t>old age</t>
    </r>
    <r>
      <rPr>
        <sz val="7.5"/>
        <rFont val="Calibri"/>
        <family val="2"/>
        <charset val="238"/>
        <scheme val="minor"/>
      </rPr>
      <t xml:space="preserve"> ZOMO pension with 40 or more years of qualifying period </t>
    </r>
  </si>
  <si>
    <t>Number of beneficiaries not including pension beneficiaries entitled to pension for the first time and granted an advance payment and the beneficiaries receiving Active Military Personnel (DVO), Police Officers (PO) and Authorised Officials (OSO) pensions.</t>
  </si>
  <si>
    <t xml:space="preserve">Number of beneficiaries not including Active Military Personnel (DVO), Police Officers (PO) and Authorised Officials (OSO).   </t>
  </si>
  <si>
    <t xml:space="preserve">Number of beneficiaries not including Active Military Personnel (DVO), Police Officers (PO) and Authorised Officials (OSO).  </t>
  </si>
  <si>
    <t>Authorised officials in internal affairs, judicial officers and workers engaged in demining work:</t>
  </si>
  <si>
    <t xml:space="preserve">Former Yugoslav People's Army members - JNA  </t>
  </si>
  <si>
    <t>Members of the Croatian Parliament, members of the Government, judges of the Constitutional Court and the Auditor General</t>
  </si>
  <si>
    <t>Full members of the Croatian Academy of Sciences and Arts - HAZU</t>
  </si>
  <si>
    <t>Workers professionally exposed to asbestos</t>
  </si>
  <si>
    <t>Insurees - crew members on a ship in international and national navigation  - Article  129, paragraph 2 of the Maritime Code</t>
  </si>
  <si>
    <t xml:space="preserve">Members of the Croatian Defence Council - HVO </t>
  </si>
  <si>
    <r>
      <t xml:space="preserve">Members of the Parliamentary Executive Council and administratively retired federal civil servants </t>
    </r>
    <r>
      <rPr>
        <sz val="9"/>
        <color rgb="FFFF0000"/>
        <rFont val="Calibri"/>
        <family val="2"/>
        <charset val="238"/>
        <scheme val="minor"/>
      </rPr>
      <t xml:space="preserve"> </t>
    </r>
    <r>
      <rPr>
        <sz val="9"/>
        <rFont val="Calibri"/>
        <family val="2"/>
        <charset val="238"/>
        <scheme val="minor"/>
      </rPr>
      <t>(relates to the former SFRY)</t>
    </r>
  </si>
  <si>
    <t xml:space="preserve">Former Yugoslav People's Army members - JNA - Art. 185 of Pension Insurance Act (ZOMO) </t>
  </si>
  <si>
    <t xml:space="preserve">Pensions approved under general regulations and determined according to the Act on the Rights of Croatian Homeland War Veterans and their Family Members (ZOHBDR), in 2017 (Art. 27, 35, 48 and 49, paragraph 2)   </t>
  </si>
  <si>
    <t>Former officials of federal bodies o the former SFRJ -  Article 38 of the Pension Insurance Act (ZOMO)</t>
  </si>
  <si>
    <t>Note:  All amounts are expressed in the Croatian national currency (HRK). The thousands separator is a point and the decimal separator is a comma.</t>
  </si>
  <si>
    <r>
      <t xml:space="preserve">     a) </t>
    </r>
    <r>
      <rPr>
        <sz val="9"/>
        <color theme="1"/>
        <rFont val="Calibri"/>
        <family val="2"/>
        <charset val="238"/>
        <scheme val="minor"/>
      </rPr>
      <t xml:space="preserve">authorised officials in internal affairs and the judiciary retired according to the regulations in force until entry in force of the Act on the Rights Arising from Pension Insurance of Active Military Personnel (DVO), Police Officers (PO) and Authorised Officials (OSO)
</t>
    </r>
  </si>
  <si>
    <r>
      <t xml:space="preserve">PENSION BENEFICIARIES ACCORDING TO TYPES AND AMOUNTS OF PENSION, retired </t>
    </r>
    <r>
      <rPr>
        <b/>
        <sz val="9"/>
        <color rgb="FFFF0000"/>
        <rFont val="Calibri"/>
        <family val="2"/>
        <charset val="238"/>
        <scheme val="minor"/>
      </rPr>
      <t xml:space="preserve">after 1 January 1999  
</t>
    </r>
    <r>
      <rPr>
        <b/>
        <i/>
        <sz val="9"/>
        <color rgb="FFFF0000"/>
        <rFont val="Calibri"/>
        <family val="2"/>
        <charset val="238"/>
        <scheme val="minor"/>
      </rPr>
      <t xml:space="preserve">NOT INCLUDING INTERNATIONAL AGREEMENTS  </t>
    </r>
  </si>
  <si>
    <r>
      <t>Croatian Veterans from the Homeland War - ZOHBDR (Act on Croatian Homeland War Veterans and Their Family Member</t>
    </r>
    <r>
      <rPr>
        <i/>
        <sz val="9"/>
        <color theme="1"/>
        <rFont val="Calibri"/>
        <family val="2"/>
        <charset val="238"/>
        <scheme val="minor"/>
      </rPr>
      <t>s</t>
    </r>
    <r>
      <rPr>
        <sz val="9"/>
        <color theme="1"/>
        <rFont val="Calibri"/>
        <family val="2"/>
        <charset val="238"/>
        <scheme val="minor"/>
      </rPr>
      <t>)</t>
    </r>
  </si>
  <si>
    <t>18.</t>
  </si>
  <si>
    <t xml:space="preserve"> 72 06 </t>
  </si>
  <si>
    <r>
      <t>Pension beneficiaries entitled to pension</t>
    </r>
    <r>
      <rPr>
        <sz val="12"/>
        <color theme="1"/>
        <rFont val="Calibri"/>
        <family val="2"/>
        <charset val="238"/>
        <scheme val="minor"/>
      </rPr>
      <t xml:space="preserve"> </t>
    </r>
    <r>
      <rPr>
        <b/>
        <sz val="12"/>
        <color rgb="FFFF0000"/>
        <rFont val="Calibri"/>
        <family val="2"/>
        <charset val="238"/>
        <scheme val="minor"/>
      </rPr>
      <t>FOR THE FIRST TIME</t>
    </r>
    <r>
      <rPr>
        <b/>
        <sz val="12"/>
        <color theme="1"/>
        <rFont val="Calibri"/>
        <family val="2"/>
        <charset val="238"/>
        <scheme val="minor"/>
      </rPr>
      <t xml:space="preserve"> in </t>
    </r>
    <r>
      <rPr>
        <b/>
        <sz val="12"/>
        <color rgb="FFFF0000"/>
        <rFont val="Calibri"/>
        <family val="2"/>
        <charset val="238"/>
        <scheme val="minor"/>
      </rPr>
      <t>2022</t>
    </r>
    <r>
      <rPr>
        <b/>
        <sz val="12"/>
        <color theme="1"/>
        <rFont val="Calibri"/>
        <family val="2"/>
        <charset val="238"/>
        <scheme val="minor"/>
      </rPr>
      <t xml:space="preserve"> according to the Pension Insurance Act  - </t>
    </r>
    <r>
      <rPr>
        <b/>
        <sz val="12"/>
        <color rgb="FFFF0000"/>
        <rFont val="Calibri"/>
        <family val="2"/>
        <charset val="238"/>
        <scheme val="minor"/>
      </rPr>
      <t>NEW BENEFICIARIES</t>
    </r>
  </si>
  <si>
    <r>
      <t xml:space="preserve">Pension beneficiaries whose </t>
    </r>
    <r>
      <rPr>
        <b/>
        <sz val="10"/>
        <rFont val="Calibri"/>
        <family val="2"/>
        <charset val="238"/>
        <scheme val="minor"/>
      </rPr>
      <t>pension</t>
    </r>
    <r>
      <rPr>
        <b/>
        <sz val="10"/>
        <color rgb="FFFF0000"/>
        <rFont val="Calibri"/>
        <family val="2"/>
        <charset val="238"/>
        <scheme val="minor"/>
      </rPr>
      <t xml:space="preserve"> entitlement ceased in 2022 </t>
    </r>
    <r>
      <rPr>
        <b/>
        <sz val="10"/>
        <color theme="1"/>
        <rFont val="Calibri"/>
        <family val="2"/>
        <charset val="238"/>
        <scheme val="minor"/>
      </rPr>
      <t xml:space="preserve"> -  </t>
    </r>
    <r>
      <rPr>
        <b/>
        <sz val="10"/>
        <color rgb="FFFF0000"/>
        <rFont val="Calibri"/>
        <family val="2"/>
        <charset val="238"/>
        <scheme val="minor"/>
      </rPr>
      <t>death caused</t>
    </r>
    <r>
      <rPr>
        <b/>
        <sz val="10"/>
        <rFont val="Calibri"/>
        <family val="2"/>
        <charset val="238"/>
        <scheme val="minor"/>
      </rPr>
      <t>,</t>
    </r>
    <r>
      <rPr>
        <b/>
        <sz val="10"/>
        <color theme="1"/>
        <rFont val="Calibri"/>
        <family val="2"/>
        <charset val="238"/>
        <scheme val="minor"/>
      </rPr>
      <t xml:space="preserve">  </t>
    </r>
    <r>
      <rPr>
        <b/>
        <sz val="10"/>
        <color rgb="FFFF0000"/>
        <rFont val="Calibri"/>
        <family val="2"/>
        <charset val="238"/>
        <scheme val="minor"/>
      </rPr>
      <t xml:space="preserve"> 
</t>
    </r>
    <r>
      <rPr>
        <b/>
        <sz val="10"/>
        <rFont val="Calibri"/>
        <family val="2"/>
        <charset val="238"/>
        <scheme val="minor"/>
      </rPr>
      <t>and who were</t>
    </r>
    <r>
      <rPr>
        <b/>
        <sz val="10"/>
        <color rgb="FFFF0000"/>
        <rFont val="Calibri"/>
        <family val="2"/>
        <charset val="238"/>
        <scheme val="minor"/>
      </rPr>
      <t xml:space="preserve"> </t>
    </r>
    <r>
      <rPr>
        <b/>
        <sz val="10"/>
        <rFont val="Calibri"/>
        <family val="2"/>
        <charset val="238"/>
        <scheme val="minor"/>
      </rPr>
      <t xml:space="preserve">retired according to the Pension Insurance Act  </t>
    </r>
  </si>
  <si>
    <t>Old age pension transformed from disability pension</t>
  </si>
  <si>
    <r>
      <t xml:space="preserve">Number of beneficiaries not including Active Military Personnel (DVO), Police Officers (PO) and Authorised Officials (OSO).      </t>
    </r>
    <r>
      <rPr>
        <vertAlign val="superscript"/>
        <sz val="8"/>
        <color theme="1"/>
        <rFont val="Calibri"/>
        <family val="2"/>
        <charset val="238"/>
        <scheme val="minor"/>
      </rPr>
      <t/>
    </r>
  </si>
  <si>
    <t>Total pension expenditure in 2022   -  in HRK billions (plan)</t>
  </si>
  <si>
    <r>
      <t xml:space="preserve">Total expenditure for 2022, </t>
    </r>
    <r>
      <rPr>
        <b/>
        <sz val="10"/>
        <color theme="1"/>
        <rFont val="Calibri"/>
        <family val="2"/>
        <charset val="238"/>
        <scheme val="minor"/>
      </rPr>
      <t>incl.</t>
    </r>
    <r>
      <rPr>
        <sz val="10"/>
        <color theme="1"/>
        <rFont val="Calibri"/>
        <family val="2"/>
        <charset val="238"/>
        <scheme val="minor"/>
      </rPr>
      <t xml:space="preserve"> </t>
    </r>
    <r>
      <rPr>
        <b/>
        <sz val="10"/>
        <color theme="1"/>
        <rFont val="Calibri"/>
        <family val="2"/>
        <charset val="238"/>
        <scheme val="minor"/>
      </rPr>
      <t>child benefit</t>
    </r>
    <r>
      <rPr>
        <sz val="10"/>
        <color theme="1"/>
        <rFont val="Calibri"/>
        <family val="2"/>
        <charset val="238"/>
        <scheme val="minor"/>
      </rPr>
      <t xml:space="preserve">  - in HRK billions (plan)</t>
    </r>
  </si>
  <si>
    <t>Pension beneficiaries entitled under the Fire Services Act (Official Gazette 125/19)</t>
  </si>
  <si>
    <t xml:space="preserve"> 72 08 </t>
  </si>
  <si>
    <t>02 09 12</t>
  </si>
  <si>
    <t xml:space="preserve"> 74 03 </t>
  </si>
  <si>
    <t xml:space="preserve"> 74 06 </t>
  </si>
  <si>
    <t xml:space="preserve"> 72 01 </t>
  </si>
  <si>
    <t xml:space="preserve"> 63 11 </t>
  </si>
  <si>
    <t xml:space="preserve"> 63 08 </t>
  </si>
  <si>
    <t xml:space="preserve"> 60 01 </t>
  </si>
  <si>
    <t xml:space="preserve"> 62 11 </t>
  </si>
  <si>
    <t xml:space="preserve"> 72 10 </t>
  </si>
  <si>
    <t xml:space="preserve"> 64 06 </t>
  </si>
  <si>
    <t xml:space="preserve"> 64 04 </t>
  </si>
  <si>
    <t xml:space="preserve"> 61 09 </t>
  </si>
  <si>
    <t xml:space="preserve"> 60 03 </t>
  </si>
  <si>
    <t xml:space="preserve"> 63 02 </t>
  </si>
  <si>
    <t>31 08 29</t>
  </si>
  <si>
    <t xml:space="preserve"> 75 00 </t>
  </si>
  <si>
    <t xml:space="preserve"> 62 08 </t>
  </si>
  <si>
    <t xml:space="preserve"> 73 10 </t>
  </si>
  <si>
    <t>40 00 23</t>
  </si>
  <si>
    <t xml:space="preserve"> 28 11 28  </t>
  </si>
  <si>
    <t>42 05 28</t>
  </si>
  <si>
    <t xml:space="preserve"> 65 11 </t>
  </si>
  <si>
    <t xml:space="preserve"> 74 04 </t>
  </si>
  <si>
    <t>35 08 14</t>
  </si>
  <si>
    <t>28 06 25</t>
  </si>
  <si>
    <t xml:space="preserve"> 71 08 </t>
  </si>
  <si>
    <t>37 07 11</t>
  </si>
  <si>
    <t xml:space="preserve"> 64 03 </t>
  </si>
  <si>
    <t xml:space="preserve"> 42 01 21 </t>
  </si>
  <si>
    <t xml:space="preserve"> 61 10 </t>
  </si>
  <si>
    <t xml:space="preserve"> 38 07 03 </t>
  </si>
  <si>
    <t xml:space="preserve"> 59 06 </t>
  </si>
  <si>
    <t xml:space="preserve"> 63 05 </t>
  </si>
  <si>
    <t xml:space="preserve"> 63 01 </t>
  </si>
  <si>
    <t xml:space="preserve">   21 09   </t>
  </si>
  <si>
    <t xml:space="preserve">   18 09   </t>
  </si>
  <si>
    <t>29 04 07</t>
  </si>
  <si>
    <t>38 08 27</t>
  </si>
  <si>
    <t>35 00 12</t>
  </si>
  <si>
    <t>1 : 1,34</t>
  </si>
  <si>
    <t xml:space="preserve">KEY INFORMATION ON THE CURRENT STATE OF THE CROATIAN PENSION INSURANCE SYSTEM - August 2022 (payment in September 2022) </t>
  </si>
  <si>
    <t xml:space="preserve"> 66 01 </t>
  </si>
  <si>
    <t>24 09 04</t>
  </si>
  <si>
    <t>31 08 01</t>
  </si>
  <si>
    <t>36 00 18</t>
  </si>
  <si>
    <t xml:space="preserve"> 68 10 </t>
  </si>
  <si>
    <t>35 08 10</t>
  </si>
  <si>
    <t xml:space="preserve"> 63 10 </t>
  </si>
  <si>
    <t>32 09 09</t>
  </si>
  <si>
    <t>21 10 13</t>
  </si>
  <si>
    <t xml:space="preserve"> 62 09 </t>
  </si>
  <si>
    <t>31 00 14</t>
  </si>
  <si>
    <t xml:space="preserve"> 72 00 </t>
  </si>
  <si>
    <t xml:space="preserve"> 42 10 07 </t>
  </si>
  <si>
    <t xml:space="preserve"> 42 04 08 </t>
  </si>
  <si>
    <t>27 06 12</t>
  </si>
  <si>
    <t>37 05 18</t>
  </si>
  <si>
    <t>42 05 24</t>
  </si>
  <si>
    <t>24 05 28</t>
  </si>
  <si>
    <t xml:space="preserve"> 74 02 </t>
  </si>
  <si>
    <t>31 07 22</t>
  </si>
  <si>
    <t>35 10 15</t>
  </si>
  <si>
    <t xml:space="preserve"> 68 04 </t>
  </si>
  <si>
    <t>32 08 16</t>
  </si>
  <si>
    <t>21 11 11</t>
  </si>
  <si>
    <t>28 05 15</t>
  </si>
  <si>
    <t>30 10 12</t>
  </si>
  <si>
    <t xml:space="preserve"> 42 10 24 </t>
  </si>
  <si>
    <t xml:space="preserve"> 42 04 21 </t>
  </si>
  <si>
    <t>27 03 06</t>
  </si>
  <si>
    <t xml:space="preserve"> 31 10 29 </t>
  </si>
  <si>
    <t xml:space="preserve"> 32 11 22 </t>
  </si>
  <si>
    <t xml:space="preserve"> 42 01 28 </t>
  </si>
  <si>
    <t xml:space="preserve"> 34 01 05 </t>
  </si>
  <si>
    <t xml:space="preserve"> 35 02 24 </t>
  </si>
  <si>
    <t xml:space="preserve"> 37 04 09 </t>
  </si>
  <si>
    <t xml:space="preserve"> 37 03 08 </t>
  </si>
  <si>
    <t xml:space="preserve"> 34 08 28 </t>
  </si>
  <si>
    <t xml:space="preserve"> 35 08 04 </t>
  </si>
  <si>
    <t xml:space="preserve"> 24 06 00 </t>
  </si>
  <si>
    <t xml:space="preserve"> 54 09 </t>
  </si>
  <si>
    <t xml:space="preserve"> 24 09 00 </t>
  </si>
  <si>
    <t xml:space="preserve"> 54 03 </t>
  </si>
  <si>
    <t xml:space="preserve"> 30 03 09 </t>
  </si>
  <si>
    <t xml:space="preserve"> 30 06 12 </t>
  </si>
  <si>
    <t xml:space="preserve"> 33 02 25 </t>
  </si>
  <si>
    <t xml:space="preserve"> 33 11 11 </t>
  </si>
  <si>
    <t xml:space="preserve">   20 03   </t>
  </si>
  <si>
    <r>
      <t xml:space="preserve">NUMBER  </t>
    </r>
    <r>
      <rPr>
        <b/>
        <sz val="10"/>
        <color theme="1"/>
        <rFont val="Calibri"/>
        <family val="2"/>
        <charset val="238"/>
        <scheme val="minor"/>
      </rPr>
      <t xml:space="preserve">of insureees  as of </t>
    </r>
    <r>
      <rPr>
        <sz val="10"/>
        <color theme="1"/>
        <rFont val="Calibri"/>
        <family val="2"/>
        <charset val="238"/>
        <scheme val="minor"/>
      </rPr>
      <t xml:space="preserve"> </t>
    </r>
    <r>
      <rPr>
        <b/>
        <sz val="10"/>
        <color theme="1"/>
        <rFont val="Calibri"/>
        <family val="2"/>
        <charset val="238"/>
        <scheme val="minor"/>
      </rPr>
      <t>31 August 2022</t>
    </r>
  </si>
  <si>
    <t>OVERALL number of insurees in August 2022 (payment in September 2022)</t>
  </si>
  <si>
    <t>Average net wage in the Republic of Croatia for July 2022   (source: State Bureau of Statistics)</t>
  </si>
  <si>
    <r>
      <t xml:space="preserve">Current value of pension </t>
    </r>
    <r>
      <rPr>
        <b/>
        <sz val="10"/>
        <color theme="1"/>
        <rFont val="Calibri"/>
        <family val="2"/>
        <charset val="238"/>
        <scheme val="minor"/>
      </rPr>
      <t>(CVP),</t>
    </r>
    <r>
      <rPr>
        <sz val="10"/>
        <color theme="1"/>
        <rFont val="Calibri"/>
        <family val="2"/>
        <charset val="238"/>
        <scheme val="minor"/>
      </rPr>
      <t xml:space="preserve"> 1 July 2022</t>
    </r>
  </si>
  <si>
    <t>14 11 16</t>
  </si>
  <si>
    <t>16 04 04</t>
  </si>
  <si>
    <t>12 11 19</t>
  </si>
  <si>
    <t>18 00 11</t>
  </si>
  <si>
    <t>14 11 03</t>
  </si>
  <si>
    <t>16 02 12</t>
  </si>
  <si>
    <t>13 00 08</t>
  </si>
  <si>
    <t>14 06 27</t>
  </si>
  <si>
    <t>16 05 01</t>
  </si>
  <si>
    <t>17 00 16</t>
  </si>
  <si>
    <t>13 09 00</t>
  </si>
  <si>
    <t>16 05 12</t>
  </si>
  <si>
    <t>22 03 07</t>
  </si>
  <si>
    <t>22 03 04</t>
  </si>
  <si>
    <t>18 02 26</t>
  </si>
  <si>
    <t>25 02 13</t>
  </si>
  <si>
    <t>27 04 05</t>
  </si>
  <si>
    <t>28 01 09</t>
  </si>
  <si>
    <t>23 00 16</t>
  </si>
  <si>
    <t>28 00 18</t>
  </si>
  <si>
    <t>31 11 08</t>
  </si>
  <si>
    <t>32 11 22</t>
  </si>
  <si>
    <t>24 11 22</t>
  </si>
  <si>
    <t>32 03 25</t>
  </si>
  <si>
    <t>34 00 06</t>
  </si>
  <si>
    <t>34 10 00</t>
  </si>
  <si>
    <t>25 04 24</t>
  </si>
  <si>
    <t>35 09 13</t>
  </si>
  <si>
    <t>36 02 14</t>
  </si>
  <si>
    <t>27 07 24</t>
  </si>
  <si>
    <t>36 04 02</t>
  </si>
  <si>
    <t>37 01 00</t>
  </si>
  <si>
    <t>37 05 08</t>
  </si>
  <si>
    <t>28 11 21</t>
  </si>
  <si>
    <t>36 07 11</t>
  </si>
  <si>
    <t>38 01 22</t>
  </si>
  <si>
    <t>38 05 24</t>
  </si>
  <si>
    <t>29 05 03</t>
  </si>
  <si>
    <t>36 08 28</t>
  </si>
  <si>
    <t>38 10 27</t>
  </si>
  <si>
    <t>39 02 06</t>
  </si>
  <si>
    <t>29 03 16</t>
  </si>
  <si>
    <t>37 04 03</t>
  </si>
  <si>
    <t>38 09 23</t>
  </si>
  <si>
    <t>39 00 06</t>
  </si>
  <si>
    <t>28 11 18</t>
  </si>
  <si>
    <t>38 01 05</t>
  </si>
  <si>
    <t>38 09 09</t>
  </si>
  <si>
    <t>29 00 18</t>
  </si>
  <si>
    <t>40 05 03</t>
  </si>
  <si>
    <t>40 04 09</t>
  </si>
  <si>
    <t>40 04 18</t>
  </si>
  <si>
    <t>41 10 09</t>
  </si>
  <si>
    <t>17 10 03</t>
  </si>
  <si>
    <t>22 00 04</t>
  </si>
  <si>
    <t>13 09 05</t>
  </si>
  <si>
    <t>14 10 25</t>
  </si>
  <si>
    <t>16 02 29</t>
  </si>
  <si>
    <t>10 04 27</t>
  </si>
  <si>
    <t>11 08 12</t>
  </si>
  <si>
    <t>16 00 24</t>
  </si>
  <si>
    <t>17 10 22</t>
  </si>
  <si>
    <t>10 03 27</t>
  </si>
  <si>
    <t>14 08 06</t>
  </si>
  <si>
    <t>20 00 07</t>
  </si>
  <si>
    <t>20 02 02</t>
  </si>
  <si>
    <t>12 02 10</t>
  </si>
  <si>
    <t>20 08 05</t>
  </si>
  <si>
    <t>22 04 10</t>
  </si>
  <si>
    <t>22 09 25</t>
  </si>
  <si>
    <t>12 02 21</t>
  </si>
  <si>
    <t>23 04 08</t>
  </si>
  <si>
    <t>28 01 08</t>
  </si>
  <si>
    <t>28 03 08</t>
  </si>
  <si>
    <t>19 04 17</t>
  </si>
  <si>
    <t>28 10 22</t>
  </si>
  <si>
    <t>31 09 04</t>
  </si>
  <si>
    <t>32 04 01</t>
  </si>
  <si>
    <t>20 07 18</t>
  </si>
  <si>
    <t>31 11 11</t>
  </si>
  <si>
    <t>32 06 08</t>
  </si>
  <si>
    <t>32 09 05</t>
  </si>
  <si>
    <t>23 08 09</t>
  </si>
  <si>
    <t>33 00 04</t>
  </si>
  <si>
    <t>33 07 22</t>
  </si>
  <si>
    <t>33 10 20</t>
  </si>
  <si>
    <t>24 04 27</t>
  </si>
  <si>
    <t>33 06 10</t>
  </si>
  <si>
    <t>34 02 28</t>
  </si>
  <si>
    <t>34 05 12</t>
  </si>
  <si>
    <t>26 00 18</t>
  </si>
  <si>
    <t>34 04 00</t>
  </si>
  <si>
    <t>34 05 29</t>
  </si>
  <si>
    <t>34 07 15</t>
  </si>
  <si>
    <t>26 05 06</t>
  </si>
  <si>
    <t>35 04 01</t>
  </si>
  <si>
    <t>34 06 15</t>
  </si>
  <si>
    <t>34 07 06</t>
  </si>
  <si>
    <t>25 11 18</t>
  </si>
  <si>
    <t>36 06 12</t>
  </si>
  <si>
    <t>34 08 25</t>
  </si>
  <si>
    <t>34 09 21</t>
  </si>
  <si>
    <t>28 06 08</t>
  </si>
  <si>
    <t>40 03 13</t>
  </si>
  <si>
    <t>35 08 22</t>
  </si>
  <si>
    <t>35 10 24</t>
  </si>
  <si>
    <t>28 04 24</t>
  </si>
  <si>
    <t>38 10 13</t>
  </si>
  <si>
    <t>28 08 13</t>
  </si>
  <si>
    <t>30 00 07</t>
  </si>
  <si>
    <t>18 00 08</t>
  </si>
  <si>
    <t>25 03 11</t>
  </si>
  <si>
    <t>14 10 21</t>
  </si>
  <si>
    <t>16 01 13</t>
  </si>
  <si>
    <t>12 11 22</t>
  </si>
  <si>
    <t>18 03 25</t>
  </si>
  <si>
    <t>14 11 09</t>
  </si>
  <si>
    <t>16 00 00</t>
  </si>
  <si>
    <t>13 01 20</t>
  </si>
  <si>
    <t>15 08 01</t>
  </si>
  <si>
    <t>16 05 11</t>
  </si>
  <si>
    <t>16 11 27</t>
  </si>
  <si>
    <t>13 09 25</t>
  </si>
  <si>
    <t>16 07 27</t>
  </si>
  <si>
    <t>22 05 22</t>
  </si>
  <si>
    <t>22 05 09</t>
  </si>
  <si>
    <t>18 04 12</t>
  </si>
  <si>
    <t>25 11 07</t>
  </si>
  <si>
    <t>28 11 01</t>
  </si>
  <si>
    <t>29 09 04</t>
  </si>
  <si>
    <t>24 02 12</t>
  </si>
  <si>
    <t>30 04 19</t>
  </si>
  <si>
    <t>32 10 04</t>
  </si>
  <si>
    <t>34 01 28</t>
  </si>
  <si>
    <t>25 03 28</t>
  </si>
  <si>
    <t>33 04 05</t>
  </si>
  <si>
    <t>34 09 15</t>
  </si>
  <si>
    <t>35 09 12</t>
  </si>
  <si>
    <t>26 01 10</t>
  </si>
  <si>
    <t>35 09 28</t>
  </si>
  <si>
    <t>36 10 19</t>
  </si>
  <si>
    <t>37 06 01</t>
  </si>
  <si>
    <t>28 03 12</t>
  </si>
  <si>
    <t>37 00 02</t>
  </si>
  <si>
    <t>38 03 23</t>
  </si>
  <si>
    <t>38 09 16</t>
  </si>
  <si>
    <t>30 00 17</t>
  </si>
  <si>
    <t>37 03 07</t>
  </si>
  <si>
    <t>39 05 23</t>
  </si>
  <si>
    <t>39 10 23</t>
  </si>
  <si>
    <t>30 11 01</t>
  </si>
  <si>
    <t>37 04 02</t>
  </si>
  <si>
    <t>40 02 12</t>
  </si>
  <si>
    <t>40 06 26</t>
  </si>
  <si>
    <t>30 08 15</t>
  </si>
  <si>
    <t>37 08 19</t>
  </si>
  <si>
    <t>40 04 17</t>
  </si>
  <si>
    <t>38 04 10</t>
  </si>
  <si>
    <t>40 00 04</t>
  </si>
  <si>
    <t>40 01 01</t>
  </si>
  <si>
    <t>29 04 04</t>
  </si>
  <si>
    <t>40 05 05</t>
  </si>
  <si>
    <t>41 00 06</t>
  </si>
  <si>
    <t>41 00 09</t>
  </si>
  <si>
    <t>30 03 10</t>
  </si>
  <si>
    <t>41 10 26</t>
  </si>
  <si>
    <t>31 05 06</t>
  </si>
  <si>
    <t>33 06 00</t>
  </si>
  <si>
    <t>22 03 09</t>
  </si>
  <si>
    <t>29 03 14</t>
  </si>
  <si>
    <r>
      <rPr>
        <b/>
        <sz val="10"/>
        <color theme="1"/>
        <rFont val="Calibri"/>
        <family val="2"/>
        <charset val="238"/>
        <scheme val="minor"/>
      </rPr>
      <t xml:space="preserve">Minimum </t>
    </r>
    <r>
      <rPr>
        <sz val="10"/>
        <color theme="1"/>
        <rFont val="Calibri"/>
        <family val="2"/>
        <charset val="238"/>
        <scheme val="minor"/>
      </rPr>
      <t xml:space="preserve">value of penison per 1 year of qualifying period, 1 July 2022 </t>
    </r>
  </si>
  <si>
    <t>situation: August 2022 (payment in September 2022)</t>
  </si>
  <si>
    <t>Early pension because of the employer's bankruptcy - Art. 36</t>
  </si>
  <si>
    <t xml:space="preserve"> 31 11 00  </t>
  </si>
  <si>
    <t xml:space="preserve"> 35 08 04  </t>
  </si>
  <si>
    <t xml:space="preserve"> 31 04 19  </t>
  </si>
  <si>
    <t>31 00 27</t>
  </si>
  <si>
    <t xml:space="preserve"> 33 04 12  </t>
  </si>
  <si>
    <t xml:space="preserve"> 33 02 17  </t>
  </si>
  <si>
    <t>18 08 09</t>
  </si>
  <si>
    <t>29 10 07</t>
  </si>
  <si>
    <t xml:space="preserve"> 38 05 16  </t>
  </si>
  <si>
    <t xml:space="preserve"> 29 07 29  </t>
  </si>
  <si>
    <t xml:space="preserve"> 32 11 01  </t>
  </si>
  <si>
    <t xml:space="preserve"> 41 10 04  </t>
  </si>
  <si>
    <t xml:space="preserve"> 29 07 11  </t>
  </si>
  <si>
    <t xml:space="preserve"> 27 09 02  </t>
  </si>
  <si>
    <t xml:space="preserve"> 28 09 29  </t>
  </si>
  <si>
    <t>06 07 28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</si>
</sst>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00\ 00"/>
    <numFmt numFmtId="165" formatCode="00\ 00"/>
    <numFmt numFmtId="166" formatCode="\-"/>
  </numFmts>
  <fonts count="42"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color theme="1"/>
      <name val="Calibri"/>
      <family val="2"/>
      <charset val="238"/>
      <scheme val="minor"/>
    </font>
    <font>
      <b/>
      <sz val="9"/>
      <color rgb="FFFF0000"/>
      <name val="Calibri"/>
      <family val="2"/>
      <charset val="238"/>
      <scheme val="minor"/>
    </font>
    <font>
      <b/>
      <sz val="10"/>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8"/>
      <color theme="1"/>
      <name val="Calibri"/>
      <family val="2"/>
      <charset val="238"/>
      <scheme val="minor"/>
    </font>
    <font>
      <sz val="8"/>
      <name val="Calibri"/>
      <family val="2"/>
      <charset val="238"/>
      <scheme val="minor"/>
    </font>
    <font>
      <b/>
      <i/>
      <sz val="12"/>
      <color rgb="FFFF0000"/>
      <name val="Calibri"/>
      <family val="2"/>
      <charset val="238"/>
      <scheme val="minor"/>
    </font>
    <font>
      <b/>
      <sz val="8"/>
      <color rgb="FFFF0000"/>
      <name val="Calibri"/>
      <family val="2"/>
      <charset val="238"/>
      <scheme val="minor"/>
    </font>
    <font>
      <sz val="9"/>
      <color rgb="FFFF0000"/>
      <name val="Calibri"/>
      <family val="2"/>
      <charset val="238"/>
      <scheme val="minor"/>
    </font>
    <font>
      <b/>
      <sz val="12"/>
      <color rgb="FFFF0000"/>
      <name val="Calibri"/>
      <family val="2"/>
      <charset val="238"/>
      <scheme val="minor"/>
    </font>
    <font>
      <b/>
      <sz val="12"/>
      <color rgb="FF7030A0"/>
      <name val="Calibri"/>
      <family val="2"/>
      <charset val="238"/>
      <scheme val="minor"/>
    </font>
    <font>
      <sz val="6"/>
      <color theme="1"/>
      <name val="Calibri"/>
      <family val="2"/>
      <charset val="238"/>
      <scheme val="minor"/>
    </font>
    <font>
      <sz val="9"/>
      <color theme="0"/>
      <name val="Calibri"/>
      <family val="2"/>
      <charset val="238"/>
      <scheme val="minor"/>
    </font>
    <font>
      <sz val="10"/>
      <color theme="0"/>
      <name val="Calibri"/>
      <family val="2"/>
      <charset val="238"/>
      <scheme val="minor"/>
    </font>
    <font>
      <b/>
      <sz val="10"/>
      <color rgb="FFFF0000"/>
      <name val="Calibri"/>
      <family val="2"/>
      <charset val="238"/>
      <scheme val="minor"/>
    </font>
    <font>
      <b/>
      <i/>
      <sz val="9"/>
      <color rgb="FFFF0000"/>
      <name val="Calibri"/>
      <family val="2"/>
      <charset val="238"/>
      <scheme val="minor"/>
    </font>
    <font>
      <sz val="7"/>
      <color theme="1"/>
      <name val="Calibri"/>
      <family val="2"/>
      <charset val="238"/>
      <scheme val="minor"/>
    </font>
    <font>
      <sz val="7.5"/>
      <name val="Calibri"/>
      <family val="2"/>
      <charset val="238"/>
      <scheme val="minor"/>
    </font>
    <font>
      <sz val="7.5"/>
      <color rgb="FFFF0000"/>
      <name val="Calibri"/>
      <family val="2"/>
      <charset val="238"/>
      <scheme val="minor"/>
    </font>
    <font>
      <b/>
      <sz val="7.5"/>
      <color rgb="FFFF0000"/>
      <name val="Calibri"/>
      <family val="2"/>
      <charset val="238"/>
      <scheme val="minor"/>
    </font>
    <font>
      <b/>
      <sz val="13"/>
      <color theme="1"/>
      <name val="Calibri"/>
      <family val="2"/>
      <charset val="238"/>
      <scheme val="minor"/>
    </font>
    <font>
      <sz val="12"/>
      <color theme="1"/>
      <name val="Calibri"/>
      <family val="2"/>
      <charset val="238"/>
      <scheme val="minor"/>
    </font>
    <font>
      <i/>
      <sz val="9"/>
      <color theme="1"/>
      <name val="Calibri"/>
      <family val="2"/>
      <charset val="238"/>
      <scheme val="minor"/>
    </font>
    <font>
      <i/>
      <sz val="8"/>
      <color theme="1"/>
      <name val="Calibri"/>
      <family val="2"/>
      <charset val="238"/>
      <scheme val="minor"/>
    </font>
    <font>
      <vertAlign val="superscript"/>
      <sz val="8"/>
      <color theme="1"/>
      <name val="Calibri"/>
      <family val="2"/>
      <charset val="238"/>
      <scheme val="minor"/>
    </font>
    <font>
      <sz val="11"/>
      <color theme="0"/>
      <name val="Calibri"/>
      <family val="2"/>
      <charset val="238"/>
      <scheme val="minor"/>
    </font>
    <font>
      <sz val="8"/>
      <color theme="0"/>
      <name val="Calibri"/>
      <family val="2"/>
      <charset val="238"/>
      <scheme val="minor"/>
    </font>
    <font>
      <sz val="11"/>
      <color rgb="FFFF0000"/>
      <name val="Calibri"/>
      <family val="2"/>
      <charset val="238"/>
      <scheme val="minor"/>
    </font>
    <font>
      <sz val="10"/>
      <color rgb="FFFF0000"/>
      <name val="Calibri"/>
      <family val="2"/>
      <charset val="238"/>
      <scheme val="minor"/>
    </font>
    <font>
      <sz val="6"/>
      <color theme="0"/>
      <name val="Calibri"/>
      <family val="2"/>
      <charset val="238"/>
      <scheme val="minor"/>
    </font>
    <font>
      <i/>
      <sz val="11"/>
      <color theme="1"/>
      <name val="Calibri"/>
      <family val="2"/>
      <charset val="238"/>
      <scheme val="minor"/>
    </font>
    <font>
      <sz val="11"/>
      <color rgb="FF1F497D"/>
      <name val="Calibri"/>
      <family val="2"/>
      <charset val="238"/>
      <scheme val="minor"/>
    </font>
    <font>
      <sz val="8.5"/>
      <name val="Calibri"/>
      <family val="2"/>
      <charset val="238"/>
      <scheme val="minor"/>
    </font>
    <font>
      <sz val="12"/>
      <color rgb="FFFF0000"/>
      <name val="Symbol"/>
      <family val="1"/>
      <charset val="2"/>
    </font>
    <font>
      <i/>
      <sz val="11"/>
      <color rgb="FFFF0000"/>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theme="4"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12">
    <xf numFmtId="0" fontId="0" fillId="0" borderId="0" xfId="0"/>
    <xf numFmtId="0" fontId="2" fillId="0" borderId="0" xfId="0" applyFont="1"/>
    <xf numFmtId="0" fontId="0" fillId="0" borderId="0" xfId="0" applyFont="1"/>
    <xf numFmtId="0" fontId="2" fillId="2" borderId="0" xfId="0" applyFont="1" applyFill="1"/>
    <xf numFmtId="4" fontId="8" fillId="5" borderId="8" xfId="0" applyNumberFormat="1" applyFont="1" applyFill="1" applyBorder="1" applyAlignment="1">
      <alignment vertical="center"/>
    </xf>
    <xf numFmtId="164" fontId="8" fillId="5" borderId="8"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 fontId="8" fillId="6" borderId="4" xfId="0" applyNumberFormat="1" applyFont="1" applyFill="1" applyBorder="1" applyAlignment="1">
      <alignment vertical="center"/>
    </xf>
    <xf numFmtId="166" fontId="8" fillId="6" borderId="4"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6" fillId="0" borderId="0" xfId="0" applyFont="1" applyAlignment="1">
      <alignmen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1" fillId="0" borderId="0" xfId="0" applyFont="1" applyBorder="1" applyAlignment="1">
      <alignment horizontal="right" vertical="center"/>
    </xf>
    <xf numFmtId="4" fontId="8" fillId="10" borderId="1" xfId="0" applyNumberFormat="1" applyFont="1" applyFill="1" applyBorder="1" applyAlignment="1">
      <alignment vertical="center"/>
    </xf>
    <xf numFmtId="164"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4" fontId="8" fillId="11" borderId="8" xfId="0" applyNumberFormat="1" applyFont="1" applyFill="1" applyBorder="1" applyAlignment="1">
      <alignment vertical="center"/>
    </xf>
    <xf numFmtId="164" fontId="8" fillId="11" borderId="8" xfId="0" applyNumberFormat="1" applyFont="1" applyFill="1" applyBorder="1" applyAlignment="1">
      <alignment horizontal="center" vertical="center"/>
    </xf>
    <xf numFmtId="165" fontId="8" fillId="11" borderId="8" xfId="0" applyNumberFormat="1" applyFont="1" applyFill="1" applyBorder="1" applyAlignment="1">
      <alignment horizontal="center" vertical="center"/>
    </xf>
    <xf numFmtId="2" fontId="2" fillId="11" borderId="8" xfId="0" applyNumberFormat="1" applyFont="1" applyFill="1" applyBorder="1" applyAlignment="1">
      <alignment horizontal="center" vertical="center"/>
    </xf>
    <xf numFmtId="0" fontId="7" fillId="0" borderId="6" xfId="0" applyFont="1" applyFill="1" applyBorder="1" applyAlignment="1">
      <alignment vertical="center"/>
    </xf>
    <xf numFmtId="4" fontId="8" fillId="0" borderId="1" xfId="0" applyNumberFormat="1" applyFont="1" applyFill="1" applyBorder="1" applyAlignment="1">
      <alignment vertical="center"/>
    </xf>
    <xf numFmtId="4" fontId="8" fillId="0" borderId="6" xfId="0" applyNumberFormat="1" applyFont="1" applyFill="1" applyBorder="1" applyAlignment="1">
      <alignment horizontal="center" vertical="center"/>
    </xf>
    <xf numFmtId="4" fontId="8" fillId="3" borderId="1" xfId="0" applyNumberFormat="1" applyFont="1" applyFill="1" applyBorder="1" applyAlignment="1">
      <alignment vertical="center"/>
    </xf>
    <xf numFmtId="164" fontId="8"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7" fillId="0" borderId="7" xfId="0" applyFont="1" applyFill="1" applyBorder="1" applyAlignment="1">
      <alignment horizontal="left" vertical="center"/>
    </xf>
    <xf numFmtId="4" fontId="8" fillId="0" borderId="8" xfId="0" applyNumberFormat="1" applyFont="1" applyFill="1" applyBorder="1" applyAlignment="1">
      <alignment vertical="center"/>
    </xf>
    <xf numFmtId="4" fontId="8" fillId="0" borderId="7" xfId="0" applyNumberFormat="1" applyFont="1" applyFill="1" applyBorder="1" applyAlignment="1">
      <alignment horizontal="center" vertical="center"/>
    </xf>
    <xf numFmtId="4" fontId="8" fillId="3" borderId="8" xfId="0" applyNumberFormat="1" applyFont="1" applyFill="1" applyBorder="1" applyAlignment="1">
      <alignment vertical="center"/>
    </xf>
    <xf numFmtId="164"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9" fillId="0" borderId="8" xfId="0" applyNumberFormat="1" applyFont="1" applyFill="1" applyBorder="1" applyAlignment="1">
      <alignment vertical="center"/>
    </xf>
    <xf numFmtId="4" fontId="9" fillId="0" borderId="7" xfId="0" applyNumberFormat="1" applyFont="1" applyFill="1" applyBorder="1" applyAlignment="1">
      <alignment horizontal="center" vertical="center"/>
    </xf>
    <xf numFmtId="4" fontId="9" fillId="3" borderId="8" xfId="0" applyNumberFormat="1" applyFont="1" applyFill="1" applyBorder="1" applyAlignment="1">
      <alignment vertical="center"/>
    </xf>
    <xf numFmtId="164"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0" fontId="7" fillId="0" borderId="7" xfId="0" applyFont="1" applyFill="1" applyBorder="1" applyAlignment="1">
      <alignment vertical="center"/>
    </xf>
    <xf numFmtId="0" fontId="7" fillId="0" borderId="7" xfId="0" applyFont="1" applyFill="1" applyBorder="1" applyAlignment="1">
      <alignment horizontal="left" vertical="center" wrapText="1"/>
    </xf>
    <xf numFmtId="0" fontId="9" fillId="4" borderId="5" xfId="0" applyFont="1" applyFill="1" applyBorder="1" applyAlignment="1">
      <alignment horizontal="center" vertical="center"/>
    </xf>
    <xf numFmtId="4" fontId="9" fillId="4" borderId="5" xfId="0" applyNumberFormat="1" applyFont="1" applyFill="1" applyBorder="1" applyAlignment="1">
      <alignment vertical="center"/>
    </xf>
    <xf numFmtId="4" fontId="9"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 fillId="2" borderId="6" xfId="0" applyFont="1" applyFill="1" applyBorder="1" applyAlignment="1">
      <alignment vertical="center"/>
    </xf>
    <xf numFmtId="4" fontId="2" fillId="0" borderId="1" xfId="0" applyNumberFormat="1" applyFont="1" applyBorder="1" applyAlignment="1">
      <alignment vertical="center"/>
    </xf>
    <xf numFmtId="165" fontId="2" fillId="0" borderId="1" xfId="0" applyNumberFormat="1" applyFont="1" applyBorder="1" applyAlignment="1">
      <alignment horizontal="center" vertical="center"/>
    </xf>
    <xf numFmtId="0" fontId="1" fillId="2" borderId="7" xfId="0" applyFont="1" applyFill="1" applyBorder="1" applyAlignment="1">
      <alignment vertical="center"/>
    </xf>
    <xf numFmtId="4" fontId="2" fillId="0" borderId="8" xfId="0" applyNumberFormat="1" applyFont="1" applyBorder="1" applyAlignment="1">
      <alignment vertical="center"/>
    </xf>
    <xf numFmtId="165" fontId="2" fillId="0" borderId="8" xfId="0" applyNumberFormat="1" applyFont="1" applyBorder="1" applyAlignment="1">
      <alignment horizontal="center" vertical="center"/>
    </xf>
    <xf numFmtId="0" fontId="4" fillId="4" borderId="13" xfId="0" applyFont="1" applyFill="1" applyBorder="1" applyAlignment="1">
      <alignment horizontal="center" vertical="center"/>
    </xf>
    <xf numFmtId="4" fontId="6" fillId="4" borderId="5" xfId="0" applyNumberFormat="1" applyFont="1" applyFill="1" applyBorder="1" applyAlignment="1">
      <alignment vertical="center"/>
    </xf>
    <xf numFmtId="0" fontId="2" fillId="4" borderId="5" xfId="0" applyFont="1" applyFill="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7" borderId="7" xfId="0" applyFont="1" applyFill="1" applyBorder="1" applyAlignment="1">
      <alignment horizontal="center" vertical="center"/>
    </xf>
    <xf numFmtId="0" fontId="1" fillId="0" borderId="8" xfId="0" applyFont="1" applyBorder="1" applyAlignment="1">
      <alignment vertical="center"/>
    </xf>
    <xf numFmtId="4" fontId="1" fillId="0" borderId="0" xfId="0" applyNumberFormat="1" applyFont="1" applyBorder="1" applyAlignment="1">
      <alignment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vertical="center"/>
    </xf>
    <xf numFmtId="0" fontId="4" fillId="9" borderId="13" xfId="0" applyFont="1" applyFill="1" applyBorder="1" applyAlignment="1">
      <alignment horizontal="center" vertical="center"/>
    </xf>
    <xf numFmtId="0" fontId="4" fillId="9" borderId="5" xfId="0" applyFont="1" applyFill="1" applyBorder="1" applyAlignment="1">
      <alignment vertical="center"/>
    </xf>
    <xf numFmtId="4" fontId="4" fillId="9" borderId="2" xfId="0" applyNumberFormat="1" applyFont="1" applyFill="1" applyBorder="1" applyAlignment="1">
      <alignment vertical="center"/>
    </xf>
    <xf numFmtId="4" fontId="4" fillId="9" borderId="5" xfId="0" applyNumberFormat="1" applyFont="1" applyFill="1" applyBorder="1" applyAlignment="1">
      <alignment horizontal="center" vertical="center"/>
    </xf>
    <xf numFmtId="4" fontId="4" fillId="9" borderId="3" xfId="0" applyNumberFormat="1" applyFont="1" applyFill="1" applyBorder="1" applyAlignment="1">
      <alignment vertical="center"/>
    </xf>
    <xf numFmtId="0" fontId="0" fillId="0" borderId="0" xfId="0" applyAlignment="1">
      <alignment vertical="center"/>
    </xf>
    <xf numFmtId="2" fontId="6" fillId="3" borderId="8" xfId="0" applyNumberFormat="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left"/>
    </xf>
    <xf numFmtId="0" fontId="1" fillId="0" borderId="0" xfId="0" applyFont="1" applyFill="1"/>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 fillId="7" borderId="1" xfId="0" applyFont="1" applyFill="1" applyBorder="1" applyAlignment="1">
      <alignment vertical="center" wrapText="1"/>
    </xf>
    <xf numFmtId="0" fontId="19" fillId="0" borderId="1" xfId="0" applyFont="1" applyBorder="1" applyAlignment="1">
      <alignment horizontal="right" vertical="center"/>
    </xf>
    <xf numFmtId="164" fontId="15" fillId="0" borderId="1" xfId="0" applyNumberFormat="1" applyFont="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4" xfId="0" applyFont="1" applyBorder="1" applyAlignment="1">
      <alignment horizontal="right" vertical="center"/>
    </xf>
    <xf numFmtId="4" fontId="2" fillId="0" borderId="4" xfId="0" applyNumberFormat="1" applyFont="1" applyBorder="1" applyAlignment="1">
      <alignment horizontal="right" vertical="center"/>
    </xf>
    <xf numFmtId="1" fontId="2" fillId="0"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5" xfId="0" applyFont="1" applyBorder="1" applyAlignment="1">
      <alignment horizontal="right" vertical="center"/>
    </xf>
    <xf numFmtId="4" fontId="2" fillId="0" borderId="5" xfId="0" applyNumberFormat="1" applyFont="1" applyBorder="1" applyAlignment="1">
      <alignment horizontal="right" vertical="center"/>
    </xf>
    <xf numFmtId="0" fontId="2" fillId="0" borderId="5" xfId="0" applyFont="1" applyFill="1" applyBorder="1" applyAlignment="1">
      <alignment horizontal="right" vertical="center"/>
    </xf>
    <xf numFmtId="0" fontId="2" fillId="2" borderId="5" xfId="0" applyFont="1" applyFill="1" applyBorder="1" applyAlignment="1">
      <alignment horizontal="right" vertical="center"/>
    </xf>
    <xf numFmtId="0" fontId="2" fillId="0" borderId="1" xfId="0" applyFont="1" applyFill="1" applyBorder="1" applyAlignment="1">
      <alignment horizontal="righ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6" fillId="9" borderId="11" xfId="0" applyFont="1" applyFill="1" applyBorder="1" applyAlignment="1">
      <alignment horizontal="right" vertical="center"/>
    </xf>
    <xf numFmtId="4" fontId="6" fillId="9" borderId="4" xfId="0" applyNumberFormat="1" applyFont="1" applyFill="1" applyBorder="1" applyAlignment="1">
      <alignment horizontal="right" vertical="center"/>
    </xf>
    <xf numFmtId="0" fontId="20" fillId="0" borderId="0" xfId="0" applyFont="1"/>
    <xf numFmtId="0" fontId="1" fillId="0" borderId="0" xfId="0" applyFont="1" applyBorder="1" applyAlignment="1">
      <alignment vertical="center"/>
    </xf>
    <xf numFmtId="0" fontId="1" fillId="0" borderId="0" xfId="0" applyFont="1" applyBorder="1" applyAlignment="1">
      <alignment horizontal="right" vertical="center"/>
    </xf>
    <xf numFmtId="4" fontId="19" fillId="0" borderId="1" xfId="0" applyNumberFormat="1" applyFont="1" applyBorder="1" applyAlignment="1">
      <alignment horizontal="right" vertical="center"/>
    </xf>
    <xf numFmtId="0" fontId="23" fillId="3" borderId="5"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1" borderId="8" xfId="0" applyFont="1" applyFill="1" applyBorder="1" applyAlignment="1">
      <alignment horizontal="left" vertical="center" wrapText="1"/>
    </xf>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64" fontId="2" fillId="0" borderId="5" xfId="0" applyNumberFormat="1" applyFont="1" applyBorder="1" applyAlignment="1">
      <alignment horizontal="center" vertical="center"/>
    </xf>
    <xf numFmtId="0" fontId="27" fillId="0" borderId="11" xfId="0" applyFont="1" applyBorder="1" applyAlignment="1">
      <alignment horizontal="center" vertical="center"/>
    </xf>
    <xf numFmtId="1" fontId="8" fillId="0" borderId="6" xfId="0" applyNumberFormat="1" applyFont="1" applyFill="1" applyBorder="1" applyAlignment="1">
      <alignment vertical="center"/>
    </xf>
    <xf numFmtId="1" fontId="8" fillId="0" borderId="7" xfId="0" applyNumberFormat="1" applyFont="1" applyFill="1" applyBorder="1" applyAlignment="1">
      <alignment vertical="center"/>
    </xf>
    <xf numFmtId="1" fontId="9" fillId="0" borderId="7" xfId="0" applyNumberFormat="1" applyFont="1" applyFill="1" applyBorder="1" applyAlignment="1">
      <alignment vertical="center"/>
    </xf>
    <xf numFmtId="1" fontId="9" fillId="4" borderId="5" xfId="0" applyNumberFormat="1" applyFont="1" applyFill="1" applyBorder="1" applyAlignment="1">
      <alignment vertical="center"/>
    </xf>
    <xf numFmtId="1" fontId="8" fillId="10" borderId="1" xfId="0" applyNumberFormat="1" applyFont="1" applyFill="1" applyBorder="1" applyAlignment="1">
      <alignment vertical="center"/>
    </xf>
    <xf numFmtId="1" fontId="8" fillId="11" borderId="8" xfId="0" applyNumberFormat="1" applyFont="1" applyFill="1" applyBorder="1" applyAlignment="1">
      <alignment vertical="center"/>
    </xf>
    <xf numFmtId="1" fontId="8" fillId="5" borderId="8" xfId="0" applyNumberFormat="1" applyFont="1" applyFill="1" applyBorder="1" applyAlignment="1">
      <alignment vertical="center"/>
    </xf>
    <xf numFmtId="1" fontId="8" fillId="6" borderId="4" xfId="0" applyNumberFormat="1" applyFont="1" applyFill="1" applyBorder="1" applyAlignment="1">
      <alignment vertical="center"/>
    </xf>
    <xf numFmtId="1" fontId="8" fillId="3" borderId="6" xfId="0" applyNumberFormat="1" applyFont="1" applyFill="1" applyBorder="1" applyAlignment="1">
      <alignment vertical="center"/>
    </xf>
    <xf numFmtId="1" fontId="8" fillId="3" borderId="7" xfId="0" applyNumberFormat="1" applyFont="1" applyFill="1" applyBorder="1" applyAlignment="1">
      <alignment vertical="center"/>
    </xf>
    <xf numFmtId="1" fontId="9" fillId="3" borderId="7" xfId="0" applyNumberFormat="1" applyFont="1" applyFill="1" applyBorder="1" applyAlignment="1">
      <alignment vertical="center"/>
    </xf>
    <xf numFmtId="1" fontId="2" fillId="0" borderId="1" xfId="0" applyNumberFormat="1" applyFont="1" applyBorder="1" applyAlignment="1">
      <alignment vertical="center"/>
    </xf>
    <xf numFmtId="1" fontId="2" fillId="0" borderId="8" xfId="0" applyNumberFormat="1" applyFont="1" applyBorder="1" applyAlignment="1">
      <alignment vertical="center"/>
    </xf>
    <xf numFmtId="1" fontId="6" fillId="4" borderId="5" xfId="0" applyNumberFormat="1" applyFont="1" applyFill="1" applyBorder="1" applyAlignment="1">
      <alignment vertical="center"/>
    </xf>
    <xf numFmtId="0" fontId="30" fillId="0" borderId="11" xfId="0" applyFont="1" applyBorder="1" applyAlignment="1">
      <alignment horizontal="left" vertical="center" inden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164" fontId="11" fillId="8" borderId="5"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xf>
    <xf numFmtId="0" fontId="18" fillId="0" borderId="0" xfId="0" applyFont="1" applyAlignment="1">
      <alignment horizontal="center" vertical="center"/>
    </xf>
    <xf numFmtId="0" fontId="4" fillId="7" borderId="8" xfId="0" applyFont="1" applyFill="1" applyBorder="1" applyAlignment="1">
      <alignment vertical="top" wrapText="1"/>
    </xf>
    <xf numFmtId="0" fontId="20" fillId="2" borderId="0" xfId="0" applyFont="1" applyFill="1"/>
    <xf numFmtId="0" fontId="32" fillId="0" borderId="0" xfId="0" applyFont="1"/>
    <xf numFmtId="0" fontId="33" fillId="0" borderId="0" xfId="0" applyFont="1" applyAlignment="1">
      <alignment vertical="top" wrapText="1"/>
    </xf>
    <xf numFmtId="0" fontId="20" fillId="0" borderId="0" xfId="0" applyFont="1" applyAlignment="1">
      <alignment vertical="center"/>
    </xf>
    <xf numFmtId="0" fontId="34" fillId="0" borderId="0" xfId="0" applyFont="1"/>
    <xf numFmtId="0" fontId="35" fillId="0" borderId="0" xfId="0" applyFont="1"/>
    <xf numFmtId="0" fontId="35" fillId="2" borderId="0" xfId="0" applyFont="1" applyFill="1"/>
    <xf numFmtId="0" fontId="35" fillId="0" borderId="0" xfId="0" applyFont="1" applyAlignment="1">
      <alignment vertical="center"/>
    </xf>
    <xf numFmtId="0" fontId="33" fillId="0" borderId="0" xfId="0" applyFont="1"/>
    <xf numFmtId="0" fontId="19" fillId="0" borderId="0" xfId="0" applyFont="1"/>
    <xf numFmtId="0" fontId="33" fillId="0" borderId="0" xfId="0" applyFont="1" applyAlignment="1">
      <alignment horizontal="center" vertical="center"/>
    </xf>
    <xf numFmtId="0" fontId="36" fillId="0" borderId="0" xfId="0" applyFont="1" applyAlignment="1">
      <alignment horizontal="center" vertical="center"/>
    </xf>
    <xf numFmtId="0" fontId="19" fillId="0" borderId="0" xfId="0" applyFont="1" applyFill="1"/>
    <xf numFmtId="0" fontId="37" fillId="0" borderId="0" xfId="0" applyFont="1"/>
    <xf numFmtId="0" fontId="1" fillId="7" borderId="1" xfId="0" applyFont="1" applyFill="1" applyBorder="1" applyAlignment="1">
      <alignment horizontal="center" vertical="center" wrapText="1"/>
    </xf>
    <xf numFmtId="0" fontId="1" fillId="0" borderId="5" xfId="0" applyFont="1" applyBorder="1" applyAlignment="1">
      <alignment horizontal="center" vertical="center"/>
    </xf>
    <xf numFmtId="0" fontId="7" fillId="0" borderId="0" xfId="0" applyFont="1" applyAlignment="1">
      <alignment vertical="center"/>
    </xf>
    <xf numFmtId="0" fontId="38" fillId="0" borderId="0" xfId="0" applyFont="1" applyAlignment="1">
      <alignment vertical="center"/>
    </xf>
    <xf numFmtId="0" fontId="39" fillId="7" borderId="0" xfId="0" applyFont="1" applyFill="1" applyAlignment="1">
      <alignment vertical="center"/>
    </xf>
    <xf numFmtId="0" fontId="40" fillId="0" borderId="0" xfId="0" applyFont="1" applyAlignment="1">
      <alignment horizontal="left" vertical="center" indent="5"/>
    </xf>
    <xf numFmtId="0" fontId="4" fillId="0" borderId="0" xfId="0" applyFont="1" applyFill="1" applyBorder="1" applyAlignment="1"/>
    <xf numFmtId="0" fontId="1" fillId="0" borderId="0" xfId="0" applyFont="1" applyFill="1" applyBorder="1" applyAlignment="1"/>
    <xf numFmtId="0" fontId="1" fillId="0" borderId="11" xfId="0" applyFont="1" applyBorder="1" applyAlignment="1">
      <alignment vertical="center"/>
    </xf>
    <xf numFmtId="2" fontId="2" fillId="3" borderId="4" xfId="0" applyNumberFormat="1" applyFont="1" applyFill="1" applyBorder="1" applyAlignment="1">
      <alignment horizontal="center" vertical="center"/>
    </xf>
    <xf numFmtId="2" fontId="35" fillId="0" borderId="0" xfId="0" applyNumberFormat="1" applyFont="1"/>
    <xf numFmtId="0" fontId="41" fillId="0" borderId="0" xfId="0" applyFont="1"/>
    <xf numFmtId="0" fontId="1" fillId="2"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2" xfId="0" applyFont="1" applyBorder="1" applyAlignment="1">
      <alignment horizontal="left" vertical="top" wrapText="1"/>
    </xf>
    <xf numFmtId="0" fontId="27" fillId="0" borderId="0" xfId="0" applyFont="1" applyBorder="1" applyAlignment="1">
      <alignment horizontal="center" vertical="center"/>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2" fontId="2" fillId="2" borderId="5" xfId="0" applyNumberFormat="1" applyFont="1" applyFill="1" applyBorder="1" applyAlignment="1">
      <alignment horizontal="center" vertical="center"/>
    </xf>
    <xf numFmtId="0" fontId="6" fillId="0" borderId="9" xfId="0" applyFont="1" applyBorder="1" applyAlignment="1">
      <alignment horizontal="center" vertical="center" wrapText="1"/>
    </xf>
    <xf numFmtId="0" fontId="11" fillId="0" borderId="9" xfId="0" applyFont="1" applyBorder="1" applyAlignment="1">
      <alignment horizontal="left" vertical="center" wrapText="1"/>
    </xf>
    <xf numFmtId="0" fontId="1" fillId="2" borderId="13" xfId="0" applyFont="1" applyFill="1" applyBorder="1" applyAlignment="1">
      <alignment horizontal="left" vertical="center"/>
    </xf>
    <xf numFmtId="0" fontId="1" fillId="2" borderId="3" xfId="0" applyFont="1" applyFill="1" applyBorder="1" applyAlignment="1">
      <alignment horizontal="left" vertical="center"/>
    </xf>
    <xf numFmtId="49" fontId="9" fillId="2" borderId="5"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0" fontId="11" fillId="0" borderId="0" xfId="0" applyFont="1" applyAlignment="1">
      <alignment horizontal="left" vertical="top" wrapText="1"/>
    </xf>
    <xf numFmtId="0" fontId="4"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horizontal="center" wrapText="1"/>
    </xf>
    <xf numFmtId="0" fontId="4" fillId="9" borderId="14" xfId="0" applyFont="1" applyFill="1" applyBorder="1" applyAlignment="1">
      <alignment horizontal="center" vertical="center"/>
    </xf>
    <xf numFmtId="0" fontId="4" fillId="9"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xf numFmtId="3" fontId="6" fillId="2" borderId="5" xfId="0" applyNumberFormat="1" applyFont="1" applyFill="1" applyBorder="1" applyAlignment="1">
      <alignment horizontal="center" vertical="center"/>
    </xf>
  </cellXfs>
  <cellStyles count="1">
    <cellStyle name="Normalno" xfId="0" builtinId="0"/>
  </cellStyles>
  <dxfs count="0"/>
  <tableStyles count="0" defaultTableStyle="TableStyleMedium2" defaultPivotStyle="PivotStyleLight16"/>
  <colors>
    <mruColors>
      <color rgb="FFFFFFCC"/>
      <color rgb="FFD3F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broj korisnika</c:v>
          </c:tx>
          <c:spPr>
            <a:solidFill>
              <a:schemeClr val="accent1">
                <a:lumMod val="50000"/>
              </a:schemeClr>
            </a:solidFill>
            <a:ln>
              <a:noFill/>
            </a:ln>
            <a:effectLst>
              <a:outerShdw blurRad="76200" dir="18900000" sy="23000" kx="-1200000" algn="bl" rotWithShape="0">
                <a:prstClr val="black">
                  <a:alpha val="20000"/>
                </a:prstClr>
              </a:outerShdw>
            </a:effectLst>
          </c:spPr>
          <c:invertIfNegative val="0"/>
          <c:dPt>
            <c:idx val="0"/>
            <c:invertIfNegative val="0"/>
            <c:bubble3D val="0"/>
            <c:spPr>
              <a:solidFill>
                <a:srgbClr val="92D050"/>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6-63F1-4398-AD38-B4E376014728}"/>
              </c:ext>
            </c:extLst>
          </c:dPt>
          <c:dPt>
            <c:idx val="1"/>
            <c:invertIfNegative val="0"/>
            <c:bubble3D val="0"/>
            <c:spPr>
              <a:solidFill>
                <a:schemeClr val="tx1"/>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9-63F1-4398-AD38-B4E37601472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sr-Latn-RS"/>
                </a:p>
              </c:txPr>
              <c:dLblPos val="inEnd"/>
              <c:showLegendKey val="0"/>
              <c:showVal val="1"/>
              <c:showCatName val="0"/>
              <c:showSerName val="0"/>
              <c:showPercent val="0"/>
              <c:showBubbleSize val="0"/>
              <c:extLst>
                <c:ext xmlns:c16="http://schemas.microsoft.com/office/drawing/2014/chart" uri="{C3380CC4-5D6E-409C-BE32-E72D297353CC}">
                  <c16:uniqueId val="{00000006-63F1-4398-AD38-B4E37601472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2'!$A$23:$K$23,'stranica 1 i 2'!$A$37:$D$37)</c:f>
              <c:strCache>
                <c:ptCount val="2"/>
                <c:pt idx="0">
                  <c:v>Pension beneficiaries entitled to pension FOR THE FIRST TIME in 2022 according to the Pension Insurance Act  - NEW BENEFICIARIES</c:v>
                </c:pt>
                <c:pt idx="1">
                  <c:v>Pension beneficiaries whose pension entitlement ceased in 2022  -  death caused,   
and who were retired according to the Pension Insurance Act  </c:v>
                </c:pt>
              </c:strCache>
            </c:strRef>
          </c:cat>
          <c:val>
            <c:numRef>
              <c:f>('stranica 1 i 2'!$B$32,'stranica 1 i 2'!$B$41)</c:f>
              <c:numCache>
                <c:formatCode>0</c:formatCode>
                <c:ptCount val="2"/>
                <c:pt idx="0">
                  <c:v>32160</c:v>
                </c:pt>
                <c:pt idx="1">
                  <c:v>35639</c:v>
                </c:pt>
              </c:numCache>
            </c:numRef>
          </c:val>
          <c:extLst>
            <c:ext xmlns:c16="http://schemas.microsoft.com/office/drawing/2014/chart" uri="{C3380CC4-5D6E-409C-BE32-E72D297353CC}">
              <c16:uniqueId val="{00000000-89BE-419A-820E-25436B394F83}"/>
            </c:ext>
          </c:extLst>
        </c:ser>
        <c:dLbls>
          <c:dLblPos val="inEnd"/>
          <c:showLegendKey val="0"/>
          <c:showVal val="1"/>
          <c:showCatName val="0"/>
          <c:showSerName val="0"/>
          <c:showPercent val="0"/>
          <c:showBubbleSize val="0"/>
        </c:dLbls>
        <c:gapWidth val="41"/>
        <c:axId val="74651968"/>
        <c:axId val="74654880"/>
      </c:barChart>
      <c:catAx>
        <c:axId val="7465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dk1">
                    <a:lumMod val="65000"/>
                    <a:lumOff val="35000"/>
                  </a:schemeClr>
                </a:solidFill>
                <a:effectLst/>
                <a:latin typeface="+mn-lt"/>
                <a:ea typeface="+mn-ea"/>
                <a:cs typeface="+mn-cs"/>
              </a:defRPr>
            </a:pPr>
            <a:endParaRPr lang="sr-Latn-RS"/>
          </a:p>
        </c:txPr>
        <c:crossAx val="74654880"/>
        <c:crosses val="autoZero"/>
        <c:auto val="1"/>
        <c:lblAlgn val="ctr"/>
        <c:lblOffset val="100"/>
        <c:noMultiLvlLbl val="0"/>
      </c:catAx>
      <c:valAx>
        <c:axId val="74654880"/>
        <c:scaling>
          <c:orientation val="minMax"/>
          <c:max val="36000"/>
          <c:min val="10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sr-Latn-RS"/>
          </a:p>
        </c:txPr>
        <c:crossAx val="746519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hr-HR" sz="1200"/>
              <a:t>Beneficiaries to insurees ratio </a:t>
            </a:r>
            <a:r>
              <a:rPr lang="hr-HR" sz="1200">
                <a:solidFill>
                  <a:srgbClr val="FF0000"/>
                </a:solidFill>
              </a:rPr>
              <a:t>1 : 1,34</a:t>
            </a:r>
          </a:p>
        </c:rich>
      </c:tx>
      <c:layout>
        <c:manualLayout>
          <c:xMode val="edge"/>
          <c:yMode val="edge"/>
          <c:x val="0.20538959123946296"/>
          <c:y val="4.668411794270396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chemeClr val="accent1">
                <a:lumMod val="5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31 August 2022</c:v>
                </c:pt>
                <c:pt idx="1">
                  <c:v>OVERALL number of insurees in August 2022 (payment in September 2022)</c:v>
                </c:pt>
              </c:strCache>
            </c:strRef>
          </c:cat>
          <c:val>
            <c:numRef>
              <c:f>'stranica 1 i 2'!$C$45:$C$46</c:f>
              <c:numCache>
                <c:formatCode>0</c:formatCode>
                <c:ptCount val="2"/>
                <c:pt idx="0">
                  <c:v>1642551</c:v>
                </c:pt>
                <c:pt idx="1">
                  <c:v>1229242</c:v>
                </c:pt>
              </c:numCache>
            </c:numRef>
          </c:val>
          <c:extLst>
            <c:ext xmlns:c16="http://schemas.microsoft.com/office/drawing/2014/chart" uri="{C3380CC4-5D6E-409C-BE32-E72D297353CC}">
              <c16:uniqueId val="{00000000-C4FD-42C9-A646-836DD335B544}"/>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31 August 2022</c:v>
                </c:pt>
                <c:pt idx="1">
                  <c:v>OVERALL number of insurees in August 2022 (payment in September 2022)</c:v>
                </c:pt>
              </c:strCache>
            </c:strRef>
          </c:cat>
          <c:val>
            <c:numRef>
              <c:f>'stranica 1 i 2'!$D$45:$D$46</c:f>
              <c:numCache>
                <c:formatCode>0</c:formatCode>
                <c:ptCount val="2"/>
              </c:numCache>
            </c:numRef>
          </c:val>
          <c:extLst>
            <c:ext xmlns:c16="http://schemas.microsoft.com/office/drawing/2014/chart" uri="{C3380CC4-5D6E-409C-BE32-E72D297353CC}">
              <c16:uniqueId val="{00000001-C4FD-42C9-A646-836DD335B544}"/>
            </c:ext>
          </c:extLst>
        </c:ser>
        <c:dLbls>
          <c:dLblPos val="inEnd"/>
          <c:showLegendKey val="0"/>
          <c:showVal val="1"/>
          <c:showCatName val="0"/>
          <c:showSerName val="0"/>
          <c:showPercent val="0"/>
          <c:showBubbleSize val="0"/>
        </c:dLbls>
        <c:gapWidth val="0"/>
        <c:axId val="155137216"/>
        <c:axId val="155139296"/>
      </c:barChart>
      <c:catAx>
        <c:axId val="15513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sr-Latn-RS"/>
          </a:p>
        </c:txPr>
        <c:crossAx val="155139296"/>
        <c:crosses val="autoZero"/>
        <c:auto val="1"/>
        <c:lblAlgn val="ctr"/>
        <c:lblOffset val="100"/>
        <c:noMultiLvlLbl val="0"/>
      </c:catAx>
      <c:valAx>
        <c:axId val="155139296"/>
        <c:scaling>
          <c:orientation val="minMax"/>
        </c:scaling>
        <c:delete val="1"/>
        <c:axPos val="l"/>
        <c:majorGridlines>
          <c:spPr>
            <a:ln w="9525" cap="flat" cmpd="sng" algn="ctr">
              <a:noFill/>
              <a:round/>
            </a:ln>
            <a:effectLst/>
          </c:spPr>
        </c:majorGridlines>
        <c:numFmt formatCode="0" sourceLinked="1"/>
        <c:majorTickMark val="none"/>
        <c:minorTickMark val="none"/>
        <c:tickLblPos val="none"/>
        <c:crossAx val="155137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 including international agreements</a:t>
            </a:r>
          </a:p>
        </c:rich>
      </c:tx>
      <c:layout>
        <c:manualLayout>
          <c:xMode val="edge"/>
          <c:yMode val="edge"/>
          <c:x val="0.2501602886090788"/>
          <c:y val="7.20288251418032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1431277870504181"/>
          <c:y val="7.923170765598353E-2"/>
          <c:w val="0.85680512203535286"/>
          <c:h val="0.68750338291204804"/>
        </c:manualLayout>
      </c:layout>
      <c:barChart>
        <c:barDir val="col"/>
        <c:grouping val="clustered"/>
        <c:varyColors val="0"/>
        <c:ser>
          <c:idx val="0"/>
          <c:order val="0"/>
          <c:tx>
            <c:strRef>
              <c:f>'stranica 1 i 2'!$G$4</c:f>
              <c:strCache>
                <c:ptCount val="1"/>
                <c:pt idx="0">
                  <c:v>Average net pension </c:v>
                </c:pt>
              </c:strCache>
            </c:strRef>
          </c:tx>
          <c:spPr>
            <a:solidFill>
              <a:schemeClr val="accent1">
                <a:lumMod val="5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2'!$G$15,'stranica 1 i 2'!$G$32)</c:f>
              <c:numCache>
                <c:formatCode>#,##0.00</c:formatCode>
                <c:ptCount val="2"/>
                <c:pt idx="0">
                  <c:v>3224.88</c:v>
                </c:pt>
                <c:pt idx="1">
                  <c:v>3349.4688980779538</c:v>
                </c:pt>
              </c:numCache>
            </c:numRef>
          </c:val>
          <c:extLst>
            <c:ext xmlns:c16="http://schemas.microsoft.com/office/drawing/2014/chart" uri="{C3380CC4-5D6E-409C-BE32-E72D297353CC}">
              <c16:uniqueId val="{00000000-E7E1-4338-946B-DDC96E1D6A72}"/>
            </c:ext>
          </c:extLst>
        </c:ser>
        <c:dLbls>
          <c:showLegendKey val="0"/>
          <c:showVal val="0"/>
          <c:showCatName val="0"/>
          <c:showSerName val="0"/>
          <c:showPercent val="0"/>
          <c:showBubbleSize val="0"/>
        </c:dLbls>
        <c:gapWidth val="219"/>
        <c:overlap val="-27"/>
        <c:axId val="255809952"/>
        <c:axId val="255805376"/>
      </c:barChart>
      <c:lineChart>
        <c:grouping val="standard"/>
        <c:varyColors val="0"/>
        <c:ser>
          <c:idx val="1"/>
          <c:order val="1"/>
          <c:tx>
            <c:v>average pension amount</c:v>
          </c:tx>
          <c:spPr>
            <a:ln w="28575" cap="rnd">
              <a:noFill/>
              <a:round/>
            </a:ln>
            <a:effectLst/>
          </c:spPr>
          <c:marker>
            <c:symbol val="circle"/>
            <c:size val="9"/>
            <c:spPr>
              <a:solidFill>
                <a:schemeClr val="bg1"/>
              </a:solidFill>
              <a:ln w="9525">
                <a:solidFill>
                  <a:schemeClr val="accent2"/>
                </a:solidFill>
              </a:ln>
              <a:effectLst/>
            </c:spPr>
          </c:marker>
          <c:dLbls>
            <c:dLbl>
              <c:idx val="1"/>
              <c:layout>
                <c:manualLayout>
                  <c:x val="-5.7534126300479708E-2"/>
                  <c:y val="-0.10666671643824623"/>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mn-lt"/>
                        <a:ea typeface="+mn-ea"/>
                        <a:cs typeface="+mn-cs"/>
                      </a:defRPr>
                    </a:pPr>
                    <a:r>
                      <a:rPr lang="en-US"/>
                      <a:t>34</a:t>
                    </a:r>
                  </a:p>
                </c:rich>
              </c:tx>
              <c:spPr>
                <a:solidFill>
                  <a:srgbClr val="7030A0"/>
                </a:solid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mn-lt"/>
                      <a:ea typeface="+mn-ea"/>
                      <a:cs typeface="+mn-cs"/>
                    </a:defRPr>
                  </a:pPr>
                  <a:endParaRPr lang="sr-Latn-RS"/>
                </a:p>
              </c:txPr>
              <c:dLblPos val="r"/>
              <c:showLegendKey val="0"/>
              <c:showVal val="1"/>
              <c:showCatName val="0"/>
              <c:showSerName val="0"/>
              <c:showPercent val="0"/>
              <c:showBubbleSize val="0"/>
              <c:extLst>
                <c:ext xmlns:c15="http://schemas.microsoft.com/office/drawing/2012/chart" uri="{CE6537A1-D6FC-4f65-9D91-7224C49458BB}">
                  <c15:layout>
                    <c:manualLayout>
                      <c:w val="7.4361463069830255E-2"/>
                      <c:h val="0.11745190665589111"/>
                    </c:manualLayout>
                  </c15:layout>
                </c:ext>
                <c:ext xmlns:c16="http://schemas.microsoft.com/office/drawing/2014/chart" uri="{C3380CC4-5D6E-409C-BE32-E72D297353CC}">
                  <c16:uniqueId val="{00000007-658C-4C30-8F46-7A053A313CC7}"/>
                </c:ext>
              </c:extLst>
            </c:dLbl>
            <c:spPr>
              <a:solidFill>
                <a:srgbClr val="7030A0"/>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2'!$L$15,'stranica 1 i 2'!$L$32)</c:f>
              <c:numCache>
                <c:formatCode>General</c:formatCode>
                <c:ptCount val="2"/>
                <c:pt idx="0">
                  <c:v>31</c:v>
                </c:pt>
                <c:pt idx="1">
                  <c:v>32</c:v>
                </c:pt>
              </c:numCache>
            </c:numRef>
          </c:val>
          <c:smooth val="0"/>
          <c:extLst>
            <c:ext xmlns:c16="http://schemas.microsoft.com/office/drawing/2014/chart" uri="{C3380CC4-5D6E-409C-BE32-E72D297353CC}">
              <c16:uniqueId val="{00000001-E7E1-4338-946B-DDC96E1D6A72}"/>
            </c:ext>
          </c:extLst>
        </c:ser>
        <c:dLbls>
          <c:showLegendKey val="0"/>
          <c:showVal val="0"/>
          <c:showCatName val="0"/>
          <c:showSerName val="0"/>
          <c:showPercent val="0"/>
          <c:showBubbleSize val="0"/>
        </c:dLbls>
        <c:marker val="1"/>
        <c:smooth val="0"/>
        <c:axId val="155133888"/>
        <c:axId val="71983136"/>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71983136"/>
        <c:scaling>
          <c:orientation val="minMax"/>
        </c:scaling>
        <c:delete val="1"/>
        <c:axPos val="r"/>
        <c:numFmt formatCode="General" sourceLinked="1"/>
        <c:majorTickMark val="out"/>
        <c:minorTickMark val="none"/>
        <c:tickLblPos val="none"/>
        <c:crossAx val="155133888"/>
        <c:crosses val="max"/>
        <c:crossBetween val="between"/>
      </c:valAx>
      <c:catAx>
        <c:axId val="155133888"/>
        <c:scaling>
          <c:orientation val="minMax"/>
        </c:scaling>
        <c:delete val="1"/>
        <c:axPos val="b"/>
        <c:numFmt formatCode="General" sourceLinked="1"/>
        <c:majorTickMark val="out"/>
        <c:minorTickMark val="none"/>
        <c:tickLblPos val="nextTo"/>
        <c:crossAx val="71983136"/>
        <c:crosses val="autoZero"/>
        <c:auto val="1"/>
        <c:lblAlgn val="ctr"/>
        <c:lblOffset val="100"/>
        <c:noMultiLvlLbl val="0"/>
      </c:catAx>
      <c:spPr>
        <a:noFill/>
        <a:ln>
          <a:noFill/>
        </a:ln>
        <a:effectLst/>
      </c:spPr>
    </c:plotArea>
    <c:legend>
      <c:legendPos val="r"/>
      <c:layout>
        <c:manualLayout>
          <c:xMode val="edge"/>
          <c:yMode val="edge"/>
          <c:x val="0.43065334254053661"/>
          <c:y val="0.19748880606068525"/>
          <c:w val="0.22830088915955363"/>
          <c:h val="0.2174157817428784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a:t>
            </a:r>
            <a:r>
              <a:rPr lang="hr-HR" b="1" i="1" baseline="0">
                <a:solidFill>
                  <a:srgbClr val="FF0000"/>
                </a:solidFill>
              </a:rPr>
              <a:t> including international agreements</a:t>
            </a:r>
            <a:r>
              <a:rPr lang="hr-HR" b="1" i="1">
                <a:solidFill>
                  <a:srgbClr val="FF0000"/>
                </a:solidFill>
              </a:rPr>
              <a:t> </a:t>
            </a:r>
          </a:p>
        </c:rich>
      </c:tx>
      <c:layout>
        <c:manualLayout>
          <c:xMode val="edge"/>
          <c:yMode val="edge"/>
          <c:x val="0.2471096712911926"/>
          <c:y val="1.12676704885573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0254383592986251"/>
          <c:y val="7.923170765598353E-2"/>
          <c:w val="0.86443621690205286"/>
          <c:h val="0.6901735967214625"/>
        </c:manualLayout>
      </c:layout>
      <c:barChart>
        <c:barDir val="col"/>
        <c:grouping val="clustered"/>
        <c:varyColors val="0"/>
        <c:ser>
          <c:idx val="0"/>
          <c:order val="0"/>
          <c:tx>
            <c:strRef>
              <c:f>'stranica 1 i 2'!$G$22</c:f>
              <c:strCache>
                <c:ptCount val="1"/>
                <c:pt idx="0">
                  <c:v>Average net pension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2'!$G$15,'stranica 1 i 2'!$G$32)</c:f>
              <c:numCache>
                <c:formatCode>#,##0.00</c:formatCode>
                <c:ptCount val="2"/>
                <c:pt idx="0">
                  <c:v>3224.88</c:v>
                </c:pt>
                <c:pt idx="1">
                  <c:v>3349.4688980779538</c:v>
                </c:pt>
              </c:numCache>
            </c:numRef>
          </c:val>
          <c:extLst>
            <c:ext xmlns:c16="http://schemas.microsoft.com/office/drawing/2014/chart" uri="{C3380CC4-5D6E-409C-BE32-E72D297353CC}">
              <c16:uniqueId val="{00000000-53D1-439E-95A5-0CC963D1E7EB}"/>
            </c:ext>
          </c:extLst>
        </c:ser>
        <c:dLbls>
          <c:showLegendKey val="0"/>
          <c:showVal val="0"/>
          <c:showCatName val="0"/>
          <c:showSerName val="0"/>
          <c:showPercent val="0"/>
          <c:showBubbleSize val="0"/>
        </c:dLbls>
        <c:gapWidth val="150"/>
        <c:axId val="255809952"/>
        <c:axId val="255805376"/>
      </c:barChart>
      <c:lineChart>
        <c:grouping val="standard"/>
        <c:varyColors val="0"/>
        <c:ser>
          <c:idx val="1"/>
          <c:order val="1"/>
          <c:tx>
            <c:strRef>
              <c:f>'stranica 1 i 2'!$J$22</c:f>
              <c:strCache>
                <c:ptCount val="1"/>
                <c:pt idx="0">
                  <c:v>Net replacement rate in the Republic of Croatia</c:v>
                </c:pt>
              </c:strCache>
            </c:strRef>
          </c:tx>
          <c:spPr>
            <a:ln w="28575" cap="rnd">
              <a:noFill/>
              <a:round/>
            </a:ln>
            <a:effectLst/>
          </c:spPr>
          <c:marker>
            <c:symbol val="diamond"/>
            <c:size val="8"/>
            <c:spPr>
              <a:solidFill>
                <a:schemeClr val="bg1"/>
              </a:solidFill>
              <a:ln w="9525">
                <a:solidFill>
                  <a:schemeClr val="accent2"/>
                </a:solidFill>
              </a:ln>
              <a:effectLst/>
            </c:spPr>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1-439E-95A5-0CC963D1E7EB}"/>
                </c:ext>
              </c:extLst>
            </c:dLbl>
            <c:dLbl>
              <c:idx val="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1-439E-95A5-0CC963D1E7EB}"/>
                </c:ext>
              </c:extLst>
            </c:dLbl>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2'!$J$15,'stranica 1 i 2'!$J$32)</c:f>
              <c:numCache>
                <c:formatCode>0.00</c:formatCode>
                <c:ptCount val="2"/>
                <c:pt idx="0">
                  <c:v>42.567053854276665</c:v>
                </c:pt>
                <c:pt idx="1">
                  <c:v>44.211574684239096</c:v>
                </c:pt>
              </c:numCache>
            </c:numRef>
          </c:val>
          <c:smooth val="0"/>
          <c:extLst>
            <c:ext xmlns:c16="http://schemas.microsoft.com/office/drawing/2014/chart" uri="{C3380CC4-5D6E-409C-BE32-E72D297353CC}">
              <c16:uniqueId val="{00000001-53D1-439E-95A5-0CC963D1E7EB}"/>
            </c:ext>
          </c:extLst>
        </c:ser>
        <c:dLbls>
          <c:showLegendKey val="0"/>
          <c:showVal val="0"/>
          <c:showCatName val="0"/>
          <c:showSerName val="0"/>
          <c:showPercent val="0"/>
          <c:showBubbleSize val="0"/>
        </c:dLbls>
        <c:marker val="1"/>
        <c:smooth val="0"/>
        <c:axId val="255807040"/>
        <c:axId val="255805792"/>
      </c:lineChart>
      <c:catAx>
        <c:axId val="255809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255805792"/>
        <c:scaling>
          <c:orientation val="minMax"/>
        </c:scaling>
        <c:delete val="1"/>
        <c:axPos val="r"/>
        <c:numFmt formatCode="0.00" sourceLinked="1"/>
        <c:majorTickMark val="out"/>
        <c:minorTickMark val="none"/>
        <c:tickLblPos val="none"/>
        <c:crossAx val="255807040"/>
        <c:crosses val="max"/>
        <c:crossBetween val="between"/>
      </c:valAx>
      <c:catAx>
        <c:axId val="255807040"/>
        <c:scaling>
          <c:orientation val="minMax"/>
        </c:scaling>
        <c:delete val="1"/>
        <c:axPos val="t"/>
        <c:numFmt formatCode="General" sourceLinked="1"/>
        <c:majorTickMark val="out"/>
        <c:minorTickMark val="none"/>
        <c:tickLblPos val="nextTo"/>
        <c:crossAx val="255805792"/>
        <c:crosses val="max"/>
        <c:auto val="1"/>
        <c:lblAlgn val="ctr"/>
        <c:lblOffset val="100"/>
        <c:noMultiLvlLbl val="0"/>
      </c:catAx>
      <c:spPr>
        <a:noFill/>
        <a:ln>
          <a:noFill/>
        </a:ln>
        <a:effectLst/>
      </c:spPr>
    </c:plotArea>
    <c:legend>
      <c:legendPos val="r"/>
      <c:layout>
        <c:manualLayout>
          <c:xMode val="edge"/>
          <c:yMode val="edge"/>
          <c:x val="0.43229524166094663"/>
          <c:y val="0.25954045218031957"/>
          <c:w val="0.21030933017173839"/>
          <c:h val="0.3410747340792927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a:t>
            </a:r>
            <a:r>
              <a:rPr lang="hr-HR" sz="1000" b="1" baseline="0"/>
              <a:t> BENEFICIARIES ACCORDING TO THEIR PENSION AMOUNTS, </a:t>
            </a:r>
          </a:p>
          <a:p>
            <a:pPr>
              <a:defRPr sz="1000" b="1"/>
            </a:pPr>
            <a:r>
              <a:rPr lang="hr-HR" sz="1000" b="1" baseline="0"/>
              <a:t>RETIRED ACCORDING TO THE PENSION INSURANCE ACT </a:t>
            </a:r>
          </a:p>
          <a:p>
            <a:pPr>
              <a:defRPr sz="1000" b="1"/>
            </a:pPr>
            <a:r>
              <a:rPr lang="hr-HR" sz="1000" b="1" i="1" baseline="0">
                <a:solidFill>
                  <a:srgbClr val="FF0000"/>
                </a:solidFill>
              </a:rPr>
              <a:t>NOT INCLUDING INTERNATIONAL AGREEMENTS</a:t>
            </a:r>
            <a:r>
              <a:rPr lang="en-US" sz="1000" b="1" i="1">
                <a:solidFill>
                  <a:srgbClr val="FF0000"/>
                </a:solidFill>
              </a:rPr>
              <a:t> </a:t>
            </a:r>
          </a:p>
        </c:rich>
      </c:tx>
      <c:layout>
        <c:manualLayout>
          <c:xMode val="edge"/>
          <c:yMode val="edge"/>
          <c:x val="0.52210401301647247"/>
          <c:y val="4.080105539845703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'stranica 3'!$A$1:$M$1</c:f>
              <c:strCache>
                <c:ptCount val="1"/>
                <c:pt idx="0">
                  <c:v>PENSION BENEFICIARIES ACCORDING TO TYPES AND AMOUNTS OF PENSION, RETIRED ACCORDING TO THE PENSION INSURANCE ACT
NOT INCLUDING INTERNATIONAL AGREEMENTS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3'!$A$5:$A$18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 over  8.000,00</c:v>
                </c:pt>
              </c:strCache>
            </c:strRef>
          </c:cat>
          <c:val>
            <c:numRef>
              <c:f>'stranica 3'!$B$5:$B$18</c:f>
              <c:numCache>
                <c:formatCode>General</c:formatCode>
                <c:ptCount val="14"/>
                <c:pt idx="0">
                  <c:v>2652</c:v>
                </c:pt>
                <c:pt idx="1">
                  <c:v>14516</c:v>
                </c:pt>
                <c:pt idx="2">
                  <c:v>69562</c:v>
                </c:pt>
                <c:pt idx="3">
                  <c:v>101925</c:v>
                </c:pt>
                <c:pt idx="4">
                  <c:v>167023</c:v>
                </c:pt>
                <c:pt idx="5">
                  <c:v>136653</c:v>
                </c:pt>
                <c:pt idx="6">
                  <c:v>134804</c:v>
                </c:pt>
                <c:pt idx="7">
                  <c:v>88783</c:v>
                </c:pt>
                <c:pt idx="8">
                  <c:v>74523</c:v>
                </c:pt>
                <c:pt idx="9">
                  <c:v>52615</c:v>
                </c:pt>
                <c:pt idx="10">
                  <c:v>57723</c:v>
                </c:pt>
                <c:pt idx="11">
                  <c:v>27793</c:v>
                </c:pt>
                <c:pt idx="12">
                  <c:v>10585</c:v>
                </c:pt>
                <c:pt idx="13">
                  <c:v>12733</c:v>
                </c:pt>
              </c:numCache>
            </c:numRef>
          </c:val>
          <c:extLst>
            <c:ext xmlns:c16="http://schemas.microsoft.com/office/drawing/2014/chart" uri="{C3380CC4-5D6E-409C-BE32-E72D297353CC}">
              <c16:uniqueId val="{00000000-9F01-43D0-A964-561C83558C74}"/>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 BENEFICIARIES ACCORDING</a:t>
            </a:r>
            <a:r>
              <a:rPr lang="hr-HR" sz="1000" b="1" baseline="0"/>
              <a:t> TO PENSION AMOUNTS,</a:t>
            </a:r>
            <a:r>
              <a:rPr lang="en-US" sz="1000" b="1"/>
              <a:t> retired </a:t>
            </a:r>
            <a:r>
              <a:rPr lang="hr-HR" sz="1000" b="1">
                <a:solidFill>
                  <a:srgbClr val="FF0000"/>
                </a:solidFill>
              </a:rPr>
              <a:t>before </a:t>
            </a:r>
            <a:r>
              <a:rPr lang="en-US" sz="1000" b="1">
                <a:solidFill>
                  <a:srgbClr val="FF0000"/>
                </a:solidFill>
              </a:rPr>
              <a:t>31 December 1998</a:t>
            </a:r>
            <a:endParaRPr lang="hr-HR" sz="1000" b="1">
              <a:solidFill>
                <a:srgbClr val="FF0000"/>
              </a:solidFill>
            </a:endParaRPr>
          </a:p>
          <a:p>
            <a:pPr>
              <a:defRPr sz="1000" b="1"/>
            </a:pPr>
            <a:r>
              <a:rPr lang="en-US" sz="1000" b="1"/>
              <a:t> </a:t>
            </a:r>
            <a:r>
              <a:rPr lang="hr-HR" sz="1000" b="1" i="1">
                <a:solidFill>
                  <a:srgbClr val="FF0000"/>
                </a:solidFill>
              </a:rPr>
              <a:t>NOT INCLUDING INTERNATIONAL AGREEMENTS</a:t>
            </a:r>
            <a:r>
              <a:rPr lang="hr-HR" sz="1000" b="1" i="1" baseline="0">
                <a:solidFill>
                  <a:srgbClr val="FF0000"/>
                </a:solidFill>
              </a:rPr>
              <a:t>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4'!$A$5:$A$18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4'!$B$5:$B$18</c:f>
              <c:numCache>
                <c:formatCode>General</c:formatCode>
                <c:ptCount val="14"/>
                <c:pt idx="0">
                  <c:v>62</c:v>
                </c:pt>
                <c:pt idx="1">
                  <c:v>6244</c:v>
                </c:pt>
                <c:pt idx="2">
                  <c:v>5414</c:v>
                </c:pt>
                <c:pt idx="3">
                  <c:v>8448</c:v>
                </c:pt>
                <c:pt idx="4">
                  <c:v>39662</c:v>
                </c:pt>
                <c:pt idx="5">
                  <c:v>26306</c:v>
                </c:pt>
                <c:pt idx="6">
                  <c:v>34176</c:v>
                </c:pt>
                <c:pt idx="7">
                  <c:v>22648</c:v>
                </c:pt>
                <c:pt idx="8">
                  <c:v>19698</c:v>
                </c:pt>
                <c:pt idx="9">
                  <c:v>13630</c:v>
                </c:pt>
                <c:pt idx="10">
                  <c:v>13213</c:v>
                </c:pt>
                <c:pt idx="11">
                  <c:v>6324</c:v>
                </c:pt>
                <c:pt idx="12">
                  <c:v>2527</c:v>
                </c:pt>
                <c:pt idx="13">
                  <c:v>1586</c:v>
                </c:pt>
              </c:numCache>
            </c:numRef>
          </c:val>
          <c:extLst>
            <c:ext xmlns:c16="http://schemas.microsoft.com/office/drawing/2014/chart" uri="{C3380CC4-5D6E-409C-BE32-E72D297353CC}">
              <c16:uniqueId val="{00000000-BC4B-4DFF-81E9-5CC1A80BEC85}"/>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i="0" u="none" strike="noStrike" baseline="0">
                <a:effectLst/>
              </a:rPr>
              <a:t>PENSION BENEFICIARIES ACCORDING TO PENSION AMOUNTS,</a:t>
            </a:r>
            <a:r>
              <a:rPr lang="en-US" sz="1000" b="1" i="0" u="none" strike="noStrike" baseline="0">
                <a:effectLst/>
              </a:rPr>
              <a:t> retired</a:t>
            </a:r>
            <a:r>
              <a:rPr lang="hr-HR" sz="1000" b="1" i="0" u="none" strike="noStrike" baseline="0">
                <a:effectLst/>
              </a:rPr>
              <a:t> </a:t>
            </a:r>
            <a:r>
              <a:rPr lang="hr-HR" sz="1000" b="1">
                <a:solidFill>
                  <a:srgbClr val="FF0000"/>
                </a:solidFill>
              </a:rPr>
              <a:t>after 1 January</a:t>
            </a:r>
            <a:r>
              <a:rPr lang="hr-HR" sz="1000" b="1" baseline="0">
                <a:solidFill>
                  <a:srgbClr val="FF0000"/>
                </a:solidFill>
              </a:rPr>
              <a:t> 1999</a:t>
            </a:r>
            <a:endParaRPr lang="hr-HR" sz="1000" b="1">
              <a:solidFill>
                <a:srgbClr val="FF0000"/>
              </a:solidFill>
            </a:endParaRPr>
          </a:p>
          <a:p>
            <a:pPr>
              <a:defRPr sz="1000" b="1"/>
            </a:pPr>
            <a:r>
              <a:rPr lang="en-US" sz="1000" b="1"/>
              <a:t> </a:t>
            </a:r>
            <a:r>
              <a:rPr lang="hr-HR" sz="1000" b="1" i="1" u="none" strike="noStrike" baseline="0">
                <a:solidFill>
                  <a:srgbClr val="FF0000"/>
                </a:solidFill>
                <a:effectLst/>
              </a:rPr>
              <a:t>NOT INCLUDING INTERNATIONAL AGREEMENTS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5'!$A$5:$A$18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5'!$B$5:$B$18</c:f>
              <c:numCache>
                <c:formatCode>General</c:formatCode>
                <c:ptCount val="14"/>
                <c:pt idx="0">
                  <c:v>2590</c:v>
                </c:pt>
                <c:pt idx="1">
                  <c:v>8272</c:v>
                </c:pt>
                <c:pt idx="2">
                  <c:v>64148</c:v>
                </c:pt>
                <c:pt idx="3">
                  <c:v>93477</c:v>
                </c:pt>
                <c:pt idx="4">
                  <c:v>127361</c:v>
                </c:pt>
                <c:pt idx="5">
                  <c:v>110347</c:v>
                </c:pt>
                <c:pt idx="6">
                  <c:v>100628</c:v>
                </c:pt>
                <c:pt idx="7">
                  <c:v>66135</c:v>
                </c:pt>
                <c:pt idx="8">
                  <c:v>54825</c:v>
                </c:pt>
                <c:pt idx="9">
                  <c:v>38985</c:v>
                </c:pt>
                <c:pt idx="10">
                  <c:v>44510</c:v>
                </c:pt>
                <c:pt idx="11">
                  <c:v>21469</c:v>
                </c:pt>
                <c:pt idx="12">
                  <c:v>8058</c:v>
                </c:pt>
                <c:pt idx="13">
                  <c:v>11147</c:v>
                </c:pt>
              </c:numCache>
            </c:numRef>
          </c:val>
          <c:extLst>
            <c:ext xmlns:c16="http://schemas.microsoft.com/office/drawing/2014/chart" uri="{C3380CC4-5D6E-409C-BE32-E72D297353CC}">
              <c16:uniqueId val="{00000000-2FCB-4A30-8631-C648AF730521}"/>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r>
              <a:rPr lang="hr-HR" sz="1000" b="1">
                <a:solidFill>
                  <a:srgbClr val="002060"/>
                </a:solidFill>
              </a:rPr>
              <a:t>BENEFICIARIES WHOSE PENSIONS WERE APPROVED </a:t>
            </a:r>
          </a:p>
          <a:p>
            <a:pPr>
              <a:defRPr sz="1000" b="1">
                <a:solidFill>
                  <a:srgbClr val="002060"/>
                </a:solidFill>
              </a:defRPr>
            </a:pPr>
            <a:r>
              <a:rPr lang="hr-HR" sz="1000" b="1">
                <a:solidFill>
                  <a:srgbClr val="002060"/>
                </a:solidFill>
              </a:rPr>
              <a:t>AND/OR DETERMINED UNDER SPECIAL REGULATIONS </a:t>
            </a: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endParaRPr lang="sr-Latn-RS"/>
        </a:p>
      </c:txPr>
    </c:title>
    <c:autoTitleDeleted val="0"/>
    <c:plotArea>
      <c:layout>
        <c:manualLayout>
          <c:layoutTarget val="inner"/>
          <c:xMode val="edge"/>
          <c:yMode val="edge"/>
          <c:x val="2.2391857506361322E-2"/>
          <c:y val="0.1170028678295322"/>
          <c:w val="0.96156678888421387"/>
          <c:h val="0.42519799466483582"/>
        </c:manualLayout>
      </c:layout>
      <c:barChart>
        <c:barDir val="col"/>
        <c:grouping val="clustered"/>
        <c:varyColors val="0"/>
        <c:ser>
          <c:idx val="0"/>
          <c:order val="0"/>
          <c:tx>
            <c:strRef>
              <c:f>'stranica 6'!$C$4</c:f>
              <c:strCache>
                <c:ptCount val="1"/>
                <c:pt idx="0">
                  <c:v>No of beneficiaries</c:v>
                </c:pt>
              </c:strCache>
            </c:strRef>
          </c:tx>
          <c:spPr>
            <a:solidFill>
              <a:srgbClr val="0070C0"/>
            </a:solidFill>
            <a:ln>
              <a:noFill/>
            </a:ln>
            <a:effectLst/>
          </c:spPr>
          <c:invertIfNegative val="0"/>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6'!$C$6,'stranica 6'!$C$10,'stranica 6'!$C$11:$C$26)</c:f>
              <c:numCache>
                <c:formatCode>General</c:formatCode>
                <c:ptCount val="18"/>
                <c:pt idx="0">
                  <c:v>17264</c:v>
                </c:pt>
                <c:pt idx="1">
                  <c:v>299</c:v>
                </c:pt>
                <c:pt idx="2" formatCode="0">
                  <c:v>16084</c:v>
                </c:pt>
                <c:pt idx="3">
                  <c:v>2283</c:v>
                </c:pt>
                <c:pt idx="4">
                  <c:v>2246</c:v>
                </c:pt>
                <c:pt idx="5">
                  <c:v>71177</c:v>
                </c:pt>
                <c:pt idx="6">
                  <c:v>54866</c:v>
                </c:pt>
                <c:pt idx="7">
                  <c:v>4038</c:v>
                </c:pt>
                <c:pt idx="8">
                  <c:v>159</c:v>
                </c:pt>
                <c:pt idx="9">
                  <c:v>5799</c:v>
                </c:pt>
                <c:pt idx="10">
                  <c:v>686</c:v>
                </c:pt>
                <c:pt idx="11">
                  <c:v>70</c:v>
                </c:pt>
                <c:pt idx="12">
                  <c:v>21</c:v>
                </c:pt>
                <c:pt idx="13">
                  <c:v>127</c:v>
                </c:pt>
                <c:pt idx="14">
                  <c:v>246</c:v>
                </c:pt>
                <c:pt idx="15">
                  <c:v>833</c:v>
                </c:pt>
                <c:pt idx="16">
                  <c:v>204</c:v>
                </c:pt>
                <c:pt idx="17">
                  <c:v>6767</c:v>
                </c:pt>
              </c:numCache>
            </c:numRef>
          </c:val>
          <c:extLst>
            <c:ext xmlns:c16="http://schemas.microsoft.com/office/drawing/2014/chart" uri="{C3380CC4-5D6E-409C-BE32-E72D297353CC}">
              <c16:uniqueId val="{00000000-2DDE-4457-B244-4552196EF0B7}"/>
            </c:ext>
          </c:extLst>
        </c:ser>
        <c:dLbls>
          <c:showLegendKey val="0"/>
          <c:showVal val="0"/>
          <c:showCatName val="0"/>
          <c:showSerName val="0"/>
          <c:showPercent val="0"/>
          <c:showBubbleSize val="0"/>
        </c:dLbls>
        <c:gapWidth val="219"/>
        <c:overlap val="-27"/>
        <c:axId val="1551329807"/>
        <c:axId val="1551346031"/>
      </c:barChart>
      <c:lineChart>
        <c:grouping val="standard"/>
        <c:varyColors val="0"/>
        <c:ser>
          <c:idx val="1"/>
          <c:order val="1"/>
          <c:tx>
            <c:strRef>
              <c:f>'stranica 6'!$D$4</c:f>
              <c:strCache>
                <c:ptCount val="1"/>
                <c:pt idx="0">
                  <c:v>Average pension</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6'!$D$6,'stranica 6'!$D$10,'stranica 6'!$D$11:$D$26)</c:f>
              <c:numCache>
                <c:formatCode>#,##0.00</c:formatCode>
                <c:ptCount val="18"/>
                <c:pt idx="0">
                  <c:v>4203.9380433271544</c:v>
                </c:pt>
                <c:pt idx="1">
                  <c:v>5625.63</c:v>
                </c:pt>
                <c:pt idx="2">
                  <c:v>4413.5</c:v>
                </c:pt>
                <c:pt idx="3">
                  <c:v>2827.55</c:v>
                </c:pt>
                <c:pt idx="4">
                  <c:v>4425.51</c:v>
                </c:pt>
                <c:pt idx="5">
                  <c:v>6664.64</c:v>
                </c:pt>
                <c:pt idx="6">
                  <c:v>3236.73</c:v>
                </c:pt>
                <c:pt idx="7">
                  <c:v>3669.18</c:v>
                </c:pt>
                <c:pt idx="8">
                  <c:v>3701.46</c:v>
                </c:pt>
                <c:pt idx="9">
                  <c:v>3286.74</c:v>
                </c:pt>
                <c:pt idx="10">
                  <c:v>11247.79</c:v>
                </c:pt>
                <c:pt idx="11">
                  <c:v>3867.39</c:v>
                </c:pt>
                <c:pt idx="12">
                  <c:v>4190.82</c:v>
                </c:pt>
                <c:pt idx="13">
                  <c:v>9995</c:v>
                </c:pt>
                <c:pt idx="14">
                  <c:v>4413.59</c:v>
                </c:pt>
                <c:pt idx="15">
                  <c:v>3616.05</c:v>
                </c:pt>
                <c:pt idx="16">
                  <c:v>2373.9</c:v>
                </c:pt>
                <c:pt idx="17">
                  <c:v>3793.68</c:v>
                </c:pt>
              </c:numCache>
            </c:numRef>
          </c:val>
          <c:smooth val="0"/>
          <c:extLst>
            <c:ext xmlns:c16="http://schemas.microsoft.com/office/drawing/2014/chart" uri="{C3380CC4-5D6E-409C-BE32-E72D297353CC}">
              <c16:uniqueId val="{00000001-2DDE-4457-B244-4552196EF0B7}"/>
            </c:ext>
          </c:extLst>
        </c:ser>
        <c:dLbls>
          <c:showLegendKey val="0"/>
          <c:showVal val="0"/>
          <c:showCatName val="0"/>
          <c:showSerName val="0"/>
          <c:showPercent val="0"/>
          <c:showBubbleSize val="0"/>
        </c:dLbls>
        <c:marker val="1"/>
        <c:smooth val="0"/>
        <c:axId val="1551082927"/>
        <c:axId val="1551076687"/>
      </c:lineChart>
      <c:catAx>
        <c:axId val="1551329807"/>
        <c:scaling>
          <c:orientation val="minMax"/>
        </c:scaling>
        <c:delete val="0"/>
        <c:axPos val="b"/>
        <c:majorGridlines>
          <c:spPr>
            <a:ln w="9525" cap="flat" cmpd="sng" algn="ctr">
              <a:solidFill>
                <a:schemeClr val="accent2">
                  <a:lumMod val="40000"/>
                  <a:lumOff val="6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r-Latn-RS"/>
          </a:p>
        </c:txPr>
        <c:crossAx val="1551346031"/>
        <c:crosses val="autoZero"/>
        <c:auto val="1"/>
        <c:lblAlgn val="ctr"/>
        <c:lblOffset val="100"/>
        <c:noMultiLvlLbl val="0"/>
      </c:catAx>
      <c:valAx>
        <c:axId val="1551346031"/>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29807"/>
        <c:crosses val="autoZero"/>
        <c:crossBetween val="between"/>
      </c:valAx>
      <c:valAx>
        <c:axId val="1551076687"/>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082927"/>
        <c:crosses val="max"/>
        <c:crossBetween val="between"/>
      </c:valAx>
      <c:catAx>
        <c:axId val="1551082927"/>
        <c:scaling>
          <c:orientation val="minMax"/>
        </c:scaling>
        <c:delete val="1"/>
        <c:axPos val="b"/>
        <c:numFmt formatCode="General" sourceLinked="1"/>
        <c:majorTickMark val="out"/>
        <c:minorTickMark val="none"/>
        <c:tickLblPos val="nextTo"/>
        <c:crossAx val="1551076687"/>
        <c:crosses val="autoZero"/>
        <c:auto val="1"/>
        <c:lblAlgn val="ctr"/>
        <c:lblOffset val="100"/>
        <c:noMultiLvlLbl val="0"/>
      </c:catAx>
      <c:spPr>
        <a:noFill/>
        <a:ln>
          <a:noFill/>
        </a:ln>
        <a:effectLst/>
      </c:spPr>
    </c:plotArea>
    <c:legend>
      <c:legendPos val="r"/>
      <c:layout>
        <c:manualLayout>
          <c:xMode val="edge"/>
          <c:yMode val="edge"/>
          <c:x val="2.1108773617038366E-2"/>
          <c:y val="0.10663891809164182"/>
          <c:w val="0.18250681517707759"/>
          <c:h val="0.1093704909922908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353482</xdr:colOff>
      <xdr:row>33</xdr:row>
      <xdr:rowOff>49742</xdr:rowOff>
    </xdr:from>
    <xdr:to>
      <xdr:col>10</xdr:col>
      <xdr:colOff>713316</xdr:colOff>
      <xdr:row>42</xdr:row>
      <xdr:rowOff>154516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43</xdr:row>
      <xdr:rowOff>57150</xdr:rowOff>
    </xdr:from>
    <xdr:to>
      <xdr:col>10</xdr:col>
      <xdr:colOff>718609</xdr:colOff>
      <xdr:row>51</xdr:row>
      <xdr:rowOff>396875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31750</xdr:colOff>
      <xdr:row>51</xdr:row>
      <xdr:rowOff>197697</xdr:rowOff>
    </xdr:from>
    <xdr:to>
      <xdr:col>16</xdr:col>
      <xdr:colOff>84667</xdr:colOff>
      <xdr:row>51</xdr:row>
      <xdr:rowOff>243416</xdr:rowOff>
    </xdr:to>
    <xdr:sp macro="" textlink="">
      <xdr:nvSpPr>
        <xdr:cNvPr id="4" name="TekstniOkvir 3"/>
        <xdr:cNvSpPr txBox="1"/>
      </xdr:nvSpPr>
      <xdr:spPr>
        <a:xfrm>
          <a:off x="12710583" y="12220364"/>
          <a:ext cx="52917"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130174</xdr:colOff>
      <xdr:row>52</xdr:row>
      <xdr:rowOff>85726</xdr:rowOff>
    </xdr:from>
    <xdr:to>
      <xdr:col>3</xdr:col>
      <xdr:colOff>193675</xdr:colOff>
      <xdr:row>63</xdr:row>
      <xdr:rowOff>161925</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257176</xdr:colOff>
      <xdr:row>52</xdr:row>
      <xdr:rowOff>57151</xdr:rowOff>
    </xdr:from>
    <xdr:to>
      <xdr:col>10</xdr:col>
      <xdr:colOff>672043</xdr:colOff>
      <xdr:row>63</xdr:row>
      <xdr:rowOff>161926</xdr:rowOff>
    </xdr:to>
    <xdr:graphicFrame macro="">
      <xdr:nvGraphicFramePr>
        <xdr:cNvPr id="6"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0.2896</cdr:x>
      <cdr:y>0.59556</cdr:y>
    </cdr:from>
    <cdr:to>
      <cdr:x>0.36497</cdr:x>
      <cdr:y>0.70222</cdr:y>
    </cdr:to>
    <cdr:sp macro="" textlink="">
      <cdr:nvSpPr>
        <cdr:cNvPr id="4" name="TekstniOkvir 3"/>
        <cdr:cNvSpPr txBox="1"/>
      </cdr:nvSpPr>
      <cdr:spPr>
        <a:xfrm xmlns:a="http://schemas.openxmlformats.org/drawingml/2006/main">
          <a:off x="1342441" y="1276359"/>
          <a:ext cx="349378" cy="228586"/>
        </a:xfrm>
        <a:prstGeom xmlns:a="http://schemas.openxmlformats.org/drawingml/2006/main" prst="rect">
          <a:avLst/>
        </a:prstGeom>
        <a:solidFill xmlns:a="http://schemas.openxmlformats.org/drawingml/2006/main">
          <a:srgbClr val="7030A0"/>
        </a:solidFill>
      </cdr:spPr>
      <cdr:txBody>
        <a:bodyPr xmlns:a="http://schemas.openxmlformats.org/drawingml/2006/main" vertOverflow="clip" wrap="square" rtlCol="0"/>
        <a:lstStyle xmlns:a="http://schemas.openxmlformats.org/drawingml/2006/main"/>
        <a:p xmlns:a="http://schemas.openxmlformats.org/drawingml/2006/main">
          <a:r>
            <a:rPr lang="hr-HR" sz="1050" b="1">
              <a:solidFill>
                <a:schemeClr val="bg1"/>
              </a:solidFill>
            </a:rPr>
            <a:t>31</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xdr:colOff>
      <xdr:row>20</xdr:row>
      <xdr:rowOff>10885</xdr:rowOff>
    </xdr:from>
    <xdr:to>
      <xdr:col>12</xdr:col>
      <xdr:colOff>504826</xdr:colOff>
      <xdr:row>37</xdr:row>
      <xdr:rowOff>1</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12</xdr:col>
      <xdr:colOff>685800</xdr:colOff>
      <xdr:row>36</xdr:row>
      <xdr:rowOff>161925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20</xdr:row>
      <xdr:rowOff>47625</xdr:rowOff>
    </xdr:from>
    <xdr:to>
      <xdr:col>12</xdr:col>
      <xdr:colOff>571500</xdr:colOff>
      <xdr:row>37</xdr:row>
      <xdr:rowOff>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61072</xdr:colOff>
      <xdr:row>27</xdr:row>
      <xdr:rowOff>32809</xdr:rowOff>
    </xdr:from>
    <xdr:to>
      <xdr:col>4</xdr:col>
      <xdr:colOff>663388</xdr:colOff>
      <xdr:row>44</xdr:row>
      <xdr:rowOff>127000</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zoomScaleNormal="100" workbookViewId="0">
      <selection activeCell="P46" sqref="P46"/>
    </sheetView>
  </sheetViews>
  <sheetFormatPr defaultColWidth="9.140625" defaultRowHeight="15" x14ac:dyDescent="0.25"/>
  <cols>
    <col min="1" max="1" width="47.85546875" style="2" customWidth="1"/>
    <col min="2" max="2" width="10.5703125" style="2" customWidth="1"/>
    <col min="3" max="3" width="9.140625" style="2" customWidth="1"/>
    <col min="4" max="4" width="9" style="2" customWidth="1"/>
    <col min="5" max="5" width="8" style="2" customWidth="1"/>
    <col min="6" max="6" width="10.28515625" style="2" customWidth="1"/>
    <col min="7" max="7" width="9.42578125" style="2" customWidth="1"/>
    <col min="8" max="8" width="9.5703125" style="2" customWidth="1"/>
    <col min="9" max="9" width="7.140625" style="2" customWidth="1"/>
    <col min="10" max="10" width="9.5703125" style="2" customWidth="1"/>
    <col min="11" max="11" width="12.28515625" style="2" customWidth="1"/>
    <col min="12" max="12" width="9.140625" style="148" customWidth="1"/>
    <col min="13" max="13" width="9.28515625" style="151" bestFit="1" customWidth="1"/>
    <col min="14" max="15" width="9.140625" style="151"/>
    <col min="16" max="16" width="9.42578125" style="151" bestFit="1" customWidth="1"/>
    <col min="17" max="17" width="9.28515625" style="151" bestFit="1" customWidth="1"/>
    <col min="18" max="24" width="9.140625" style="151"/>
    <col min="25" max="16384" width="9.140625" style="2"/>
  </cols>
  <sheetData>
    <row r="1" spans="1:24" ht="16.5" customHeight="1" x14ac:dyDescent="0.25">
      <c r="A1" s="183" t="s">
        <v>159</v>
      </c>
      <c r="B1" s="183"/>
      <c r="C1" s="183"/>
      <c r="D1" s="183"/>
      <c r="E1" s="183"/>
      <c r="F1" s="183"/>
      <c r="G1" s="183"/>
      <c r="H1" s="183"/>
      <c r="I1" s="183"/>
      <c r="J1" s="183"/>
      <c r="K1" s="183"/>
    </row>
    <row r="2" spans="1:24" ht="12.75" customHeight="1" x14ac:dyDescent="0.25">
      <c r="A2" s="140" t="s">
        <v>105</v>
      </c>
      <c r="B2" s="125"/>
      <c r="C2" s="125"/>
      <c r="D2" s="125"/>
      <c r="E2" s="125"/>
      <c r="F2" s="125"/>
      <c r="G2" s="125"/>
      <c r="H2" s="125"/>
      <c r="I2" s="125"/>
      <c r="J2" s="125"/>
      <c r="K2" s="125"/>
    </row>
    <row r="3" spans="1:24" s="1" customFormat="1" ht="15.75" x14ac:dyDescent="0.2">
      <c r="A3" s="186" t="s">
        <v>54</v>
      </c>
      <c r="B3" s="174" t="s">
        <v>33</v>
      </c>
      <c r="C3" s="174" t="s">
        <v>38</v>
      </c>
      <c r="D3" s="174" t="s">
        <v>34</v>
      </c>
      <c r="E3" s="184" t="s">
        <v>35</v>
      </c>
      <c r="F3" s="181" t="s">
        <v>55</v>
      </c>
      <c r="G3" s="181"/>
      <c r="H3" s="181"/>
      <c r="I3" s="181"/>
      <c r="J3" s="181"/>
      <c r="K3" s="181"/>
      <c r="L3" s="112"/>
      <c r="M3" s="152"/>
      <c r="N3" s="152"/>
      <c r="O3" s="152"/>
      <c r="P3" s="152"/>
      <c r="Q3" s="152"/>
      <c r="R3" s="152"/>
      <c r="S3" s="152"/>
      <c r="T3" s="152"/>
      <c r="U3" s="152"/>
      <c r="V3" s="152"/>
      <c r="W3" s="152"/>
      <c r="X3" s="152"/>
    </row>
    <row r="4" spans="1:24" s="1" customFormat="1" ht="63" customHeight="1" x14ac:dyDescent="0.2">
      <c r="A4" s="186"/>
      <c r="B4" s="174"/>
      <c r="C4" s="174"/>
      <c r="D4" s="174"/>
      <c r="E4" s="185"/>
      <c r="F4" s="122" t="s">
        <v>36</v>
      </c>
      <c r="G4" s="122" t="s">
        <v>37</v>
      </c>
      <c r="H4" s="122" t="s">
        <v>34</v>
      </c>
      <c r="I4" s="122" t="s">
        <v>35</v>
      </c>
      <c r="J4" s="123" t="s">
        <v>39</v>
      </c>
      <c r="K4" s="116" t="s">
        <v>40</v>
      </c>
      <c r="L4" s="112"/>
      <c r="M4" s="152"/>
      <c r="N4" s="152"/>
      <c r="O4" s="152"/>
      <c r="P4" s="152"/>
      <c r="Q4" s="152"/>
      <c r="R4" s="152"/>
      <c r="S4" s="152"/>
      <c r="T4" s="152"/>
      <c r="U4" s="152"/>
      <c r="V4" s="152"/>
      <c r="W4" s="152"/>
      <c r="X4" s="152"/>
    </row>
    <row r="5" spans="1:24" s="1" customFormat="1" ht="15.75" x14ac:dyDescent="0.2">
      <c r="A5" s="180" t="s">
        <v>41</v>
      </c>
      <c r="B5" s="180"/>
      <c r="C5" s="180"/>
      <c r="D5" s="180"/>
      <c r="E5" s="180"/>
      <c r="F5" s="180"/>
      <c r="G5" s="180"/>
      <c r="H5" s="180"/>
      <c r="I5" s="180"/>
      <c r="J5" s="180"/>
      <c r="K5" s="180"/>
      <c r="L5" s="112"/>
      <c r="M5" s="152"/>
      <c r="N5" s="152"/>
      <c r="O5" s="152"/>
      <c r="P5" s="152"/>
      <c r="Q5" s="152"/>
      <c r="R5" s="152"/>
      <c r="S5" s="152"/>
      <c r="T5" s="152"/>
      <c r="U5" s="152"/>
      <c r="V5" s="152"/>
      <c r="W5" s="152"/>
      <c r="X5" s="152"/>
    </row>
    <row r="6" spans="1:24" s="1" customFormat="1" ht="13.5" customHeight="1" x14ac:dyDescent="0.2">
      <c r="A6" s="27" t="s">
        <v>42</v>
      </c>
      <c r="B6" s="126">
        <v>492231</v>
      </c>
      <c r="C6" s="28">
        <v>3068.94</v>
      </c>
      <c r="D6" s="29" t="s">
        <v>133</v>
      </c>
      <c r="E6" s="29" t="s">
        <v>134</v>
      </c>
      <c r="F6" s="134">
        <v>399253</v>
      </c>
      <c r="G6" s="30">
        <v>3577.07</v>
      </c>
      <c r="H6" s="31" t="s">
        <v>133</v>
      </c>
      <c r="I6" s="32" t="s">
        <v>134</v>
      </c>
      <c r="J6" s="33">
        <f t="shared" ref="J6:J15" si="0">G6/$C$48*100</f>
        <v>47.215813093980998</v>
      </c>
      <c r="K6" s="33">
        <f>F6/$F$15*100</f>
        <v>41.943186712750425</v>
      </c>
      <c r="L6" s="112"/>
      <c r="M6" s="152"/>
      <c r="N6" s="152"/>
      <c r="O6" s="152"/>
      <c r="P6" s="171"/>
      <c r="Q6" s="171"/>
      <c r="R6" s="152"/>
      <c r="S6" s="152"/>
      <c r="T6" s="152"/>
      <c r="U6" s="152"/>
      <c r="V6" s="152"/>
      <c r="W6" s="152"/>
      <c r="X6" s="152"/>
    </row>
    <row r="7" spans="1:24" s="1" customFormat="1" ht="13.5" customHeight="1" x14ac:dyDescent="0.2">
      <c r="A7" s="34" t="s">
        <v>43</v>
      </c>
      <c r="B7" s="127">
        <v>46441</v>
      </c>
      <c r="C7" s="35">
        <v>4039.34</v>
      </c>
      <c r="D7" s="36" t="s">
        <v>139</v>
      </c>
      <c r="E7" s="36" t="s">
        <v>160</v>
      </c>
      <c r="F7" s="135">
        <v>40909</v>
      </c>
      <c r="G7" s="37">
        <v>4244.17</v>
      </c>
      <c r="H7" s="38" t="s">
        <v>176</v>
      </c>
      <c r="I7" s="39" t="s">
        <v>140</v>
      </c>
      <c r="J7" s="40">
        <f t="shared" si="0"/>
        <v>56.021251319957763</v>
      </c>
      <c r="K7" s="40">
        <f>F7/$F$15*100</f>
        <v>4.2976604439588613</v>
      </c>
      <c r="L7" s="112"/>
      <c r="M7" s="152"/>
      <c r="N7" s="152"/>
      <c r="O7" s="152"/>
      <c r="P7" s="171"/>
      <c r="Q7" s="171"/>
      <c r="R7" s="152"/>
      <c r="S7" s="152"/>
      <c r="T7" s="152"/>
      <c r="U7" s="152"/>
      <c r="V7" s="152"/>
      <c r="W7" s="152"/>
      <c r="X7" s="152"/>
    </row>
    <row r="8" spans="1:24" s="1" customFormat="1" ht="13.5" customHeight="1" x14ac:dyDescent="0.2">
      <c r="A8" s="34" t="s">
        <v>113</v>
      </c>
      <c r="B8" s="127">
        <v>78071</v>
      </c>
      <c r="C8" s="35">
        <v>2720.51</v>
      </c>
      <c r="D8" s="36" t="s">
        <v>161</v>
      </c>
      <c r="E8" s="36" t="s">
        <v>141</v>
      </c>
      <c r="F8" s="135">
        <v>67547</v>
      </c>
      <c r="G8" s="37">
        <v>3060.93</v>
      </c>
      <c r="H8" s="38" t="s">
        <v>177</v>
      </c>
      <c r="I8" s="39" t="s">
        <v>178</v>
      </c>
      <c r="J8" s="40">
        <f t="shared" si="0"/>
        <v>40.402983104540652</v>
      </c>
      <c r="K8" s="40">
        <f t="shared" ref="K8:K14" si="1">F8/$F$15*100</f>
        <v>7.0960930359600365</v>
      </c>
      <c r="L8" s="112"/>
      <c r="M8" s="152"/>
      <c r="N8" s="152"/>
      <c r="O8" s="152"/>
      <c r="P8" s="171"/>
      <c r="Q8" s="171"/>
      <c r="R8" s="152"/>
      <c r="S8" s="152"/>
      <c r="T8" s="152"/>
      <c r="U8" s="152"/>
      <c r="V8" s="152"/>
      <c r="W8" s="152"/>
      <c r="X8" s="152"/>
    </row>
    <row r="9" spans="1:24" s="1" customFormat="1" ht="14.25" customHeight="1" x14ac:dyDescent="0.2">
      <c r="A9" s="41" t="s">
        <v>88</v>
      </c>
      <c r="B9" s="128">
        <v>616743</v>
      </c>
      <c r="C9" s="42">
        <v>3097.9</v>
      </c>
      <c r="D9" s="43" t="s">
        <v>162</v>
      </c>
      <c r="E9" s="43" t="s">
        <v>120</v>
      </c>
      <c r="F9" s="136">
        <v>507709</v>
      </c>
      <c r="G9" s="44">
        <v>3562.15</v>
      </c>
      <c r="H9" s="45" t="s">
        <v>179</v>
      </c>
      <c r="I9" s="46" t="s">
        <v>178</v>
      </c>
      <c r="J9" s="40">
        <f t="shared" si="0"/>
        <v>47.01887539598733</v>
      </c>
      <c r="K9" s="77">
        <f t="shared" si="1"/>
        <v>53.336940192669324</v>
      </c>
      <c r="L9" s="112"/>
      <c r="M9" s="152"/>
      <c r="N9" s="152"/>
      <c r="O9" s="152"/>
      <c r="P9" s="171"/>
      <c r="Q9" s="171"/>
      <c r="R9" s="152"/>
      <c r="S9" s="152"/>
      <c r="T9" s="152"/>
      <c r="U9" s="152"/>
      <c r="V9" s="152"/>
      <c r="W9" s="152"/>
      <c r="X9" s="152"/>
    </row>
    <row r="10" spans="1:24" s="1" customFormat="1" ht="13.5" customHeight="1" x14ac:dyDescent="0.2">
      <c r="A10" s="47" t="s">
        <v>44</v>
      </c>
      <c r="B10" s="127">
        <v>207364</v>
      </c>
      <c r="C10" s="35">
        <v>2977.77</v>
      </c>
      <c r="D10" s="36" t="s">
        <v>163</v>
      </c>
      <c r="E10" s="36" t="s">
        <v>164</v>
      </c>
      <c r="F10" s="135">
        <v>171234</v>
      </c>
      <c r="G10" s="37">
        <v>3307.66</v>
      </c>
      <c r="H10" s="38" t="s">
        <v>180</v>
      </c>
      <c r="I10" s="39" t="s">
        <v>181</v>
      </c>
      <c r="J10" s="40">
        <f t="shared" si="0"/>
        <v>43.659714889123549</v>
      </c>
      <c r="K10" s="40">
        <f t="shared" si="1"/>
        <v>17.988843248694703</v>
      </c>
      <c r="L10" s="112"/>
      <c r="M10" s="152"/>
      <c r="N10" s="152"/>
      <c r="O10" s="152"/>
      <c r="P10" s="171"/>
      <c r="Q10" s="171"/>
      <c r="R10" s="171"/>
      <c r="S10" s="171"/>
      <c r="T10" s="152"/>
      <c r="U10" s="152"/>
      <c r="V10" s="152"/>
      <c r="W10" s="152"/>
      <c r="X10" s="152"/>
    </row>
    <row r="11" spans="1:24" s="1" customFormat="1" ht="13.5" customHeight="1" x14ac:dyDescent="0.2">
      <c r="A11" s="48" t="s">
        <v>383</v>
      </c>
      <c r="B11" s="127">
        <v>375</v>
      </c>
      <c r="C11" s="35">
        <v>3291.29</v>
      </c>
      <c r="D11" s="36" t="s">
        <v>165</v>
      </c>
      <c r="E11" s="36" t="s">
        <v>166</v>
      </c>
      <c r="F11" s="135">
        <v>367</v>
      </c>
      <c r="G11" s="37">
        <v>3293.89</v>
      </c>
      <c r="H11" s="38" t="s">
        <v>142</v>
      </c>
      <c r="I11" s="39" t="s">
        <v>166</v>
      </c>
      <c r="J11" s="40">
        <f t="shared" si="0"/>
        <v>43.477956705385424</v>
      </c>
      <c r="K11" s="40">
        <f t="shared" si="1"/>
        <v>3.855487503808213E-2</v>
      </c>
      <c r="L11" s="112"/>
      <c r="M11" s="152"/>
      <c r="N11" s="152"/>
      <c r="O11" s="152"/>
      <c r="P11" s="171"/>
      <c r="Q11" s="171"/>
      <c r="R11" s="171"/>
      <c r="S11" s="171"/>
      <c r="T11" s="152"/>
      <c r="U11" s="152"/>
      <c r="V11" s="152"/>
      <c r="W11" s="152"/>
      <c r="X11" s="152"/>
    </row>
    <row r="12" spans="1:24" s="1" customFormat="1" ht="14.25" customHeight="1" x14ac:dyDescent="0.2">
      <c r="A12" s="41" t="s">
        <v>89</v>
      </c>
      <c r="B12" s="128">
        <v>824482</v>
      </c>
      <c r="C12" s="42">
        <v>3067.78</v>
      </c>
      <c r="D12" s="43" t="s">
        <v>167</v>
      </c>
      <c r="E12" s="43" t="s">
        <v>127</v>
      </c>
      <c r="F12" s="136">
        <v>679310</v>
      </c>
      <c r="G12" s="44">
        <v>3497.86</v>
      </c>
      <c r="H12" s="45" t="s">
        <v>182</v>
      </c>
      <c r="I12" s="46" t="s">
        <v>118</v>
      </c>
      <c r="J12" s="40">
        <f t="shared" si="0"/>
        <v>46.170274551214362</v>
      </c>
      <c r="K12" s="77">
        <f t="shared" si="1"/>
        <v>71.364338316402112</v>
      </c>
      <c r="L12" s="112"/>
      <c r="M12" s="152"/>
      <c r="N12" s="152"/>
      <c r="O12" s="152"/>
      <c r="P12" s="171"/>
      <c r="Q12" s="171"/>
      <c r="R12" s="171"/>
      <c r="S12" s="171"/>
      <c r="T12" s="152"/>
      <c r="U12" s="152"/>
      <c r="V12" s="152"/>
      <c r="W12" s="152"/>
      <c r="X12" s="152"/>
    </row>
    <row r="13" spans="1:24" s="1" customFormat="1" ht="12" customHeight="1" x14ac:dyDescent="0.2">
      <c r="A13" s="47" t="s">
        <v>45</v>
      </c>
      <c r="B13" s="127">
        <v>98503</v>
      </c>
      <c r="C13" s="35">
        <v>2324.41</v>
      </c>
      <c r="D13" s="36" t="s">
        <v>168</v>
      </c>
      <c r="E13" s="36" t="s">
        <v>169</v>
      </c>
      <c r="F13" s="135">
        <v>93049</v>
      </c>
      <c r="G13" s="37">
        <v>2428.37</v>
      </c>
      <c r="H13" s="38" t="s">
        <v>183</v>
      </c>
      <c r="I13" s="39" t="s">
        <v>135</v>
      </c>
      <c r="J13" s="40">
        <f t="shared" si="0"/>
        <v>32.053458289334742</v>
      </c>
      <c r="K13" s="40">
        <f t="shared" si="1"/>
        <v>9.7751841074073678</v>
      </c>
      <c r="L13" s="112"/>
      <c r="M13" s="152"/>
      <c r="N13" s="152"/>
      <c r="O13" s="152"/>
      <c r="P13" s="171"/>
      <c r="Q13" s="171"/>
      <c r="R13" s="171"/>
      <c r="S13" s="171"/>
      <c r="T13" s="152"/>
      <c r="U13" s="152"/>
      <c r="V13" s="152"/>
      <c r="W13" s="152"/>
      <c r="X13" s="152"/>
    </row>
    <row r="14" spans="1:24" s="1" customFormat="1" ht="12" customHeight="1" x14ac:dyDescent="0.2">
      <c r="A14" s="47" t="s">
        <v>46</v>
      </c>
      <c r="B14" s="127">
        <v>212229</v>
      </c>
      <c r="C14" s="35">
        <v>2309.81</v>
      </c>
      <c r="D14" s="36" t="s">
        <v>143</v>
      </c>
      <c r="E14" s="36" t="s">
        <v>118</v>
      </c>
      <c r="F14" s="135">
        <v>179531</v>
      </c>
      <c r="G14" s="37">
        <v>2604.8000000000002</v>
      </c>
      <c r="H14" s="38" t="s">
        <v>184</v>
      </c>
      <c r="I14" s="39" t="s">
        <v>110</v>
      </c>
      <c r="J14" s="170">
        <f t="shared" si="0"/>
        <v>34.382259767687437</v>
      </c>
      <c r="K14" s="40">
        <f t="shared" si="1"/>
        <v>18.860477576190526</v>
      </c>
      <c r="L14" s="112"/>
      <c r="M14" s="152"/>
      <c r="N14" s="152"/>
      <c r="O14" s="152"/>
      <c r="P14" s="171"/>
      <c r="Q14" s="171"/>
      <c r="R14" s="171"/>
      <c r="S14" s="171"/>
      <c r="T14" s="152"/>
      <c r="U14" s="152"/>
      <c r="V14" s="152"/>
      <c r="W14" s="152"/>
      <c r="X14" s="152"/>
    </row>
    <row r="15" spans="1:24" s="1" customFormat="1" x14ac:dyDescent="0.25">
      <c r="A15" s="49" t="s">
        <v>47</v>
      </c>
      <c r="B15" s="129">
        <v>1135214</v>
      </c>
      <c r="C15" s="50">
        <v>2861.57</v>
      </c>
      <c r="D15" s="51" t="s">
        <v>170</v>
      </c>
      <c r="E15" s="51" t="s">
        <v>171</v>
      </c>
      <c r="F15" s="129">
        <v>951890</v>
      </c>
      <c r="G15" s="50">
        <v>3224.88</v>
      </c>
      <c r="H15" s="51" t="s">
        <v>185</v>
      </c>
      <c r="I15" s="51" t="s">
        <v>144</v>
      </c>
      <c r="J15" s="52">
        <f t="shared" si="0"/>
        <v>42.567053854276665</v>
      </c>
      <c r="K15" s="52"/>
      <c r="L15" s="147">
        <v>31</v>
      </c>
      <c r="M15" s="152"/>
      <c r="N15" s="152"/>
      <c r="O15" s="172"/>
      <c r="P15" s="171"/>
      <c r="Q15" s="171"/>
      <c r="R15" s="171"/>
      <c r="S15" s="171"/>
      <c r="T15" s="152"/>
      <c r="U15" s="152"/>
      <c r="V15" s="152"/>
      <c r="W15" s="152"/>
      <c r="X15" s="152"/>
    </row>
    <row r="16" spans="1:24" s="1" customFormat="1" ht="12.75" customHeight="1" x14ac:dyDescent="0.2">
      <c r="A16" s="117" t="s">
        <v>90</v>
      </c>
      <c r="B16" s="130">
        <v>108621</v>
      </c>
      <c r="C16" s="19">
        <v>4387.25</v>
      </c>
      <c r="D16" s="20" t="s">
        <v>172</v>
      </c>
      <c r="E16" s="21" t="s">
        <v>121</v>
      </c>
      <c r="F16" s="130">
        <v>86072</v>
      </c>
      <c r="G16" s="19">
        <v>5255.94</v>
      </c>
      <c r="H16" s="20" t="s">
        <v>186</v>
      </c>
      <c r="I16" s="21" t="s">
        <v>136</v>
      </c>
      <c r="J16" s="22">
        <f>G16/C48*100</f>
        <v>69.37618796198521</v>
      </c>
      <c r="K16" s="22"/>
      <c r="L16" s="112"/>
      <c r="M16" s="152"/>
      <c r="N16" s="152"/>
      <c r="O16" s="152"/>
      <c r="P16" s="171"/>
      <c r="Q16" s="171"/>
      <c r="R16" s="171"/>
      <c r="S16" s="171"/>
      <c r="T16" s="152"/>
      <c r="U16" s="152"/>
      <c r="V16" s="152"/>
      <c r="W16" s="152"/>
      <c r="X16" s="152"/>
    </row>
    <row r="17" spans="1:26" s="1" customFormat="1" ht="12.75" customHeight="1" x14ac:dyDescent="0.2">
      <c r="A17" s="118" t="s">
        <v>61</v>
      </c>
      <c r="B17" s="131">
        <v>217224</v>
      </c>
      <c r="C17" s="23">
        <v>3984.76</v>
      </c>
      <c r="D17" s="24" t="s">
        <v>173</v>
      </c>
      <c r="E17" s="25" t="s">
        <v>110</v>
      </c>
      <c r="F17" s="131">
        <v>175772</v>
      </c>
      <c r="G17" s="23">
        <v>4625.46</v>
      </c>
      <c r="H17" s="24" t="s">
        <v>187</v>
      </c>
      <c r="I17" s="25" t="s">
        <v>122</v>
      </c>
      <c r="J17" s="26">
        <f>G17/C48*100</f>
        <v>61.054118268215419</v>
      </c>
      <c r="K17" s="26">
        <f>F17/F15*100</f>
        <v>18.465579005977581</v>
      </c>
      <c r="L17" s="112"/>
      <c r="M17" s="152"/>
      <c r="N17" s="152"/>
      <c r="O17" s="152"/>
      <c r="P17" s="171"/>
      <c r="Q17" s="171"/>
      <c r="R17" s="171"/>
      <c r="S17" s="171"/>
      <c r="T17" s="152"/>
      <c r="U17" s="152"/>
      <c r="V17" s="152"/>
      <c r="W17" s="152"/>
      <c r="X17" s="152"/>
    </row>
    <row r="18" spans="1:26" s="1" customFormat="1" ht="12.75" customHeight="1" x14ac:dyDescent="0.2">
      <c r="A18" s="53" t="s">
        <v>48</v>
      </c>
      <c r="B18" s="132">
        <v>278307</v>
      </c>
      <c r="C18" s="4">
        <v>1949.79</v>
      </c>
      <c r="D18" s="5" t="s">
        <v>174</v>
      </c>
      <c r="E18" s="6" t="s">
        <v>32</v>
      </c>
      <c r="F18" s="132">
        <v>238148</v>
      </c>
      <c r="G18" s="4">
        <v>2136.8286095201302</v>
      </c>
      <c r="H18" s="5" t="s">
        <v>188</v>
      </c>
      <c r="I18" s="6" t="s">
        <v>32</v>
      </c>
      <c r="J18" s="10">
        <f>G18/C48*100</f>
        <v>28.205235078143215</v>
      </c>
      <c r="K18" s="10">
        <f>F18/F15*100</f>
        <v>25.018437004275707</v>
      </c>
      <c r="L18" s="112"/>
      <c r="M18" s="152"/>
      <c r="N18" s="152"/>
      <c r="O18" s="152"/>
      <c r="P18" s="171"/>
      <c r="Q18" s="171"/>
      <c r="R18" s="171"/>
      <c r="S18" s="171"/>
      <c r="T18" s="152"/>
      <c r="U18" s="152"/>
      <c r="V18" s="152"/>
      <c r="W18" s="152"/>
      <c r="X18" s="152"/>
    </row>
    <row r="19" spans="1:26" s="1" customFormat="1" ht="23.25" customHeight="1" x14ac:dyDescent="0.2">
      <c r="A19" s="54" t="s">
        <v>50</v>
      </c>
      <c r="B19" s="133">
        <v>1751</v>
      </c>
      <c r="C19" s="7">
        <v>7998.93</v>
      </c>
      <c r="D19" s="9" t="s">
        <v>175</v>
      </c>
      <c r="E19" s="8" t="s">
        <v>32</v>
      </c>
      <c r="F19" s="133">
        <v>1603</v>
      </c>
      <c r="G19" s="7">
        <v>8398.0400000000009</v>
      </c>
      <c r="H19" s="9" t="s">
        <v>145</v>
      </c>
      <c r="I19" s="8" t="s">
        <v>32</v>
      </c>
      <c r="J19" s="11">
        <f>G19/C48*100</f>
        <v>110.850580781415</v>
      </c>
      <c r="K19" s="11">
        <f>F19/F15*100</f>
        <v>0.16840181113363939</v>
      </c>
      <c r="L19" s="112"/>
      <c r="M19" s="152"/>
      <c r="N19" s="152"/>
      <c r="O19" s="152"/>
      <c r="P19" s="171"/>
      <c r="Q19" s="171"/>
      <c r="R19" s="152"/>
      <c r="S19" s="152"/>
      <c r="T19" s="152"/>
      <c r="U19" s="152"/>
      <c r="V19" s="152"/>
      <c r="W19" s="152"/>
      <c r="X19" s="152"/>
    </row>
    <row r="20" spans="1:26" ht="25.5" customHeight="1" x14ac:dyDescent="0.25">
      <c r="A20" s="182" t="s">
        <v>114</v>
      </c>
      <c r="B20" s="182"/>
      <c r="C20" s="182"/>
      <c r="D20" s="182"/>
      <c r="E20" s="182"/>
      <c r="F20" s="182"/>
      <c r="G20" s="182"/>
      <c r="H20" s="182"/>
      <c r="I20" s="182"/>
      <c r="J20" s="182"/>
      <c r="K20" s="182"/>
      <c r="L20" s="149"/>
    </row>
    <row r="21" spans="1:26" s="1" customFormat="1" ht="15.75" customHeight="1" x14ac:dyDescent="0.2">
      <c r="A21" s="186" t="s">
        <v>54</v>
      </c>
      <c r="B21" s="174" t="s">
        <v>33</v>
      </c>
      <c r="C21" s="174" t="s">
        <v>38</v>
      </c>
      <c r="D21" s="174" t="s">
        <v>34</v>
      </c>
      <c r="E21" s="184" t="s">
        <v>35</v>
      </c>
      <c r="F21" s="181" t="s">
        <v>55</v>
      </c>
      <c r="G21" s="181"/>
      <c r="H21" s="181"/>
      <c r="I21" s="181"/>
      <c r="J21" s="181"/>
      <c r="K21" s="181"/>
      <c r="L21" s="112"/>
      <c r="M21" s="152"/>
      <c r="N21" s="152"/>
      <c r="O21" s="152"/>
      <c r="P21" s="152"/>
      <c r="Q21" s="152"/>
      <c r="R21" s="152"/>
      <c r="S21" s="152"/>
      <c r="T21" s="152"/>
      <c r="U21" s="152"/>
      <c r="V21" s="152"/>
      <c r="W21" s="152"/>
      <c r="X21" s="152"/>
    </row>
    <row r="22" spans="1:26" s="1" customFormat="1" ht="63" customHeight="1" x14ac:dyDescent="0.2">
      <c r="A22" s="186"/>
      <c r="B22" s="174"/>
      <c r="C22" s="174"/>
      <c r="D22" s="174"/>
      <c r="E22" s="185"/>
      <c r="F22" s="122" t="s">
        <v>36</v>
      </c>
      <c r="G22" s="122" t="s">
        <v>37</v>
      </c>
      <c r="H22" s="122" t="s">
        <v>34</v>
      </c>
      <c r="I22" s="122" t="s">
        <v>35</v>
      </c>
      <c r="J22" s="123" t="s">
        <v>39</v>
      </c>
      <c r="K22" s="116" t="s">
        <v>49</v>
      </c>
      <c r="L22" s="112"/>
      <c r="M22" s="152"/>
      <c r="N22" s="152"/>
      <c r="O22" s="152"/>
      <c r="P22" s="152"/>
      <c r="Q22" s="152"/>
      <c r="R22" s="152"/>
      <c r="S22" s="152"/>
      <c r="T22" s="152"/>
      <c r="U22" s="152"/>
      <c r="V22" s="152"/>
      <c r="W22" s="152"/>
      <c r="X22" s="152"/>
    </row>
    <row r="23" spans="1:26" s="1" customFormat="1" ht="18" customHeight="1" x14ac:dyDescent="0.2">
      <c r="A23" s="177" t="s">
        <v>111</v>
      </c>
      <c r="B23" s="177"/>
      <c r="C23" s="177"/>
      <c r="D23" s="177"/>
      <c r="E23" s="177"/>
      <c r="F23" s="177"/>
      <c r="G23" s="177"/>
      <c r="H23" s="177"/>
      <c r="I23" s="177"/>
      <c r="J23" s="177"/>
      <c r="K23" s="177"/>
      <c r="L23" s="112"/>
      <c r="M23" s="152"/>
      <c r="N23" s="152"/>
      <c r="O23" s="152"/>
      <c r="P23" s="152"/>
      <c r="Q23" s="152"/>
      <c r="R23" s="152"/>
      <c r="S23" s="152"/>
      <c r="T23" s="152"/>
      <c r="U23" s="152"/>
      <c r="V23" s="152"/>
      <c r="W23" s="152"/>
      <c r="X23" s="152"/>
    </row>
    <row r="24" spans="1:26" s="1" customFormat="1" ht="12" customHeight="1" x14ac:dyDescent="0.2">
      <c r="A24" s="27" t="s">
        <v>42</v>
      </c>
      <c r="B24" s="126">
        <v>14499</v>
      </c>
      <c r="C24" s="28">
        <v>2895.74</v>
      </c>
      <c r="D24" s="29" t="s">
        <v>189</v>
      </c>
      <c r="E24" s="29" t="s">
        <v>128</v>
      </c>
      <c r="F24" s="134">
        <v>10944</v>
      </c>
      <c r="G24" s="30">
        <v>3570.72</v>
      </c>
      <c r="H24" s="31" t="s">
        <v>190</v>
      </c>
      <c r="I24" s="32" t="s">
        <v>146</v>
      </c>
      <c r="J24" s="33">
        <f t="shared" ref="J24:J32" si="2">G24/$C$48*100</f>
        <v>47.131995776135163</v>
      </c>
      <c r="K24" s="33">
        <f>F24/$F$32*100</f>
        <v>41.902136457615434</v>
      </c>
      <c r="L24" s="112"/>
      <c r="M24" s="152"/>
      <c r="N24" s="152"/>
      <c r="O24" s="152"/>
      <c r="P24" s="152"/>
      <c r="Q24" s="152"/>
      <c r="R24" s="152"/>
      <c r="S24" s="152"/>
      <c r="T24" s="152"/>
      <c r="U24" s="152"/>
      <c r="V24" s="152"/>
      <c r="W24" s="152"/>
      <c r="X24" s="152"/>
    </row>
    <row r="25" spans="1:26" s="1" customFormat="1" ht="12" customHeight="1" x14ac:dyDescent="0.2">
      <c r="A25" s="34" t="s">
        <v>43</v>
      </c>
      <c r="B25" s="127">
        <v>4102</v>
      </c>
      <c r="C25" s="35">
        <v>3785.07</v>
      </c>
      <c r="D25" s="36" t="s">
        <v>191</v>
      </c>
      <c r="E25" s="36" t="s">
        <v>148</v>
      </c>
      <c r="F25" s="135">
        <v>3732</v>
      </c>
      <c r="G25" s="37">
        <v>3913.26</v>
      </c>
      <c r="H25" s="38" t="s">
        <v>147</v>
      </c>
      <c r="I25" s="39" t="s">
        <v>130</v>
      </c>
      <c r="J25" s="40">
        <f t="shared" si="2"/>
        <v>51.65337909186907</v>
      </c>
      <c r="K25" s="40">
        <f>F25/$F$32*100</f>
        <v>14.288996094647368</v>
      </c>
      <c r="L25" s="112"/>
      <c r="M25" s="152"/>
      <c r="N25" s="152"/>
      <c r="O25" s="152"/>
      <c r="P25" s="152"/>
      <c r="Q25" s="152"/>
      <c r="R25" s="152"/>
      <c r="S25" s="152"/>
      <c r="T25" s="152"/>
      <c r="U25" s="152"/>
      <c r="V25" s="152"/>
      <c r="W25" s="152"/>
      <c r="X25" s="152"/>
    </row>
    <row r="26" spans="1:26" s="1" customFormat="1" ht="12" customHeight="1" x14ac:dyDescent="0.2">
      <c r="A26" s="41" t="s">
        <v>88</v>
      </c>
      <c r="B26" s="128">
        <v>18601</v>
      </c>
      <c r="C26" s="42">
        <v>3091.86</v>
      </c>
      <c r="D26" s="43" t="s">
        <v>192</v>
      </c>
      <c r="E26" s="43" t="s">
        <v>123</v>
      </c>
      <c r="F26" s="136">
        <v>14676</v>
      </c>
      <c r="G26" s="44">
        <v>3657.82</v>
      </c>
      <c r="H26" s="45" t="s">
        <v>193</v>
      </c>
      <c r="I26" s="46" t="s">
        <v>124</v>
      </c>
      <c r="J26" s="77">
        <f t="shared" si="2"/>
        <v>48.281678986272439</v>
      </c>
      <c r="K26" s="77">
        <f t="shared" ref="K26:K31" si="3">F26/$F$32*100</f>
        <v>56.191132552262815</v>
      </c>
      <c r="L26" s="112"/>
      <c r="M26" s="152"/>
      <c r="N26" s="152"/>
      <c r="O26" s="152"/>
      <c r="P26" s="152"/>
      <c r="Q26" s="152"/>
      <c r="R26" s="152"/>
      <c r="S26" s="152"/>
      <c r="T26" s="152"/>
      <c r="U26" s="152"/>
      <c r="V26" s="152"/>
      <c r="W26" s="152"/>
      <c r="X26" s="152"/>
    </row>
    <row r="27" spans="1:26" s="1" customFormat="1" ht="12" customHeight="1" x14ac:dyDescent="0.2">
      <c r="A27" s="47" t="s">
        <v>44</v>
      </c>
      <c r="B27" s="127">
        <v>4487</v>
      </c>
      <c r="C27" s="35">
        <v>3121.01</v>
      </c>
      <c r="D27" s="36" t="s">
        <v>194</v>
      </c>
      <c r="E27" s="36" t="s">
        <v>131</v>
      </c>
      <c r="F27" s="135">
        <v>3960</v>
      </c>
      <c r="G27" s="37">
        <v>3350.1</v>
      </c>
      <c r="H27" s="38" t="s">
        <v>195</v>
      </c>
      <c r="I27" s="39" t="s">
        <v>125</v>
      </c>
      <c r="J27" s="40">
        <f t="shared" si="2"/>
        <v>44.219904963041181</v>
      </c>
      <c r="K27" s="40">
        <f t="shared" si="3"/>
        <v>15.161957270847692</v>
      </c>
      <c r="L27" s="112"/>
      <c r="M27" s="152"/>
      <c r="N27" s="152"/>
      <c r="O27" s="152"/>
      <c r="P27" s="152" t="s">
        <v>1</v>
      </c>
      <c r="Q27" s="152"/>
      <c r="R27" s="152"/>
      <c r="S27" s="152"/>
      <c r="T27" s="152"/>
      <c r="U27" s="152"/>
      <c r="V27" s="152"/>
      <c r="W27" s="152"/>
      <c r="X27" s="152"/>
    </row>
    <row r="28" spans="1:26" s="1" customFormat="1" ht="12" customHeight="1" x14ac:dyDescent="0.2">
      <c r="A28" s="48" t="s">
        <v>52</v>
      </c>
      <c r="B28" s="127">
        <v>13</v>
      </c>
      <c r="C28" s="35">
        <v>3488.91</v>
      </c>
      <c r="D28" s="36" t="s">
        <v>149</v>
      </c>
      <c r="E28" s="36" t="s">
        <v>150</v>
      </c>
      <c r="F28" s="135">
        <v>13</v>
      </c>
      <c r="G28" s="37">
        <v>3488.91</v>
      </c>
      <c r="H28" s="38" t="s">
        <v>149</v>
      </c>
      <c r="I28" s="39" t="s">
        <v>150</v>
      </c>
      <c r="J28" s="40">
        <f t="shared" si="2"/>
        <v>46.052138331573389</v>
      </c>
      <c r="K28" s="40">
        <f t="shared" si="3"/>
        <v>4.9774102151772727E-2</v>
      </c>
      <c r="L28" s="112"/>
      <c r="M28" s="152"/>
      <c r="N28" s="152"/>
      <c r="O28" s="152"/>
      <c r="P28" s="152"/>
      <c r="Q28" s="152"/>
      <c r="R28" s="152"/>
      <c r="S28" s="152"/>
      <c r="T28" s="152"/>
      <c r="U28" s="152"/>
      <c r="V28" s="152"/>
      <c r="W28" s="152"/>
      <c r="X28" s="152"/>
    </row>
    <row r="29" spans="1:26" s="1" customFormat="1" ht="12" customHeight="1" x14ac:dyDescent="0.2">
      <c r="A29" s="41" t="s">
        <v>89</v>
      </c>
      <c r="B29" s="128">
        <v>23101</v>
      </c>
      <c r="C29" s="42">
        <v>3097.75</v>
      </c>
      <c r="D29" s="43" t="s">
        <v>196</v>
      </c>
      <c r="E29" s="43" t="s">
        <v>132</v>
      </c>
      <c r="F29" s="136">
        <v>18649</v>
      </c>
      <c r="G29" s="44">
        <v>3592.36</v>
      </c>
      <c r="H29" s="45" t="s">
        <v>197</v>
      </c>
      <c r="I29" s="46" t="s">
        <v>126</v>
      </c>
      <c r="J29" s="77">
        <f t="shared" si="2"/>
        <v>47.417634635691655</v>
      </c>
      <c r="K29" s="77">
        <f t="shared" si="3"/>
        <v>71.402863925262267</v>
      </c>
      <c r="L29" s="112"/>
      <c r="M29" s="152"/>
      <c r="N29" s="176"/>
      <c r="O29" s="176"/>
      <c r="P29" s="176"/>
      <c r="Q29" s="176"/>
      <c r="R29" s="176"/>
      <c r="S29" s="176"/>
      <c r="T29" s="176"/>
      <c r="U29" s="176"/>
      <c r="V29" s="176"/>
      <c r="W29" s="176"/>
      <c r="X29" s="176"/>
      <c r="Y29" s="176"/>
      <c r="Z29" s="176"/>
    </row>
    <row r="30" spans="1:26" s="1" customFormat="1" ht="12" customHeight="1" x14ac:dyDescent="0.2">
      <c r="A30" s="47" t="s">
        <v>45</v>
      </c>
      <c r="B30" s="127">
        <v>1327</v>
      </c>
      <c r="C30" s="35">
        <v>2219.46</v>
      </c>
      <c r="D30" s="36" t="s">
        <v>198</v>
      </c>
      <c r="E30" s="36" t="s">
        <v>199</v>
      </c>
      <c r="F30" s="135">
        <v>1148</v>
      </c>
      <c r="G30" s="37">
        <v>2458.6999999999998</v>
      </c>
      <c r="H30" s="38" t="s">
        <v>200</v>
      </c>
      <c r="I30" s="39" t="s">
        <v>201</v>
      </c>
      <c r="J30" s="40">
        <f t="shared" si="2"/>
        <v>32.453801478352688</v>
      </c>
      <c r="K30" s="40">
        <f t="shared" si="3"/>
        <v>4.395436097710391</v>
      </c>
      <c r="L30" s="112"/>
      <c r="M30" s="152"/>
      <c r="N30" s="152"/>
      <c r="O30" s="152"/>
      <c r="P30" s="152"/>
      <c r="Q30" s="152"/>
      <c r="R30" s="152"/>
      <c r="S30" s="152"/>
      <c r="T30" s="152"/>
      <c r="U30" s="152"/>
      <c r="V30" s="152"/>
      <c r="W30" s="152"/>
      <c r="X30" s="152"/>
    </row>
    <row r="31" spans="1:26" s="1" customFormat="1" ht="12" customHeight="1" x14ac:dyDescent="0.2">
      <c r="A31" s="47" t="s">
        <v>46</v>
      </c>
      <c r="B31" s="127">
        <v>7732</v>
      </c>
      <c r="C31" s="35">
        <v>2416.83</v>
      </c>
      <c r="D31" s="36" t="s">
        <v>202</v>
      </c>
      <c r="E31" s="36" t="s">
        <v>129</v>
      </c>
      <c r="F31" s="135">
        <v>6321</v>
      </c>
      <c r="G31" s="37">
        <v>2794.64</v>
      </c>
      <c r="H31" s="38" t="s">
        <v>203</v>
      </c>
      <c r="I31" s="39" t="s">
        <v>151</v>
      </c>
      <c r="J31" s="40">
        <f t="shared" si="2"/>
        <v>36.888067581837383</v>
      </c>
      <c r="K31" s="40">
        <f t="shared" si="3"/>
        <v>24.201699977027339</v>
      </c>
      <c r="L31" s="112"/>
      <c r="M31" s="152"/>
      <c r="N31" s="152"/>
      <c r="O31" s="152"/>
      <c r="P31" s="152"/>
      <c r="Q31" s="152"/>
      <c r="R31" s="152"/>
      <c r="S31" s="152"/>
      <c r="T31" s="152"/>
      <c r="U31" s="152"/>
      <c r="V31" s="152"/>
      <c r="W31" s="152"/>
      <c r="X31" s="152"/>
    </row>
    <row r="32" spans="1:26" s="1" customFormat="1" ht="15" customHeight="1" x14ac:dyDescent="0.2">
      <c r="A32" s="49" t="s">
        <v>47</v>
      </c>
      <c r="B32" s="129">
        <v>32160</v>
      </c>
      <c r="C32" s="50">
        <v>2897.8008622512439</v>
      </c>
      <c r="D32" s="51" t="s">
        <v>204</v>
      </c>
      <c r="E32" s="51" t="s">
        <v>152</v>
      </c>
      <c r="F32" s="129">
        <v>26118</v>
      </c>
      <c r="G32" s="50">
        <v>3349.4688980779538</v>
      </c>
      <c r="H32" s="51" t="s">
        <v>205</v>
      </c>
      <c r="I32" s="51" t="s">
        <v>135</v>
      </c>
      <c r="J32" s="52">
        <f t="shared" si="2"/>
        <v>44.211574684239096</v>
      </c>
      <c r="K32" s="52"/>
      <c r="L32" s="147">
        <v>32</v>
      </c>
      <c r="M32" s="152"/>
      <c r="N32" s="152"/>
      <c r="O32" s="152"/>
      <c r="P32" s="152"/>
      <c r="Q32" s="152"/>
      <c r="R32" s="152"/>
      <c r="S32" s="152"/>
      <c r="T32" s="152"/>
      <c r="U32" s="152"/>
      <c r="V32" s="152"/>
      <c r="W32" s="152"/>
      <c r="X32" s="152"/>
    </row>
    <row r="33" spans="1:24" s="3" customFormat="1" ht="25.5" customHeight="1" x14ac:dyDescent="0.2">
      <c r="A33" s="175" t="s">
        <v>91</v>
      </c>
      <c r="B33" s="175"/>
      <c r="C33" s="175"/>
      <c r="D33" s="175"/>
      <c r="E33" s="175"/>
      <c r="F33" s="175"/>
      <c r="G33" s="175"/>
      <c r="H33" s="175"/>
      <c r="I33" s="175"/>
      <c r="J33" s="175"/>
      <c r="K33" s="175"/>
      <c r="L33" s="147"/>
      <c r="M33" s="153"/>
      <c r="N33" s="153"/>
      <c r="O33" s="153"/>
      <c r="P33" s="153"/>
      <c r="Q33" s="153"/>
      <c r="R33" s="153"/>
      <c r="S33" s="153"/>
      <c r="T33" s="153"/>
      <c r="U33" s="153"/>
      <c r="V33" s="153"/>
      <c r="W33" s="153"/>
      <c r="X33" s="153"/>
    </row>
    <row r="34" spans="1:24" s="1" customFormat="1" ht="12.75" x14ac:dyDescent="0.2">
      <c r="L34" s="112"/>
      <c r="M34" s="152"/>
      <c r="N34" s="152"/>
      <c r="O34" s="152"/>
      <c r="P34" s="152"/>
      <c r="Q34" s="152"/>
      <c r="R34" s="152"/>
      <c r="S34" s="152"/>
      <c r="T34" s="152"/>
      <c r="U34" s="152"/>
      <c r="V34" s="152"/>
      <c r="W34" s="152"/>
      <c r="X34" s="152"/>
    </row>
    <row r="35" spans="1:24" s="1" customFormat="1" ht="12.75" customHeight="1" x14ac:dyDescent="0.2">
      <c r="A35" s="178" t="s">
        <v>53</v>
      </c>
      <c r="B35" s="174" t="s">
        <v>33</v>
      </c>
      <c r="C35" s="174" t="s">
        <v>38</v>
      </c>
      <c r="D35" s="173" t="s">
        <v>56</v>
      </c>
      <c r="E35" s="16"/>
      <c r="F35" s="17"/>
      <c r="L35" s="112"/>
      <c r="M35" s="152"/>
      <c r="N35" s="152"/>
      <c r="O35" s="152"/>
      <c r="P35" s="152"/>
      <c r="Q35" s="152"/>
      <c r="R35" s="152"/>
      <c r="S35" s="152"/>
      <c r="T35" s="152"/>
      <c r="U35" s="152"/>
      <c r="V35" s="152"/>
      <c r="W35" s="152"/>
      <c r="X35" s="152"/>
    </row>
    <row r="36" spans="1:24" s="1" customFormat="1" ht="51.75" customHeight="1" x14ac:dyDescent="0.2">
      <c r="A36" s="179"/>
      <c r="B36" s="174"/>
      <c r="C36" s="174"/>
      <c r="D36" s="173"/>
      <c r="E36" s="16"/>
      <c r="F36" s="17"/>
      <c r="L36" s="112"/>
      <c r="M36" s="152"/>
      <c r="N36" s="152"/>
      <c r="O36" s="152"/>
      <c r="P36" s="152"/>
      <c r="Q36" s="152"/>
      <c r="R36" s="152"/>
      <c r="S36" s="152"/>
      <c r="T36" s="152"/>
      <c r="U36" s="152"/>
      <c r="V36" s="152"/>
      <c r="W36" s="152"/>
      <c r="X36" s="152"/>
    </row>
    <row r="37" spans="1:24" s="1" customFormat="1" ht="33.75" customHeight="1" x14ac:dyDescent="0.2">
      <c r="A37" s="192" t="s">
        <v>112</v>
      </c>
      <c r="B37" s="192"/>
      <c r="C37" s="192"/>
      <c r="D37" s="192"/>
      <c r="E37" s="12"/>
      <c r="F37" s="12"/>
      <c r="G37" s="12"/>
      <c r="H37" s="12"/>
      <c r="I37" s="12"/>
      <c r="J37" s="12"/>
      <c r="K37" s="12"/>
      <c r="L37" s="112"/>
      <c r="M37" s="152"/>
      <c r="N37" s="152"/>
      <c r="O37" s="152"/>
      <c r="P37" s="152"/>
      <c r="Q37" s="152"/>
      <c r="R37" s="152"/>
      <c r="S37" s="152"/>
      <c r="T37" s="152"/>
      <c r="U37" s="152"/>
      <c r="V37" s="152"/>
      <c r="W37" s="152"/>
      <c r="X37" s="152"/>
    </row>
    <row r="38" spans="1:24" s="1" customFormat="1" ht="14.25" customHeight="1" x14ac:dyDescent="0.2">
      <c r="A38" s="55" t="s">
        <v>51</v>
      </c>
      <c r="B38" s="137">
        <v>23858</v>
      </c>
      <c r="C38" s="56">
        <v>2839.72</v>
      </c>
      <c r="D38" s="57" t="s">
        <v>153</v>
      </c>
      <c r="L38" s="112"/>
      <c r="M38" s="152"/>
      <c r="N38" s="152"/>
      <c r="O38" s="152"/>
      <c r="P38" s="152"/>
      <c r="Q38" s="152"/>
      <c r="R38" s="152"/>
      <c r="S38" s="152"/>
      <c r="T38" s="152"/>
      <c r="U38" s="152"/>
      <c r="V38" s="152"/>
      <c r="W38" s="152"/>
      <c r="X38" s="152"/>
    </row>
    <row r="39" spans="1:24" s="1" customFormat="1" ht="14.25" customHeight="1" x14ac:dyDescent="0.2">
      <c r="A39" s="58" t="s">
        <v>57</v>
      </c>
      <c r="B39" s="138">
        <v>2932</v>
      </c>
      <c r="C39" s="59">
        <v>2519.91</v>
      </c>
      <c r="D39" s="60" t="s">
        <v>206</v>
      </c>
      <c r="L39" s="112"/>
      <c r="M39" s="152"/>
      <c r="N39" s="152"/>
      <c r="O39" s="152"/>
      <c r="P39" s="152"/>
      <c r="Q39" s="152"/>
      <c r="R39" s="152"/>
      <c r="S39" s="152"/>
      <c r="T39" s="152"/>
      <c r="U39" s="152"/>
      <c r="V39" s="152"/>
      <c r="W39" s="152"/>
      <c r="X39" s="152"/>
    </row>
    <row r="40" spans="1:24" s="1" customFormat="1" ht="14.25" customHeight="1" x14ac:dyDescent="0.2">
      <c r="A40" s="58" t="s">
        <v>58</v>
      </c>
      <c r="B40" s="138">
        <v>8849</v>
      </c>
      <c r="C40" s="59">
        <v>2444.98</v>
      </c>
      <c r="D40" s="60" t="s">
        <v>154</v>
      </c>
      <c r="L40" s="112"/>
      <c r="M40" s="152"/>
      <c r="N40" s="152"/>
      <c r="O40" s="152"/>
      <c r="P40" s="152"/>
      <c r="Q40" s="152"/>
      <c r="R40" s="152"/>
      <c r="S40" s="152"/>
      <c r="T40" s="152"/>
      <c r="U40" s="152"/>
      <c r="V40" s="152"/>
      <c r="W40" s="152"/>
      <c r="X40" s="152"/>
    </row>
    <row r="41" spans="1:24" s="1" customFormat="1" ht="20.25" customHeight="1" x14ac:dyDescent="0.2">
      <c r="A41" s="61" t="s">
        <v>59</v>
      </c>
      <c r="B41" s="139">
        <v>35639</v>
      </c>
      <c r="C41" s="62">
        <v>2715.3972866803219</v>
      </c>
      <c r="D41" s="63" t="s">
        <v>1</v>
      </c>
      <c r="L41" s="112"/>
      <c r="M41" s="152"/>
      <c r="N41" s="152"/>
      <c r="O41" s="152"/>
      <c r="P41" s="152"/>
      <c r="Q41" s="152"/>
      <c r="R41" s="152"/>
      <c r="S41" s="152"/>
      <c r="T41" s="152"/>
      <c r="U41" s="152"/>
      <c r="V41" s="152"/>
      <c r="W41" s="152"/>
      <c r="X41" s="152"/>
    </row>
    <row r="42" spans="1:24" s="1" customFormat="1" ht="27.75" customHeight="1" x14ac:dyDescent="0.2">
      <c r="A42" s="193" t="s">
        <v>92</v>
      </c>
      <c r="B42" s="193"/>
      <c r="C42" s="193"/>
      <c r="D42" s="193"/>
      <c r="L42" s="112"/>
      <c r="M42" s="152"/>
      <c r="N42" s="152"/>
      <c r="O42" s="152"/>
      <c r="P42" s="152"/>
      <c r="Q42" s="152"/>
      <c r="R42" s="152"/>
      <c r="S42" s="152"/>
      <c r="T42" s="152"/>
      <c r="U42" s="152"/>
      <c r="V42" s="152"/>
      <c r="W42" s="152"/>
      <c r="X42" s="152"/>
    </row>
    <row r="43" spans="1:24" s="1" customFormat="1" ht="12.75" x14ac:dyDescent="0.2">
      <c r="A43" s="64"/>
      <c r="B43" s="64"/>
      <c r="C43" s="64"/>
      <c r="D43" s="64"/>
      <c r="L43" s="112"/>
      <c r="M43" s="152"/>
      <c r="N43" s="152"/>
      <c r="O43" s="152"/>
      <c r="P43" s="152"/>
      <c r="Q43" s="152"/>
      <c r="R43" s="152"/>
      <c r="S43" s="152"/>
      <c r="T43" s="152"/>
      <c r="U43" s="152"/>
      <c r="V43" s="152"/>
      <c r="W43" s="152"/>
      <c r="X43" s="152"/>
    </row>
    <row r="44" spans="1:24" s="1" customFormat="1" ht="12.75" x14ac:dyDescent="0.2">
      <c r="A44" s="64"/>
      <c r="B44" s="64"/>
      <c r="C44" s="64"/>
      <c r="D44" s="64"/>
      <c r="L44" s="112"/>
      <c r="M44" s="152"/>
      <c r="N44" s="152"/>
      <c r="O44" s="152"/>
      <c r="P44" s="152"/>
      <c r="Q44" s="152"/>
      <c r="R44" s="152"/>
      <c r="S44" s="152"/>
      <c r="T44" s="152"/>
      <c r="U44" s="152"/>
      <c r="V44" s="152"/>
      <c r="W44" s="152"/>
      <c r="X44" s="152"/>
    </row>
    <row r="45" spans="1:24" s="64" customFormat="1" ht="20.25" customHeight="1" x14ac:dyDescent="0.25">
      <c r="A45" s="189" t="s">
        <v>207</v>
      </c>
      <c r="B45" s="190"/>
      <c r="C45" s="197">
        <v>1642551</v>
      </c>
      <c r="D45" s="197"/>
      <c r="L45" s="150"/>
      <c r="M45" s="154"/>
      <c r="N45" s="154"/>
      <c r="O45" s="154"/>
      <c r="P45" s="154"/>
      <c r="Q45" s="154"/>
      <c r="R45" s="154"/>
      <c r="S45" s="154"/>
      <c r="T45" s="154"/>
      <c r="U45" s="154"/>
      <c r="V45" s="154"/>
      <c r="W45" s="154"/>
      <c r="X45" s="154"/>
    </row>
    <row r="46" spans="1:24" s="64" customFormat="1" ht="20.25" customHeight="1" x14ac:dyDescent="0.25">
      <c r="A46" s="194" t="s">
        <v>208</v>
      </c>
      <c r="B46" s="195"/>
      <c r="C46" s="197">
        <v>1229242</v>
      </c>
      <c r="D46" s="197"/>
      <c r="L46" s="150"/>
      <c r="M46" s="154"/>
      <c r="N46" s="154"/>
      <c r="O46" s="154"/>
      <c r="P46" s="154"/>
      <c r="Q46" s="154"/>
      <c r="R46" s="154"/>
      <c r="S46" s="154"/>
      <c r="T46" s="154"/>
      <c r="U46" s="154"/>
      <c r="V46" s="154"/>
      <c r="W46" s="154"/>
      <c r="X46" s="154"/>
    </row>
    <row r="47" spans="1:24" s="64" customFormat="1" ht="20.25" customHeight="1" x14ac:dyDescent="0.25">
      <c r="A47" s="189" t="s">
        <v>60</v>
      </c>
      <c r="B47" s="190"/>
      <c r="C47" s="196" t="s">
        <v>158</v>
      </c>
      <c r="D47" s="196"/>
      <c r="L47" s="150"/>
      <c r="M47" s="154"/>
      <c r="N47" s="154"/>
      <c r="O47" s="154"/>
      <c r="P47" s="154"/>
      <c r="Q47" s="154"/>
      <c r="R47" s="154"/>
      <c r="S47" s="154"/>
      <c r="T47" s="154"/>
      <c r="U47" s="154"/>
      <c r="V47" s="154"/>
      <c r="W47" s="154"/>
      <c r="X47" s="154"/>
    </row>
    <row r="48" spans="1:24" s="64" customFormat="1" ht="27" customHeight="1" x14ac:dyDescent="0.25">
      <c r="A48" s="187" t="s">
        <v>209</v>
      </c>
      <c r="B48" s="188"/>
      <c r="C48" s="211">
        <v>7576</v>
      </c>
      <c r="D48" s="211"/>
      <c r="L48" s="150"/>
      <c r="M48" s="154"/>
      <c r="N48" s="154"/>
      <c r="O48" s="154"/>
      <c r="P48" s="154"/>
      <c r="Q48" s="154"/>
      <c r="R48" s="154"/>
      <c r="S48" s="154"/>
      <c r="T48" s="154"/>
      <c r="U48" s="154"/>
      <c r="V48" s="154"/>
      <c r="W48" s="154"/>
      <c r="X48" s="154"/>
    </row>
    <row r="49" spans="1:24" s="64" customFormat="1" ht="20.25" customHeight="1" x14ac:dyDescent="0.25">
      <c r="A49" s="189" t="s">
        <v>210</v>
      </c>
      <c r="B49" s="190"/>
      <c r="C49" s="191">
        <v>77.650000000000006</v>
      </c>
      <c r="D49" s="191"/>
      <c r="L49" s="150"/>
      <c r="M49" s="154"/>
      <c r="N49" s="154"/>
      <c r="O49" s="154"/>
      <c r="P49" s="154"/>
      <c r="Q49" s="154"/>
      <c r="R49" s="154"/>
      <c r="S49" s="154"/>
      <c r="T49" s="154"/>
      <c r="U49" s="154"/>
      <c r="V49" s="154"/>
      <c r="W49" s="154"/>
      <c r="X49" s="154"/>
    </row>
    <row r="50" spans="1:24" s="64" customFormat="1" ht="20.25" customHeight="1" x14ac:dyDescent="0.25">
      <c r="A50" s="189" t="s">
        <v>381</v>
      </c>
      <c r="B50" s="190"/>
      <c r="C50" s="191">
        <f>C49</f>
        <v>77.650000000000006</v>
      </c>
      <c r="D50" s="191"/>
      <c r="L50" s="150"/>
      <c r="M50" s="154"/>
      <c r="N50" s="154"/>
      <c r="O50" s="154"/>
      <c r="P50" s="154"/>
      <c r="Q50" s="154"/>
      <c r="R50" s="154"/>
      <c r="S50" s="154"/>
      <c r="T50" s="154"/>
      <c r="U50" s="154"/>
      <c r="V50" s="154"/>
      <c r="W50" s="154"/>
      <c r="X50" s="154"/>
    </row>
    <row r="51" spans="1:24" s="64" customFormat="1" ht="20.25" customHeight="1" x14ac:dyDescent="0.25">
      <c r="A51" s="189" t="s">
        <v>115</v>
      </c>
      <c r="B51" s="190"/>
      <c r="C51" s="191">
        <v>45.26</v>
      </c>
      <c r="D51" s="191"/>
      <c r="L51" s="150"/>
      <c r="M51" s="154"/>
      <c r="N51" s="154"/>
      <c r="O51" s="154"/>
      <c r="P51" s="154"/>
      <c r="Q51" s="154"/>
      <c r="R51" s="154"/>
      <c r="S51" s="154"/>
      <c r="T51" s="154"/>
      <c r="U51" s="154"/>
      <c r="V51" s="154"/>
      <c r="W51" s="154"/>
      <c r="X51" s="154"/>
    </row>
    <row r="52" spans="1:24" s="1" customFormat="1" ht="31.5" customHeight="1" x14ac:dyDescent="0.2">
      <c r="A52" s="187" t="s">
        <v>116</v>
      </c>
      <c r="B52" s="188"/>
      <c r="C52" s="191">
        <v>47.22</v>
      </c>
      <c r="D52" s="191"/>
      <c r="E52" s="64"/>
      <c r="L52" s="112"/>
      <c r="M52" s="152"/>
      <c r="N52" s="152"/>
      <c r="O52" s="152"/>
      <c r="P52" s="152"/>
      <c r="Q52" s="152"/>
      <c r="R52" s="152"/>
      <c r="S52" s="152"/>
      <c r="T52" s="152"/>
      <c r="U52" s="152"/>
      <c r="V52" s="152"/>
      <c r="W52" s="152"/>
      <c r="X52" s="152"/>
    </row>
    <row r="53" spans="1:24" s="1" customFormat="1" ht="12.75" x14ac:dyDescent="0.2">
      <c r="L53" s="112"/>
      <c r="M53" s="152"/>
      <c r="N53" s="152"/>
      <c r="O53" s="152"/>
      <c r="P53" s="152"/>
      <c r="Q53" s="152"/>
      <c r="R53" s="152"/>
      <c r="S53" s="152"/>
      <c r="T53" s="152"/>
      <c r="U53" s="152"/>
      <c r="V53" s="152"/>
      <c r="W53" s="152"/>
      <c r="X53" s="152"/>
    </row>
  </sheetData>
  <mergeCells count="40">
    <mergeCell ref="A37:D37"/>
    <mergeCell ref="A42:D42"/>
    <mergeCell ref="A47:B47"/>
    <mergeCell ref="A46:B46"/>
    <mergeCell ref="A45:B45"/>
    <mergeCell ref="C47:D47"/>
    <mergeCell ref="C46:D46"/>
    <mergeCell ref="C45:D45"/>
    <mergeCell ref="C52:D52"/>
    <mergeCell ref="C51:D51"/>
    <mergeCell ref="C50:D50"/>
    <mergeCell ref="C49:D49"/>
    <mergeCell ref="C48:D48"/>
    <mergeCell ref="A52:B52"/>
    <mergeCell ref="A51:B51"/>
    <mergeCell ref="A50:B50"/>
    <mergeCell ref="A49:B49"/>
    <mergeCell ref="A48:B48"/>
    <mergeCell ref="A5:K5"/>
    <mergeCell ref="F3:K3"/>
    <mergeCell ref="F21:K21"/>
    <mergeCell ref="A20:K20"/>
    <mergeCell ref="A1:K1"/>
    <mergeCell ref="D3:D4"/>
    <mergeCell ref="E3:E4"/>
    <mergeCell ref="A3:A4"/>
    <mergeCell ref="B3:B4"/>
    <mergeCell ref="C3:C4"/>
    <mergeCell ref="A21:A22"/>
    <mergeCell ref="B21:B22"/>
    <mergeCell ref="E21:E22"/>
    <mergeCell ref="D35:D36"/>
    <mergeCell ref="C21:C22"/>
    <mergeCell ref="D21:D22"/>
    <mergeCell ref="A33:K33"/>
    <mergeCell ref="N29:Z29"/>
    <mergeCell ref="A23:K23"/>
    <mergeCell ref="A35:A36"/>
    <mergeCell ref="B35:B36"/>
    <mergeCell ref="C35:C36"/>
  </mergeCells>
  <conditionalFormatting sqref="F24:F25 F27:F28 F30:F31">
    <cfRule type="dataBar" priority="4">
      <dataBar>
        <cfvo type="min"/>
        <cfvo type="max"/>
        <color rgb="FFFF555A"/>
      </dataBar>
      <extLst>
        <ext xmlns:x14="http://schemas.microsoft.com/office/spreadsheetml/2009/9/main" uri="{B025F937-C7B1-47D3-B67F-A62EFF666E3E}">
          <x14:id>{2CB1CD63-A32B-4349-B160-95B4A9F97E26}</x14:id>
        </ext>
      </extLst>
    </cfRule>
  </conditionalFormatting>
  <conditionalFormatting sqref="F6:F8 F10:F11 F13:F14">
    <cfRule type="dataBar" priority="3">
      <dataBar>
        <cfvo type="min"/>
        <cfvo type="max"/>
        <color rgb="FFFF555A"/>
      </dataBar>
      <extLst>
        <ext xmlns:x14="http://schemas.microsoft.com/office/spreadsheetml/2009/9/main" uri="{B025F937-C7B1-47D3-B67F-A62EFF666E3E}">
          <x14:id>{6EE1F216-B5AB-4BF1-B0AF-19A2C3E9081F}</x14:id>
        </ext>
      </extLst>
    </cfRule>
  </conditionalFormatting>
  <conditionalFormatting sqref="G6:G8 G10:G11 G13:G14">
    <cfRule type="dataBar" priority="2">
      <dataBar>
        <cfvo type="min"/>
        <cfvo type="max"/>
        <color rgb="FFFFB628"/>
      </dataBar>
      <extLst>
        <ext xmlns:x14="http://schemas.microsoft.com/office/spreadsheetml/2009/9/main" uri="{B025F937-C7B1-47D3-B67F-A62EFF666E3E}">
          <x14:id>{C05E320B-1CD1-44E4-9EE0-65FC81E92F9C}</x14:id>
        </ext>
      </extLst>
    </cfRule>
  </conditionalFormatting>
  <conditionalFormatting sqref="G24:G25 G27:G28 G30:G31">
    <cfRule type="dataBar" priority="1">
      <dataBar>
        <cfvo type="min"/>
        <cfvo type="max"/>
        <color rgb="FFFFB628"/>
      </dataBar>
      <extLst>
        <ext xmlns:x14="http://schemas.microsoft.com/office/spreadsheetml/2009/9/main" uri="{B025F937-C7B1-47D3-B67F-A62EFF666E3E}">
          <x14:id>{A777DDCB-C781-43D8-862A-3AB82281EF2F}</x14:id>
        </ext>
      </extLst>
    </cfRule>
  </conditionalFormatting>
  <pageMargins left="3.937007874015748E-2" right="3.937007874015748E-2" top="3.937007874015748E-2" bottom="3.937007874015748E-2"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2CB1CD63-A32B-4349-B160-95B4A9F97E26}">
            <x14:dataBar minLength="0" maxLength="100" border="1" negativeBarBorderColorSameAsPositive="0">
              <x14:cfvo type="autoMin"/>
              <x14:cfvo type="autoMax"/>
              <x14:borderColor rgb="FFFF555A"/>
              <x14:negativeFillColor rgb="FFFF0000"/>
              <x14:negativeBorderColor rgb="FFFF0000"/>
              <x14:axisColor rgb="FF000000"/>
            </x14:dataBar>
          </x14:cfRule>
          <xm:sqref>F24:F25 F27:F28 F30:F31</xm:sqref>
        </x14:conditionalFormatting>
        <x14:conditionalFormatting xmlns:xm="http://schemas.microsoft.com/office/excel/2006/main">
          <x14:cfRule type="dataBar" id="{6EE1F216-B5AB-4BF1-B0AF-19A2C3E9081F}">
            <x14:dataBar minLength="0" maxLength="100" border="1" negativeBarBorderColorSameAsPositive="0">
              <x14:cfvo type="autoMin"/>
              <x14:cfvo type="autoMax"/>
              <x14:borderColor rgb="FFFF555A"/>
              <x14:negativeFillColor rgb="FFFF0000"/>
              <x14:negativeBorderColor rgb="FFFF0000"/>
              <x14:axisColor rgb="FF000000"/>
            </x14:dataBar>
          </x14:cfRule>
          <xm:sqref>F6:F8 F10:F11 F13:F14</xm:sqref>
        </x14:conditionalFormatting>
        <x14:conditionalFormatting xmlns:xm="http://schemas.microsoft.com/office/excel/2006/main">
          <x14:cfRule type="dataBar" id="{C05E320B-1CD1-44E4-9EE0-65FC81E92F9C}">
            <x14:dataBar minLength="0" maxLength="100" border="1" negativeBarBorderColorSameAsPositive="0">
              <x14:cfvo type="autoMin"/>
              <x14:cfvo type="autoMax"/>
              <x14:borderColor rgb="FFFFB628"/>
              <x14:negativeFillColor rgb="FFFF0000"/>
              <x14:negativeBorderColor rgb="FFFF0000"/>
              <x14:axisColor rgb="FF000000"/>
            </x14:dataBar>
          </x14:cfRule>
          <xm:sqref>G6:G8 G10:G11 G13:G14</xm:sqref>
        </x14:conditionalFormatting>
        <x14:conditionalFormatting xmlns:xm="http://schemas.microsoft.com/office/excel/2006/main">
          <x14:cfRule type="dataBar" id="{A777DDCB-C781-43D8-862A-3AB82281EF2F}">
            <x14:dataBar minLength="0" maxLength="100" border="1" negativeBarBorderColorSameAsPositive="0">
              <x14:cfvo type="autoMin"/>
              <x14:cfvo type="autoMax"/>
              <x14:borderColor rgb="FFFFB628"/>
              <x14:negativeFillColor rgb="FFFF0000"/>
              <x14:negativeBorderColor rgb="FFFF0000"/>
              <x14:axisColor rgb="FF000000"/>
            </x14:dataBar>
          </x14:cfRule>
          <xm:sqref>G24:G25 G27:G28 G30:G31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activeCell="I2" sqref="I2:M2"/>
    </sheetView>
  </sheetViews>
  <sheetFormatPr defaultRowHeight="15" x14ac:dyDescent="0.25"/>
  <cols>
    <col min="1" max="1" width="17" customWidth="1"/>
    <col min="2" max="2" width="9.85546875" customWidth="1"/>
    <col min="5" max="5" width="9.7109375" customWidth="1"/>
    <col min="8" max="8" width="9.85546875" customWidth="1"/>
    <col min="11" max="11" width="9.7109375" customWidth="1"/>
    <col min="15" max="15" width="9.140625" style="148"/>
    <col min="16" max="16" width="9.140625" style="148" customWidth="1"/>
    <col min="17" max="17" width="9.140625" style="148"/>
  </cols>
  <sheetData>
    <row r="1" spans="1:16" ht="25.5" customHeight="1" x14ac:dyDescent="0.25">
      <c r="A1" s="199" t="s">
        <v>72</v>
      </c>
      <c r="B1" s="199"/>
      <c r="C1" s="199"/>
      <c r="D1" s="199"/>
      <c r="E1" s="199"/>
      <c r="F1" s="199"/>
      <c r="G1" s="199"/>
      <c r="H1" s="199"/>
      <c r="I1" s="199"/>
      <c r="J1" s="199"/>
      <c r="K1" s="199"/>
      <c r="L1" s="199"/>
      <c r="M1" s="199"/>
    </row>
    <row r="2" spans="1:16" ht="11.25" customHeight="1" x14ac:dyDescent="0.25">
      <c r="A2" s="65"/>
      <c r="B2" s="65"/>
      <c r="C2" s="65"/>
      <c r="D2" s="18"/>
      <c r="E2" s="65"/>
      <c r="F2" s="65"/>
      <c r="G2" s="18"/>
      <c r="H2" s="65"/>
      <c r="I2" s="205" t="s">
        <v>382</v>
      </c>
      <c r="J2" s="205"/>
      <c r="K2" s="205"/>
      <c r="L2" s="205"/>
      <c r="M2" s="205"/>
    </row>
    <row r="3" spans="1:16" ht="30.75" customHeight="1" x14ac:dyDescent="0.25">
      <c r="A3" s="200" t="s">
        <v>62</v>
      </c>
      <c r="B3" s="202" t="s">
        <v>63</v>
      </c>
      <c r="C3" s="203"/>
      <c r="D3" s="204"/>
      <c r="E3" s="202" t="s">
        <v>64</v>
      </c>
      <c r="F3" s="203"/>
      <c r="G3" s="204"/>
      <c r="H3" s="202" t="s">
        <v>65</v>
      </c>
      <c r="I3" s="203"/>
      <c r="J3" s="204"/>
      <c r="K3" s="202" t="s">
        <v>66</v>
      </c>
      <c r="L3" s="203"/>
      <c r="M3" s="204"/>
    </row>
    <row r="4" spans="1:16" ht="35.25" customHeight="1" x14ac:dyDescent="0.25">
      <c r="A4" s="201"/>
      <c r="B4" s="13" t="s">
        <v>68</v>
      </c>
      <c r="C4" s="14" t="s">
        <v>69</v>
      </c>
      <c r="D4" s="15" t="s">
        <v>70</v>
      </c>
      <c r="E4" s="13" t="s">
        <v>71</v>
      </c>
      <c r="F4" s="14" t="s">
        <v>69</v>
      </c>
      <c r="G4" s="15" t="s">
        <v>70</v>
      </c>
      <c r="H4" s="13" t="s">
        <v>71</v>
      </c>
      <c r="I4" s="14" t="s">
        <v>69</v>
      </c>
      <c r="J4" s="15" t="s">
        <v>70</v>
      </c>
      <c r="K4" s="13" t="s">
        <v>71</v>
      </c>
      <c r="L4" s="14" t="s">
        <v>69</v>
      </c>
      <c r="M4" s="15" t="s">
        <v>70</v>
      </c>
    </row>
    <row r="5" spans="1:16" ht="12.75" customHeight="1" x14ac:dyDescent="0.25">
      <c r="A5" s="66" t="s">
        <v>67</v>
      </c>
      <c r="B5" s="67">
        <v>2652</v>
      </c>
      <c r="C5" s="68">
        <v>337.83</v>
      </c>
      <c r="D5" s="69" t="s">
        <v>211</v>
      </c>
      <c r="E5" s="67">
        <v>878</v>
      </c>
      <c r="F5" s="68">
        <v>318.83999999999997</v>
      </c>
      <c r="G5" s="69" t="s">
        <v>212</v>
      </c>
      <c r="H5" s="67">
        <v>1306</v>
      </c>
      <c r="I5" s="68">
        <v>356.81</v>
      </c>
      <c r="J5" s="69" t="s">
        <v>213</v>
      </c>
      <c r="K5" s="67">
        <v>468</v>
      </c>
      <c r="L5" s="70">
        <v>320.49</v>
      </c>
      <c r="M5" s="69" t="s">
        <v>214</v>
      </c>
    </row>
    <row r="6" spans="1:16" ht="12.75" customHeight="1" x14ac:dyDescent="0.25">
      <c r="A6" s="66" t="s">
        <v>2</v>
      </c>
      <c r="B6" s="67">
        <v>14516</v>
      </c>
      <c r="C6" s="68">
        <v>832.66</v>
      </c>
      <c r="D6" s="69" t="s">
        <v>215</v>
      </c>
      <c r="E6" s="67">
        <v>5666</v>
      </c>
      <c r="F6" s="68">
        <v>846.02</v>
      </c>
      <c r="G6" s="69" t="s">
        <v>216</v>
      </c>
      <c r="H6" s="67">
        <v>2592</v>
      </c>
      <c r="I6" s="68">
        <v>809.44</v>
      </c>
      <c r="J6" s="69" t="s">
        <v>217</v>
      </c>
      <c r="K6" s="67">
        <v>6258</v>
      </c>
      <c r="L6" s="70">
        <v>830.19</v>
      </c>
      <c r="M6" s="69" t="s">
        <v>218</v>
      </c>
    </row>
    <row r="7" spans="1:16" ht="12.75" customHeight="1" x14ac:dyDescent="0.25">
      <c r="A7" s="66" t="s">
        <v>3</v>
      </c>
      <c r="B7" s="67">
        <v>69562</v>
      </c>
      <c r="C7" s="68">
        <v>1282.9000000000001</v>
      </c>
      <c r="D7" s="69" t="s">
        <v>219</v>
      </c>
      <c r="E7" s="67">
        <v>35420</v>
      </c>
      <c r="F7" s="68">
        <v>1298.8</v>
      </c>
      <c r="G7" s="69" t="s">
        <v>220</v>
      </c>
      <c r="H7" s="67">
        <v>8575</v>
      </c>
      <c r="I7" s="68">
        <v>1300.42</v>
      </c>
      <c r="J7" s="69" t="s">
        <v>221</v>
      </c>
      <c r="K7" s="67">
        <v>25567</v>
      </c>
      <c r="L7" s="70">
        <v>1255</v>
      </c>
      <c r="M7" s="69" t="s">
        <v>222</v>
      </c>
    </row>
    <row r="8" spans="1:16" ht="12.75" customHeight="1" x14ac:dyDescent="0.25">
      <c r="A8" s="66" t="s">
        <v>4</v>
      </c>
      <c r="B8" s="67">
        <v>101925</v>
      </c>
      <c r="C8" s="68">
        <v>1778.55</v>
      </c>
      <c r="D8" s="69" t="s">
        <v>223</v>
      </c>
      <c r="E8" s="67">
        <v>57060</v>
      </c>
      <c r="F8" s="68">
        <v>1785.47</v>
      </c>
      <c r="G8" s="69" t="s">
        <v>224</v>
      </c>
      <c r="H8" s="67">
        <v>18824</v>
      </c>
      <c r="I8" s="68">
        <v>1792.66</v>
      </c>
      <c r="J8" s="69" t="s">
        <v>225</v>
      </c>
      <c r="K8" s="67">
        <v>26041</v>
      </c>
      <c r="L8" s="70">
        <v>1753.17</v>
      </c>
      <c r="M8" s="69" t="s">
        <v>226</v>
      </c>
    </row>
    <row r="9" spans="1:16" ht="12.75" customHeight="1" x14ac:dyDescent="0.25">
      <c r="A9" s="66" t="s">
        <v>5</v>
      </c>
      <c r="B9" s="67">
        <v>167023</v>
      </c>
      <c r="C9" s="68">
        <v>2285.4</v>
      </c>
      <c r="D9" s="69" t="s">
        <v>227</v>
      </c>
      <c r="E9" s="67">
        <v>102298</v>
      </c>
      <c r="F9" s="68">
        <v>2284.2600000000002</v>
      </c>
      <c r="G9" s="69" t="s">
        <v>228</v>
      </c>
      <c r="H9" s="67">
        <v>24669</v>
      </c>
      <c r="I9" s="68">
        <v>2255.29</v>
      </c>
      <c r="J9" s="69" t="s">
        <v>229</v>
      </c>
      <c r="K9" s="67">
        <v>40056</v>
      </c>
      <c r="L9" s="70">
        <v>2306.85</v>
      </c>
      <c r="M9" s="69" t="s">
        <v>230</v>
      </c>
    </row>
    <row r="10" spans="1:16" ht="12.75" customHeight="1" x14ac:dyDescent="0.25">
      <c r="A10" s="66" t="s">
        <v>6</v>
      </c>
      <c r="B10" s="67">
        <v>136653</v>
      </c>
      <c r="C10" s="68">
        <v>2741.96</v>
      </c>
      <c r="D10" s="69" t="s">
        <v>231</v>
      </c>
      <c r="E10" s="67">
        <v>92587</v>
      </c>
      <c r="F10" s="68">
        <v>2743.54</v>
      </c>
      <c r="G10" s="69" t="s">
        <v>232</v>
      </c>
      <c r="H10" s="67">
        <v>15359</v>
      </c>
      <c r="I10" s="68">
        <v>2722.49</v>
      </c>
      <c r="J10" s="69" t="s">
        <v>233</v>
      </c>
      <c r="K10" s="67">
        <v>28707</v>
      </c>
      <c r="L10" s="70">
        <v>2747.28</v>
      </c>
      <c r="M10" s="69" t="s">
        <v>234</v>
      </c>
    </row>
    <row r="11" spans="1:16" ht="12.75" customHeight="1" x14ac:dyDescent="0.25">
      <c r="A11" s="66" t="s">
        <v>7</v>
      </c>
      <c r="B11" s="67">
        <v>134804</v>
      </c>
      <c r="C11" s="68">
        <v>3261.27</v>
      </c>
      <c r="D11" s="69" t="s">
        <v>235</v>
      </c>
      <c r="E11" s="67">
        <v>102850</v>
      </c>
      <c r="F11" s="68">
        <v>3264.49</v>
      </c>
      <c r="G11" s="69" t="s">
        <v>236</v>
      </c>
      <c r="H11" s="67">
        <v>12024</v>
      </c>
      <c r="I11" s="68">
        <v>3267.85</v>
      </c>
      <c r="J11" s="69" t="s">
        <v>237</v>
      </c>
      <c r="K11" s="67">
        <v>19930</v>
      </c>
      <c r="L11" s="70">
        <v>3240.73</v>
      </c>
      <c r="M11" s="69" t="s">
        <v>157</v>
      </c>
    </row>
    <row r="12" spans="1:16" ht="12.75" customHeight="1" x14ac:dyDescent="0.25">
      <c r="A12" s="66" t="s">
        <v>8</v>
      </c>
      <c r="B12" s="67">
        <v>88783</v>
      </c>
      <c r="C12" s="68">
        <v>3740.78</v>
      </c>
      <c r="D12" s="69" t="s">
        <v>238</v>
      </c>
      <c r="E12" s="67">
        <v>72375</v>
      </c>
      <c r="F12" s="68">
        <v>3742.23</v>
      </c>
      <c r="G12" s="69" t="s">
        <v>239</v>
      </c>
      <c r="H12" s="67">
        <v>4736</v>
      </c>
      <c r="I12" s="68">
        <v>3727.08</v>
      </c>
      <c r="J12" s="69" t="s">
        <v>240</v>
      </c>
      <c r="K12" s="67">
        <v>11672</v>
      </c>
      <c r="L12" s="70">
        <v>3737.38</v>
      </c>
      <c r="M12" s="69" t="s">
        <v>241</v>
      </c>
    </row>
    <row r="13" spans="1:16" ht="12.75" customHeight="1" x14ac:dyDescent="0.25">
      <c r="A13" s="66" t="s">
        <v>9</v>
      </c>
      <c r="B13" s="67">
        <v>74523</v>
      </c>
      <c r="C13" s="68">
        <v>4229.7700000000004</v>
      </c>
      <c r="D13" s="69" t="s">
        <v>242</v>
      </c>
      <c r="E13" s="67">
        <v>64240</v>
      </c>
      <c r="F13" s="68">
        <v>4231.3100000000004</v>
      </c>
      <c r="G13" s="69" t="s">
        <v>243</v>
      </c>
      <c r="H13" s="67">
        <v>2381</v>
      </c>
      <c r="I13" s="68">
        <v>4210.1899999999996</v>
      </c>
      <c r="J13" s="69" t="s">
        <v>244</v>
      </c>
      <c r="K13" s="67">
        <v>7902</v>
      </c>
      <c r="L13" s="70">
        <v>4223.16</v>
      </c>
      <c r="M13" s="69" t="s">
        <v>245</v>
      </c>
    </row>
    <row r="14" spans="1:16" ht="12.75" customHeight="1" x14ac:dyDescent="0.25">
      <c r="A14" s="66" t="s">
        <v>10</v>
      </c>
      <c r="B14" s="67">
        <v>52615</v>
      </c>
      <c r="C14" s="68">
        <v>4730.68</v>
      </c>
      <c r="D14" s="69" t="s">
        <v>246</v>
      </c>
      <c r="E14" s="67">
        <v>46509</v>
      </c>
      <c r="F14" s="68">
        <v>4733.51</v>
      </c>
      <c r="G14" s="69" t="s">
        <v>247</v>
      </c>
      <c r="H14" s="67">
        <v>1172</v>
      </c>
      <c r="I14" s="68">
        <v>4707.25</v>
      </c>
      <c r="J14" s="69" t="s">
        <v>248</v>
      </c>
      <c r="K14" s="67">
        <v>4934</v>
      </c>
      <c r="L14" s="70">
        <v>4709.51</v>
      </c>
      <c r="M14" s="69" t="s">
        <v>249</v>
      </c>
      <c r="P14" s="155" t="s">
        <v>31</v>
      </c>
    </row>
    <row r="15" spans="1:16" ht="12.75" customHeight="1" x14ac:dyDescent="0.25">
      <c r="A15" s="66" t="s">
        <v>11</v>
      </c>
      <c r="B15" s="67">
        <v>57723</v>
      </c>
      <c r="C15" s="68">
        <v>5425.94</v>
      </c>
      <c r="D15" s="69" t="s">
        <v>250</v>
      </c>
      <c r="E15" s="67">
        <v>52249</v>
      </c>
      <c r="F15" s="68">
        <v>5425.7</v>
      </c>
      <c r="G15" s="69" t="s">
        <v>251</v>
      </c>
      <c r="H15" s="67">
        <v>838</v>
      </c>
      <c r="I15" s="68">
        <v>5406.52</v>
      </c>
      <c r="J15" s="69" t="s">
        <v>252</v>
      </c>
      <c r="K15" s="67">
        <v>4636</v>
      </c>
      <c r="L15" s="70">
        <v>5432.08</v>
      </c>
      <c r="M15" s="69" t="s">
        <v>253</v>
      </c>
      <c r="P15" s="155">
        <f>B19-'stranica 4'!B19-'stranica 5'!B19</f>
        <v>0</v>
      </c>
    </row>
    <row r="16" spans="1:16" ht="12.75" customHeight="1" x14ac:dyDescent="0.25">
      <c r="A16" s="66" t="s">
        <v>12</v>
      </c>
      <c r="B16" s="67">
        <v>27793</v>
      </c>
      <c r="C16" s="68">
        <v>6450.17</v>
      </c>
      <c r="D16" s="69" t="s">
        <v>254</v>
      </c>
      <c r="E16" s="67">
        <v>24991</v>
      </c>
      <c r="F16" s="68">
        <v>6450.53</v>
      </c>
      <c r="G16" s="69" t="s">
        <v>255</v>
      </c>
      <c r="H16" s="67">
        <v>370</v>
      </c>
      <c r="I16" s="68">
        <v>6452.52</v>
      </c>
      <c r="J16" s="69" t="s">
        <v>256</v>
      </c>
      <c r="K16" s="67">
        <v>2432</v>
      </c>
      <c r="L16" s="70">
        <v>6446.17</v>
      </c>
      <c r="M16" s="69" t="s">
        <v>257</v>
      </c>
    </row>
    <row r="17" spans="1:13" ht="12.75" customHeight="1" x14ac:dyDescent="0.25">
      <c r="A17" s="66" t="s">
        <v>13</v>
      </c>
      <c r="B17" s="67">
        <v>10585</v>
      </c>
      <c r="C17" s="68">
        <v>7458.49</v>
      </c>
      <c r="D17" s="69" t="s">
        <v>156</v>
      </c>
      <c r="E17" s="67">
        <v>9914</v>
      </c>
      <c r="F17" s="68">
        <v>7458.14</v>
      </c>
      <c r="G17" s="69" t="s">
        <v>258</v>
      </c>
      <c r="H17" s="67">
        <v>126</v>
      </c>
      <c r="I17" s="68">
        <v>7440.87</v>
      </c>
      <c r="J17" s="69" t="s">
        <v>259</v>
      </c>
      <c r="K17" s="67">
        <v>545</v>
      </c>
      <c r="L17" s="70">
        <v>7468.9</v>
      </c>
      <c r="M17" s="69" t="s">
        <v>260</v>
      </c>
    </row>
    <row r="18" spans="1:13" ht="12.75" customHeight="1" x14ac:dyDescent="0.25">
      <c r="A18" s="66" t="s">
        <v>76</v>
      </c>
      <c r="B18" s="67">
        <v>12733</v>
      </c>
      <c r="C18" s="68">
        <v>9622.65</v>
      </c>
      <c r="D18" s="69" t="s">
        <v>261</v>
      </c>
      <c r="E18" s="67">
        <v>12273</v>
      </c>
      <c r="F18" s="68">
        <v>9637.57</v>
      </c>
      <c r="G18" s="69" t="s">
        <v>262</v>
      </c>
      <c r="H18" s="67">
        <v>77</v>
      </c>
      <c r="I18" s="68">
        <v>9161.35</v>
      </c>
      <c r="J18" s="69" t="s">
        <v>155</v>
      </c>
      <c r="K18" s="67">
        <v>383</v>
      </c>
      <c r="L18" s="70">
        <v>9237.1200000000008</v>
      </c>
      <c r="M18" s="69" t="s">
        <v>263</v>
      </c>
    </row>
    <row r="19" spans="1:13" ht="11.25" customHeight="1" x14ac:dyDescent="0.25">
      <c r="A19" s="71" t="s">
        <v>59</v>
      </c>
      <c r="B19" s="72">
        <v>951890</v>
      </c>
      <c r="C19" s="73">
        <v>3224.88</v>
      </c>
      <c r="D19" s="74" t="s">
        <v>185</v>
      </c>
      <c r="E19" s="72">
        <v>679310</v>
      </c>
      <c r="F19" s="73">
        <v>3497.86</v>
      </c>
      <c r="G19" s="74" t="s">
        <v>182</v>
      </c>
      <c r="H19" s="72">
        <v>93049</v>
      </c>
      <c r="I19" s="73">
        <v>2428.37</v>
      </c>
      <c r="J19" s="74" t="s">
        <v>183</v>
      </c>
      <c r="K19" s="72">
        <v>179531</v>
      </c>
      <c r="L19" s="75">
        <v>2604.8000000000002</v>
      </c>
      <c r="M19" s="74" t="s">
        <v>184</v>
      </c>
    </row>
    <row r="20" spans="1:13" x14ac:dyDescent="0.25">
      <c r="A20" s="198" t="s">
        <v>93</v>
      </c>
      <c r="B20" s="198"/>
      <c r="C20" s="198"/>
      <c r="D20" s="198"/>
      <c r="E20" s="198"/>
      <c r="F20" s="198"/>
      <c r="G20" s="198"/>
      <c r="H20" s="198"/>
      <c r="I20" s="198"/>
      <c r="J20" s="198"/>
      <c r="K20" s="198"/>
      <c r="L20" s="198"/>
      <c r="M20" s="76"/>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{59BF2E9C-5858-4723-AE58-EA9BA6A8223A}</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{9CBBADE6-9048-4E97-A807-4BE85FBA56DC}</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{F9699141-5150-4A39-9072-0DCD6546843D}</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59BF2E9C-5858-4723-AE58-EA9BA6A8223A}">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9CBBADE6-9048-4E97-A807-4BE85FBA56DC}">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F9699141-5150-4A39-9072-0DCD6546843D}">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K17" sqref="K17"/>
    </sheetView>
  </sheetViews>
  <sheetFormatPr defaultRowHeight="15" x14ac:dyDescent="0.25"/>
  <cols>
    <col min="1" max="1" width="18.140625" customWidth="1"/>
    <col min="2" max="2" width="10" customWidth="1"/>
    <col min="4" max="4" width="9.7109375" customWidth="1"/>
    <col min="5" max="5" width="10.28515625" customWidth="1"/>
    <col min="7" max="7" width="10" customWidth="1"/>
    <col min="9" max="9" width="11" customWidth="1"/>
    <col min="10" max="10" width="12.85546875" customWidth="1"/>
    <col min="11" max="11" width="10.28515625" customWidth="1"/>
    <col min="13" max="13" width="11.28515625" customWidth="1"/>
  </cols>
  <sheetData>
    <row r="1" spans="1:13" ht="36.75" customHeight="1" x14ac:dyDescent="0.25">
      <c r="A1" s="199" t="s">
        <v>74</v>
      </c>
      <c r="B1" s="199"/>
      <c r="C1" s="199"/>
      <c r="D1" s="199"/>
      <c r="E1" s="199"/>
      <c r="F1" s="199"/>
      <c r="G1" s="199"/>
      <c r="H1" s="199"/>
      <c r="I1" s="199"/>
      <c r="J1" s="199"/>
      <c r="K1" s="199"/>
      <c r="L1" s="199"/>
      <c r="M1" s="199"/>
    </row>
    <row r="2" spans="1:13" ht="12" customHeight="1" x14ac:dyDescent="0.25">
      <c r="A2" s="65"/>
      <c r="B2" s="65"/>
      <c r="C2" s="65"/>
      <c r="D2" s="114"/>
      <c r="E2" s="65"/>
      <c r="F2" s="65"/>
      <c r="G2" s="114"/>
      <c r="H2" s="65"/>
      <c r="I2" s="205" t="str">
        <f>'stranica 3'!$I$2:$L$2</f>
        <v>situation: August 2022 (payment in September 2022)</v>
      </c>
      <c r="J2" s="205"/>
      <c r="K2" s="205"/>
      <c r="L2" s="205"/>
      <c r="M2" s="205"/>
    </row>
    <row r="3" spans="1:13" ht="24" customHeight="1" x14ac:dyDescent="0.25">
      <c r="A3" s="200" t="s">
        <v>62</v>
      </c>
      <c r="B3" s="202" t="s">
        <v>63</v>
      </c>
      <c r="C3" s="203"/>
      <c r="D3" s="204"/>
      <c r="E3" s="202" t="s">
        <v>64</v>
      </c>
      <c r="F3" s="203"/>
      <c r="G3" s="204"/>
      <c r="H3" s="202" t="s">
        <v>65</v>
      </c>
      <c r="I3" s="203"/>
      <c r="J3" s="204"/>
      <c r="K3" s="202" t="s">
        <v>66</v>
      </c>
      <c r="L3" s="203"/>
      <c r="M3" s="204"/>
    </row>
    <row r="4" spans="1:13" ht="36" customHeight="1" x14ac:dyDescent="0.25">
      <c r="A4" s="201"/>
      <c r="B4" s="13" t="s">
        <v>68</v>
      </c>
      <c r="C4" s="14" t="s">
        <v>69</v>
      </c>
      <c r="D4" s="15" t="s">
        <v>70</v>
      </c>
      <c r="E4" s="13" t="s">
        <v>68</v>
      </c>
      <c r="F4" s="14" t="s">
        <v>69</v>
      </c>
      <c r="G4" s="15" t="s">
        <v>70</v>
      </c>
      <c r="H4" s="13" t="s">
        <v>69</v>
      </c>
      <c r="I4" s="14" t="s">
        <v>69</v>
      </c>
      <c r="J4" s="15" t="s">
        <v>70</v>
      </c>
      <c r="K4" s="13" t="s">
        <v>68</v>
      </c>
      <c r="L4" s="14" t="s">
        <v>69</v>
      </c>
      <c r="M4" s="15" t="s">
        <v>70</v>
      </c>
    </row>
    <row r="5" spans="1:13" ht="12.75" customHeight="1" x14ac:dyDescent="0.25">
      <c r="A5" s="66" t="s">
        <v>73</v>
      </c>
      <c r="B5" s="67">
        <v>62</v>
      </c>
      <c r="C5" s="68">
        <v>345.78</v>
      </c>
      <c r="D5" s="69" t="s">
        <v>264</v>
      </c>
      <c r="E5" s="67">
        <v>32</v>
      </c>
      <c r="F5" s="68">
        <v>314.87</v>
      </c>
      <c r="G5" s="69" t="s">
        <v>265</v>
      </c>
      <c r="H5" s="67">
        <v>1</v>
      </c>
      <c r="I5" s="68">
        <v>429.34</v>
      </c>
      <c r="J5" s="69" t="s">
        <v>119</v>
      </c>
      <c r="K5" s="67">
        <v>29</v>
      </c>
      <c r="L5" s="70">
        <v>377.02</v>
      </c>
      <c r="M5" s="69" t="s">
        <v>266</v>
      </c>
    </row>
    <row r="6" spans="1:13" ht="12.75" customHeight="1" x14ac:dyDescent="0.25">
      <c r="A6" s="66" t="s">
        <v>2</v>
      </c>
      <c r="B6" s="67">
        <v>6244</v>
      </c>
      <c r="C6" s="68">
        <v>841.47</v>
      </c>
      <c r="D6" s="69" t="s">
        <v>267</v>
      </c>
      <c r="E6" s="67">
        <v>4418</v>
      </c>
      <c r="F6" s="68">
        <v>848.06</v>
      </c>
      <c r="G6" s="69" t="s">
        <v>268</v>
      </c>
      <c r="H6" s="67">
        <v>110</v>
      </c>
      <c r="I6" s="68">
        <v>851.57</v>
      </c>
      <c r="J6" s="69" t="s">
        <v>269</v>
      </c>
      <c r="K6" s="67">
        <v>1716</v>
      </c>
      <c r="L6" s="70">
        <v>823.87</v>
      </c>
      <c r="M6" s="69" t="s">
        <v>270</v>
      </c>
    </row>
    <row r="7" spans="1:13" ht="12.75" customHeight="1" x14ac:dyDescent="0.25">
      <c r="A7" s="66" t="s">
        <v>3</v>
      </c>
      <c r="B7" s="67">
        <v>5414</v>
      </c>
      <c r="C7" s="68">
        <v>1264.97</v>
      </c>
      <c r="D7" s="69" t="s">
        <v>271</v>
      </c>
      <c r="E7" s="67">
        <v>2578</v>
      </c>
      <c r="F7" s="68">
        <v>1252.5</v>
      </c>
      <c r="G7" s="69" t="s">
        <v>272</v>
      </c>
      <c r="H7" s="67">
        <v>170</v>
      </c>
      <c r="I7" s="68">
        <v>1287.1600000000001</v>
      </c>
      <c r="J7" s="69" t="s">
        <v>273</v>
      </c>
      <c r="K7" s="67">
        <v>2666</v>
      </c>
      <c r="L7" s="70">
        <v>1275.6099999999999</v>
      </c>
      <c r="M7" s="69" t="s">
        <v>274</v>
      </c>
    </row>
    <row r="8" spans="1:13" ht="12.75" customHeight="1" x14ac:dyDescent="0.25">
      <c r="A8" s="66" t="s">
        <v>4</v>
      </c>
      <c r="B8" s="67">
        <v>8448</v>
      </c>
      <c r="C8" s="68">
        <v>1769.87</v>
      </c>
      <c r="D8" s="69" t="s">
        <v>275</v>
      </c>
      <c r="E8" s="67">
        <v>4478</v>
      </c>
      <c r="F8" s="68">
        <v>1782.98</v>
      </c>
      <c r="G8" s="69" t="s">
        <v>276</v>
      </c>
      <c r="H8" s="67">
        <v>385</v>
      </c>
      <c r="I8" s="68">
        <v>1752.94</v>
      </c>
      <c r="J8" s="69" t="s">
        <v>277</v>
      </c>
      <c r="K8" s="67">
        <v>3585</v>
      </c>
      <c r="L8" s="70">
        <v>1755.32</v>
      </c>
      <c r="M8" s="69" t="s">
        <v>278</v>
      </c>
    </row>
    <row r="9" spans="1:13" ht="12.75" customHeight="1" x14ac:dyDescent="0.25">
      <c r="A9" s="66" t="s">
        <v>5</v>
      </c>
      <c r="B9" s="67">
        <v>39662</v>
      </c>
      <c r="C9" s="68">
        <v>2389.85</v>
      </c>
      <c r="D9" s="69" t="s">
        <v>279</v>
      </c>
      <c r="E9" s="67">
        <v>24032</v>
      </c>
      <c r="F9" s="68">
        <v>2390.66</v>
      </c>
      <c r="G9" s="69" t="s">
        <v>280</v>
      </c>
      <c r="H9" s="67">
        <v>2371</v>
      </c>
      <c r="I9" s="68">
        <v>2404.44</v>
      </c>
      <c r="J9" s="69" t="s">
        <v>281</v>
      </c>
      <c r="K9" s="67">
        <v>13259</v>
      </c>
      <c r="L9" s="70">
        <v>2385.7600000000002</v>
      </c>
      <c r="M9" s="69" t="s">
        <v>282</v>
      </c>
    </row>
    <row r="10" spans="1:13" ht="12.75" customHeight="1" x14ac:dyDescent="0.25">
      <c r="A10" s="66" t="s">
        <v>6</v>
      </c>
      <c r="B10" s="67">
        <v>26306</v>
      </c>
      <c r="C10" s="68">
        <v>2751.02</v>
      </c>
      <c r="D10" s="69" t="s">
        <v>283</v>
      </c>
      <c r="E10" s="67">
        <v>18662</v>
      </c>
      <c r="F10" s="68">
        <v>2748.2</v>
      </c>
      <c r="G10" s="69" t="s">
        <v>284</v>
      </c>
      <c r="H10" s="67">
        <v>944</v>
      </c>
      <c r="I10" s="68">
        <v>2751.34</v>
      </c>
      <c r="J10" s="69" t="s">
        <v>285</v>
      </c>
      <c r="K10" s="67">
        <v>6700</v>
      </c>
      <c r="L10" s="70">
        <v>2758.86</v>
      </c>
      <c r="M10" s="69" t="s">
        <v>286</v>
      </c>
    </row>
    <row r="11" spans="1:13" ht="12.75" customHeight="1" x14ac:dyDescent="0.25">
      <c r="A11" s="66" t="s">
        <v>7</v>
      </c>
      <c r="B11" s="67">
        <v>34176</v>
      </c>
      <c r="C11" s="68">
        <v>3270.17</v>
      </c>
      <c r="D11" s="69" t="s">
        <v>287</v>
      </c>
      <c r="E11" s="67">
        <v>28360</v>
      </c>
      <c r="F11" s="68">
        <v>3272.36</v>
      </c>
      <c r="G11" s="69" t="s">
        <v>288</v>
      </c>
      <c r="H11" s="67">
        <v>1716</v>
      </c>
      <c r="I11" s="68">
        <v>3283.9</v>
      </c>
      <c r="J11" s="69" t="s">
        <v>289</v>
      </c>
      <c r="K11" s="67">
        <v>4100</v>
      </c>
      <c r="L11" s="70">
        <v>3249.23</v>
      </c>
      <c r="M11" s="69" t="s">
        <v>290</v>
      </c>
    </row>
    <row r="12" spans="1:13" ht="12.75" customHeight="1" x14ac:dyDescent="0.25">
      <c r="A12" s="66" t="s">
        <v>8</v>
      </c>
      <c r="B12" s="67">
        <v>22648</v>
      </c>
      <c r="C12" s="68">
        <v>3747.51</v>
      </c>
      <c r="D12" s="69" t="s">
        <v>291</v>
      </c>
      <c r="E12" s="67">
        <v>19860</v>
      </c>
      <c r="F12" s="68">
        <v>3746.37</v>
      </c>
      <c r="G12" s="69" t="s">
        <v>292</v>
      </c>
      <c r="H12" s="67">
        <v>815</v>
      </c>
      <c r="I12" s="68">
        <v>3770.24</v>
      </c>
      <c r="J12" s="69" t="s">
        <v>293</v>
      </c>
      <c r="K12" s="67">
        <v>1973</v>
      </c>
      <c r="L12" s="70">
        <v>3749.61</v>
      </c>
      <c r="M12" s="69" t="s">
        <v>294</v>
      </c>
    </row>
    <row r="13" spans="1:13" ht="12.75" customHeight="1" x14ac:dyDescent="0.25">
      <c r="A13" s="66" t="s">
        <v>9</v>
      </c>
      <c r="B13" s="67">
        <v>19698</v>
      </c>
      <c r="C13" s="68">
        <v>4228.95</v>
      </c>
      <c r="D13" s="69" t="s">
        <v>295</v>
      </c>
      <c r="E13" s="67">
        <v>17767</v>
      </c>
      <c r="F13" s="68">
        <v>4229.5600000000004</v>
      </c>
      <c r="G13" s="69" t="s">
        <v>296</v>
      </c>
      <c r="H13" s="67">
        <v>515</v>
      </c>
      <c r="I13" s="68">
        <v>4213.7299999999996</v>
      </c>
      <c r="J13" s="69" t="s">
        <v>297</v>
      </c>
      <c r="K13" s="67">
        <v>1416</v>
      </c>
      <c r="L13" s="70">
        <v>4226.75</v>
      </c>
      <c r="M13" s="69" t="s">
        <v>298</v>
      </c>
    </row>
    <row r="14" spans="1:13" ht="12.75" customHeight="1" x14ac:dyDescent="0.25">
      <c r="A14" s="66" t="s">
        <v>10</v>
      </c>
      <c r="B14" s="67">
        <v>13630</v>
      </c>
      <c r="C14" s="68">
        <v>4721.2700000000004</v>
      </c>
      <c r="D14" s="69" t="s">
        <v>299</v>
      </c>
      <c r="E14" s="67">
        <v>12171</v>
      </c>
      <c r="F14" s="68">
        <v>4724.6000000000004</v>
      </c>
      <c r="G14" s="69" t="s">
        <v>300</v>
      </c>
      <c r="H14" s="67">
        <v>470</v>
      </c>
      <c r="I14" s="68">
        <v>4699.3100000000004</v>
      </c>
      <c r="J14" s="69" t="s">
        <v>301</v>
      </c>
      <c r="K14" s="67">
        <v>989</v>
      </c>
      <c r="L14" s="70">
        <v>4690.75</v>
      </c>
      <c r="M14" s="69" t="s">
        <v>302</v>
      </c>
    </row>
    <row r="15" spans="1:13" ht="12.75" customHeight="1" x14ac:dyDescent="0.25">
      <c r="A15" s="66" t="s">
        <v>11</v>
      </c>
      <c r="B15" s="67">
        <v>13213</v>
      </c>
      <c r="C15" s="68">
        <v>5421.74</v>
      </c>
      <c r="D15" s="69" t="s">
        <v>303</v>
      </c>
      <c r="E15" s="67">
        <v>12204</v>
      </c>
      <c r="F15" s="68">
        <v>5422.73</v>
      </c>
      <c r="G15" s="69" t="s">
        <v>304</v>
      </c>
      <c r="H15" s="67">
        <v>293</v>
      </c>
      <c r="I15" s="68">
        <v>5376.78</v>
      </c>
      <c r="J15" s="69" t="s">
        <v>305</v>
      </c>
      <c r="K15" s="67">
        <v>716</v>
      </c>
      <c r="L15" s="70">
        <v>5423.14</v>
      </c>
      <c r="M15" s="69" t="s">
        <v>306</v>
      </c>
    </row>
    <row r="16" spans="1:13" ht="12.75" customHeight="1" x14ac:dyDescent="0.25">
      <c r="A16" s="66" t="s">
        <v>12</v>
      </c>
      <c r="B16" s="67">
        <v>6324</v>
      </c>
      <c r="C16" s="68">
        <v>6453.23</v>
      </c>
      <c r="D16" s="69" t="s">
        <v>307</v>
      </c>
      <c r="E16" s="67">
        <v>5861</v>
      </c>
      <c r="F16" s="68">
        <v>6455.76</v>
      </c>
      <c r="G16" s="69" t="s">
        <v>308</v>
      </c>
      <c r="H16" s="67">
        <v>119</v>
      </c>
      <c r="I16" s="68">
        <v>6469.07</v>
      </c>
      <c r="J16" s="69" t="s">
        <v>309</v>
      </c>
      <c r="K16" s="67">
        <v>344</v>
      </c>
      <c r="L16" s="70">
        <v>6404.62</v>
      </c>
      <c r="M16" s="69" t="s">
        <v>310</v>
      </c>
    </row>
    <row r="17" spans="1:13" ht="12.75" customHeight="1" x14ac:dyDescent="0.25">
      <c r="A17" s="66" t="s">
        <v>13</v>
      </c>
      <c r="B17" s="67">
        <v>2527</v>
      </c>
      <c r="C17" s="68">
        <v>7479.86</v>
      </c>
      <c r="D17" s="69" t="s">
        <v>311</v>
      </c>
      <c r="E17" s="67">
        <v>2465</v>
      </c>
      <c r="F17" s="68">
        <v>7480.81</v>
      </c>
      <c r="G17" s="69" t="s">
        <v>312</v>
      </c>
      <c r="H17" s="67">
        <v>44</v>
      </c>
      <c r="I17" s="68">
        <v>7408.87</v>
      </c>
      <c r="J17" s="69" t="s">
        <v>313</v>
      </c>
      <c r="K17" s="67">
        <v>18</v>
      </c>
      <c r="L17" s="70">
        <v>7522.54</v>
      </c>
      <c r="M17" s="69" t="s">
        <v>314</v>
      </c>
    </row>
    <row r="18" spans="1:13" ht="12.75" customHeight="1" x14ac:dyDescent="0.25">
      <c r="A18" s="66" t="s">
        <v>75</v>
      </c>
      <c r="B18" s="67">
        <v>1586</v>
      </c>
      <c r="C18" s="68">
        <v>8847.6299999999992</v>
      </c>
      <c r="D18" s="69" t="s">
        <v>315</v>
      </c>
      <c r="E18" s="67">
        <v>1542</v>
      </c>
      <c r="F18" s="68">
        <v>8845.0499999999993</v>
      </c>
      <c r="G18" s="69" t="s">
        <v>316</v>
      </c>
      <c r="H18" s="67">
        <v>38</v>
      </c>
      <c r="I18" s="68">
        <v>8956.01</v>
      </c>
      <c r="J18" s="69" t="s">
        <v>317</v>
      </c>
      <c r="K18" s="67">
        <v>6</v>
      </c>
      <c r="L18" s="70">
        <v>8823.85</v>
      </c>
      <c r="M18" s="69" t="s">
        <v>318</v>
      </c>
    </row>
    <row r="19" spans="1:13" ht="11.25" customHeight="1" x14ac:dyDescent="0.25">
      <c r="A19" s="71" t="s">
        <v>0</v>
      </c>
      <c r="B19" s="72">
        <v>199938</v>
      </c>
      <c r="C19" s="73">
        <v>3420.56</v>
      </c>
      <c r="D19" s="74" t="s">
        <v>319</v>
      </c>
      <c r="E19" s="72">
        <v>154430</v>
      </c>
      <c r="F19" s="73">
        <v>3624.05</v>
      </c>
      <c r="G19" s="74" t="s">
        <v>320</v>
      </c>
      <c r="H19" s="72">
        <v>7991</v>
      </c>
      <c r="I19" s="73">
        <v>3176.6</v>
      </c>
      <c r="J19" s="74" t="s">
        <v>321</v>
      </c>
      <c r="K19" s="72">
        <v>37517</v>
      </c>
      <c r="L19" s="75">
        <v>2634.91</v>
      </c>
      <c r="M19" s="74" t="s">
        <v>322</v>
      </c>
    </row>
    <row r="20" spans="1:13" x14ac:dyDescent="0.25">
      <c r="A20" s="198" t="s">
        <v>93</v>
      </c>
      <c r="B20" s="198"/>
      <c r="C20" s="198"/>
      <c r="D20" s="198"/>
      <c r="E20" s="198"/>
      <c r="F20" s="198"/>
      <c r="G20" s="198"/>
      <c r="H20" s="198"/>
      <c r="I20" s="198"/>
      <c r="J20" s="198"/>
      <c r="K20" s="198"/>
      <c r="L20" s="198"/>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{AD094A69-29C5-4ED1-8A23-E4C3650FA272}</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{027D8229-F34B-4BF8-B694-941D0A7B5A0B}</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{2570B5CC-6050-41A6-8A1C-0C0819C9FF24}</x14:id>
        </ext>
      </extLst>
    </cfRule>
  </conditionalFormatting>
  <pageMargins left="3.937007874015748E-2" right="3.937007874015748E-2"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AD094A69-29C5-4ED1-8A23-E4C3650FA272}">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027D8229-F34B-4BF8-B694-941D0A7B5A0B}">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2570B5CC-6050-41A6-8A1C-0C0819C9FF24}">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N25" sqref="N25"/>
    </sheetView>
  </sheetViews>
  <sheetFormatPr defaultRowHeight="15" x14ac:dyDescent="0.25"/>
  <cols>
    <col min="1" max="1" width="18.140625" customWidth="1"/>
    <col min="2" max="2" width="10.28515625" customWidth="1"/>
    <col min="4" max="4" width="10" customWidth="1"/>
    <col min="5" max="5" width="9.85546875" customWidth="1"/>
    <col min="7" max="7" width="9.5703125" customWidth="1"/>
    <col min="10" max="10" width="9.7109375" customWidth="1"/>
    <col min="11" max="11" width="10" customWidth="1"/>
    <col min="13" max="13" width="9.85546875" customWidth="1"/>
  </cols>
  <sheetData>
    <row r="1" spans="1:13" ht="36.75" customHeight="1" x14ac:dyDescent="0.25">
      <c r="A1" s="199" t="s">
        <v>107</v>
      </c>
      <c r="B1" s="199"/>
      <c r="C1" s="199"/>
      <c r="D1" s="199"/>
      <c r="E1" s="199"/>
      <c r="F1" s="199"/>
      <c r="G1" s="199"/>
      <c r="H1" s="199"/>
      <c r="I1" s="199"/>
      <c r="J1" s="199"/>
      <c r="K1" s="199"/>
      <c r="L1" s="199"/>
      <c r="M1" s="199"/>
    </row>
    <row r="2" spans="1:13" ht="12" customHeight="1" x14ac:dyDescent="0.25">
      <c r="A2" s="65"/>
      <c r="B2" s="65"/>
      <c r="C2" s="65"/>
      <c r="E2" s="114"/>
      <c r="F2" s="65"/>
      <c r="G2" s="114"/>
      <c r="H2" s="65"/>
      <c r="I2" s="205" t="str">
        <f>'stranica 3'!$I$2:$L$2</f>
        <v>situation: August 2022 (payment in September 2022)</v>
      </c>
      <c r="J2" s="205"/>
      <c r="K2" s="205"/>
      <c r="L2" s="205"/>
      <c r="M2" s="205"/>
    </row>
    <row r="3" spans="1:13" ht="24" customHeight="1" x14ac:dyDescent="0.25">
      <c r="A3" s="200" t="s">
        <v>62</v>
      </c>
      <c r="B3" s="202" t="s">
        <v>63</v>
      </c>
      <c r="C3" s="203"/>
      <c r="D3" s="204"/>
      <c r="E3" s="202" t="s">
        <v>64</v>
      </c>
      <c r="F3" s="203"/>
      <c r="G3" s="204"/>
      <c r="H3" s="202" t="s">
        <v>65</v>
      </c>
      <c r="I3" s="203"/>
      <c r="J3" s="204"/>
      <c r="K3" s="202" t="s">
        <v>66</v>
      </c>
      <c r="L3" s="203"/>
      <c r="M3" s="204"/>
    </row>
    <row r="4" spans="1:13" ht="33" customHeight="1" x14ac:dyDescent="0.25">
      <c r="A4" s="201"/>
      <c r="B4" s="13" t="s">
        <v>68</v>
      </c>
      <c r="C4" s="14" t="s">
        <v>69</v>
      </c>
      <c r="D4" s="15" t="s">
        <v>70</v>
      </c>
      <c r="E4" s="13" t="s">
        <v>68</v>
      </c>
      <c r="F4" s="14" t="s">
        <v>69</v>
      </c>
      <c r="G4" s="15" t="s">
        <v>70</v>
      </c>
      <c r="H4" s="13" t="s">
        <v>69</v>
      </c>
      <c r="I4" s="13" t="s">
        <v>69</v>
      </c>
      <c r="J4" s="15" t="s">
        <v>70</v>
      </c>
      <c r="K4" s="13" t="s">
        <v>68</v>
      </c>
      <c r="L4" s="14" t="s">
        <v>69</v>
      </c>
      <c r="M4" s="15" t="s">
        <v>70</v>
      </c>
    </row>
    <row r="5" spans="1:13" ht="12.75" customHeight="1" x14ac:dyDescent="0.25">
      <c r="A5" s="66" t="s">
        <v>67</v>
      </c>
      <c r="B5" s="67">
        <v>2590</v>
      </c>
      <c r="C5" s="68">
        <v>337.64</v>
      </c>
      <c r="D5" s="69" t="s">
        <v>323</v>
      </c>
      <c r="E5" s="67">
        <v>846</v>
      </c>
      <c r="F5" s="68">
        <v>318.99</v>
      </c>
      <c r="G5" s="69" t="s">
        <v>324</v>
      </c>
      <c r="H5" s="67">
        <v>1305</v>
      </c>
      <c r="I5" s="68">
        <v>356.75</v>
      </c>
      <c r="J5" s="69" t="s">
        <v>325</v>
      </c>
      <c r="K5" s="67">
        <v>439</v>
      </c>
      <c r="L5" s="70">
        <v>316.76</v>
      </c>
      <c r="M5" s="69" t="s">
        <v>326</v>
      </c>
    </row>
    <row r="6" spans="1:13" ht="12.75" customHeight="1" x14ac:dyDescent="0.25">
      <c r="A6" s="66" t="s">
        <v>2</v>
      </c>
      <c r="B6" s="67">
        <v>8272</v>
      </c>
      <c r="C6" s="68">
        <v>826.01</v>
      </c>
      <c r="D6" s="69" t="s">
        <v>327</v>
      </c>
      <c r="E6" s="67">
        <v>1248</v>
      </c>
      <c r="F6" s="68">
        <v>838.81</v>
      </c>
      <c r="G6" s="69" t="s">
        <v>328</v>
      </c>
      <c r="H6" s="67">
        <v>2482</v>
      </c>
      <c r="I6" s="68">
        <v>807.57</v>
      </c>
      <c r="J6" s="69" t="s">
        <v>329</v>
      </c>
      <c r="K6" s="67">
        <v>4542</v>
      </c>
      <c r="L6" s="70">
        <v>832.57</v>
      </c>
      <c r="M6" s="69" t="s">
        <v>330</v>
      </c>
    </row>
    <row r="7" spans="1:13" ht="12.75" customHeight="1" x14ac:dyDescent="0.25">
      <c r="A7" s="66" t="s">
        <v>3</v>
      </c>
      <c r="B7" s="67">
        <v>64148</v>
      </c>
      <c r="C7" s="68">
        <v>1284.4100000000001</v>
      </c>
      <c r="D7" s="69" t="s">
        <v>331</v>
      </c>
      <c r="E7" s="67">
        <v>32842</v>
      </c>
      <c r="F7" s="68">
        <v>1302.43</v>
      </c>
      <c r="G7" s="69" t="s">
        <v>332</v>
      </c>
      <c r="H7" s="67">
        <v>8405</v>
      </c>
      <c r="I7" s="68">
        <v>1300.69</v>
      </c>
      <c r="J7" s="69" t="s">
        <v>333</v>
      </c>
      <c r="K7" s="67">
        <v>22901</v>
      </c>
      <c r="L7" s="70">
        <v>1252.5999999999999</v>
      </c>
      <c r="M7" s="69" t="s">
        <v>334</v>
      </c>
    </row>
    <row r="8" spans="1:13" ht="12.75" customHeight="1" x14ac:dyDescent="0.25">
      <c r="A8" s="66" t="s">
        <v>4</v>
      </c>
      <c r="B8" s="67">
        <v>93477</v>
      </c>
      <c r="C8" s="68">
        <v>1779.33</v>
      </c>
      <c r="D8" s="69" t="s">
        <v>335</v>
      </c>
      <c r="E8" s="67">
        <v>52582</v>
      </c>
      <c r="F8" s="68">
        <v>1785.68</v>
      </c>
      <c r="G8" s="69" t="s">
        <v>336</v>
      </c>
      <c r="H8" s="67">
        <v>18439</v>
      </c>
      <c r="I8" s="68">
        <v>1793.49</v>
      </c>
      <c r="J8" s="69" t="s">
        <v>337</v>
      </c>
      <c r="K8" s="67">
        <v>22456</v>
      </c>
      <c r="L8" s="70">
        <v>1752.83</v>
      </c>
      <c r="M8" s="69" t="s">
        <v>338</v>
      </c>
    </row>
    <row r="9" spans="1:13" ht="12.75" customHeight="1" x14ac:dyDescent="0.25">
      <c r="A9" s="66" t="s">
        <v>5</v>
      </c>
      <c r="B9" s="67">
        <v>127361</v>
      </c>
      <c r="C9" s="68">
        <v>2252.87</v>
      </c>
      <c r="D9" s="69" t="s">
        <v>339</v>
      </c>
      <c r="E9" s="67">
        <v>78266</v>
      </c>
      <c r="F9" s="68">
        <v>2251.59</v>
      </c>
      <c r="G9" s="69" t="s">
        <v>340</v>
      </c>
      <c r="H9" s="67">
        <v>22298</v>
      </c>
      <c r="I9" s="68">
        <v>2239.4299999999998</v>
      </c>
      <c r="J9" s="69" t="s">
        <v>341</v>
      </c>
      <c r="K9" s="67">
        <v>26797</v>
      </c>
      <c r="L9" s="70">
        <v>2267.8000000000002</v>
      </c>
      <c r="M9" s="69" t="s">
        <v>342</v>
      </c>
    </row>
    <row r="10" spans="1:13" ht="12.75" customHeight="1" x14ac:dyDescent="0.25">
      <c r="A10" s="66" t="s">
        <v>6</v>
      </c>
      <c r="B10" s="67">
        <v>110347</v>
      </c>
      <c r="C10" s="68">
        <v>2739.8</v>
      </c>
      <c r="D10" s="69" t="s">
        <v>343</v>
      </c>
      <c r="E10" s="67">
        <v>73925</v>
      </c>
      <c r="F10" s="68">
        <v>2742.37</v>
      </c>
      <c r="G10" s="69" t="s">
        <v>344</v>
      </c>
      <c r="H10" s="67">
        <v>14415</v>
      </c>
      <c r="I10" s="68">
        <v>2720.6</v>
      </c>
      <c r="J10" s="69" t="s">
        <v>345</v>
      </c>
      <c r="K10" s="67">
        <v>22007</v>
      </c>
      <c r="L10" s="70">
        <v>2743.76</v>
      </c>
      <c r="M10" s="69" t="s">
        <v>346</v>
      </c>
    </row>
    <row r="11" spans="1:13" ht="12.75" customHeight="1" x14ac:dyDescent="0.25">
      <c r="A11" s="66" t="s">
        <v>7</v>
      </c>
      <c r="B11" s="67">
        <v>100628</v>
      </c>
      <c r="C11" s="68">
        <v>3258.25</v>
      </c>
      <c r="D11" s="69" t="s">
        <v>347</v>
      </c>
      <c r="E11" s="67">
        <v>74490</v>
      </c>
      <c r="F11" s="68">
        <v>3261.49</v>
      </c>
      <c r="G11" s="69" t="s">
        <v>348</v>
      </c>
      <c r="H11" s="67">
        <v>10308</v>
      </c>
      <c r="I11" s="68">
        <v>3265.17</v>
      </c>
      <c r="J11" s="69" t="s">
        <v>349</v>
      </c>
      <c r="K11" s="67">
        <v>15830</v>
      </c>
      <c r="L11" s="70">
        <v>3238.53</v>
      </c>
      <c r="M11" s="69" t="s">
        <v>350</v>
      </c>
    </row>
    <row r="12" spans="1:13" ht="12.75" customHeight="1" x14ac:dyDescent="0.25">
      <c r="A12" s="66" t="s">
        <v>8</v>
      </c>
      <c r="B12" s="67">
        <v>66135</v>
      </c>
      <c r="C12" s="68">
        <v>3738.48</v>
      </c>
      <c r="D12" s="69" t="s">
        <v>351</v>
      </c>
      <c r="E12" s="67">
        <v>52515</v>
      </c>
      <c r="F12" s="68">
        <v>3740.66</v>
      </c>
      <c r="G12" s="69" t="s">
        <v>352</v>
      </c>
      <c r="H12" s="67">
        <v>3921</v>
      </c>
      <c r="I12" s="68">
        <v>3718.11</v>
      </c>
      <c r="J12" s="69" t="s">
        <v>353</v>
      </c>
      <c r="K12" s="67">
        <v>9699</v>
      </c>
      <c r="L12" s="70">
        <v>3734.89</v>
      </c>
      <c r="M12" s="69" t="s">
        <v>354</v>
      </c>
    </row>
    <row r="13" spans="1:13" ht="12.75" customHeight="1" x14ac:dyDescent="0.25">
      <c r="A13" s="66" t="s">
        <v>9</v>
      </c>
      <c r="B13" s="67">
        <v>54825</v>
      </c>
      <c r="C13" s="68">
        <v>4230.0600000000004</v>
      </c>
      <c r="D13" s="69" t="s">
        <v>355</v>
      </c>
      <c r="E13" s="67">
        <v>46473</v>
      </c>
      <c r="F13" s="68">
        <v>4231.97</v>
      </c>
      <c r="G13" s="69" t="s">
        <v>356</v>
      </c>
      <c r="H13" s="67">
        <v>1866</v>
      </c>
      <c r="I13" s="68">
        <v>4209.21</v>
      </c>
      <c r="J13" s="69" t="s">
        <v>357</v>
      </c>
      <c r="K13" s="67">
        <v>6486</v>
      </c>
      <c r="L13" s="70">
        <v>4222.37</v>
      </c>
      <c r="M13" s="69" t="s">
        <v>358</v>
      </c>
    </row>
    <row r="14" spans="1:13" ht="12.75" customHeight="1" x14ac:dyDescent="0.25">
      <c r="A14" s="66" t="s">
        <v>10</v>
      </c>
      <c r="B14" s="67">
        <v>38985</v>
      </c>
      <c r="C14" s="68">
        <v>4733.97</v>
      </c>
      <c r="D14" s="69" t="s">
        <v>359</v>
      </c>
      <c r="E14" s="67">
        <v>34338</v>
      </c>
      <c r="F14" s="68">
        <v>4736.67</v>
      </c>
      <c r="G14" s="69" t="s">
        <v>360</v>
      </c>
      <c r="H14" s="67">
        <v>702</v>
      </c>
      <c r="I14" s="68">
        <v>4712.57</v>
      </c>
      <c r="J14" s="69" t="s">
        <v>361</v>
      </c>
      <c r="K14" s="67">
        <v>3945</v>
      </c>
      <c r="L14" s="70">
        <v>4714.21</v>
      </c>
      <c r="M14" s="69" t="s">
        <v>362</v>
      </c>
    </row>
    <row r="15" spans="1:13" ht="12.75" customHeight="1" x14ac:dyDescent="0.25">
      <c r="A15" s="66" t="s">
        <v>11</v>
      </c>
      <c r="B15" s="67">
        <v>44510</v>
      </c>
      <c r="C15" s="68">
        <v>5427.18</v>
      </c>
      <c r="D15" s="69" t="s">
        <v>363</v>
      </c>
      <c r="E15" s="67">
        <v>40045</v>
      </c>
      <c r="F15" s="68">
        <v>5426.61</v>
      </c>
      <c r="G15" s="69" t="s">
        <v>364</v>
      </c>
      <c r="H15" s="67">
        <v>545</v>
      </c>
      <c r="I15" s="68">
        <v>5422.51</v>
      </c>
      <c r="J15" s="69" t="s">
        <v>365</v>
      </c>
      <c r="K15" s="67">
        <v>3920</v>
      </c>
      <c r="L15" s="70">
        <v>5433.71</v>
      </c>
      <c r="M15" s="69" t="s">
        <v>366</v>
      </c>
    </row>
    <row r="16" spans="1:13" ht="12.75" customHeight="1" x14ac:dyDescent="0.25">
      <c r="A16" s="66" t="s">
        <v>12</v>
      </c>
      <c r="B16" s="67">
        <v>21469</v>
      </c>
      <c r="C16" s="68">
        <v>6449.28</v>
      </c>
      <c r="D16" s="69" t="s">
        <v>137</v>
      </c>
      <c r="E16" s="67">
        <v>19130</v>
      </c>
      <c r="F16" s="68">
        <v>6448.93</v>
      </c>
      <c r="G16" s="69" t="s">
        <v>367</v>
      </c>
      <c r="H16" s="67">
        <v>251</v>
      </c>
      <c r="I16" s="68">
        <v>6444.67</v>
      </c>
      <c r="J16" s="69" t="s">
        <v>342</v>
      </c>
      <c r="K16" s="67">
        <v>2088</v>
      </c>
      <c r="L16" s="70">
        <v>6453.01</v>
      </c>
      <c r="M16" s="69" t="s">
        <v>368</v>
      </c>
    </row>
    <row r="17" spans="1:13" ht="12.75" customHeight="1" x14ac:dyDescent="0.25">
      <c r="A17" s="66" t="s">
        <v>13</v>
      </c>
      <c r="B17" s="67">
        <v>8058</v>
      </c>
      <c r="C17" s="68">
        <v>7451.79</v>
      </c>
      <c r="D17" s="69" t="s">
        <v>369</v>
      </c>
      <c r="E17" s="67">
        <v>7449</v>
      </c>
      <c r="F17" s="68">
        <v>7450.64</v>
      </c>
      <c r="G17" s="69" t="s">
        <v>370</v>
      </c>
      <c r="H17" s="67">
        <v>82</v>
      </c>
      <c r="I17" s="68">
        <v>7458.03</v>
      </c>
      <c r="J17" s="69" t="s">
        <v>371</v>
      </c>
      <c r="K17" s="67">
        <v>527</v>
      </c>
      <c r="L17" s="70">
        <v>7467.07</v>
      </c>
      <c r="M17" s="69" t="s">
        <v>372</v>
      </c>
    </row>
    <row r="18" spans="1:13" ht="12.75" customHeight="1" x14ac:dyDescent="0.25">
      <c r="A18" s="66" t="s">
        <v>75</v>
      </c>
      <c r="B18" s="67">
        <v>11147</v>
      </c>
      <c r="C18" s="68">
        <v>9732.92</v>
      </c>
      <c r="D18" s="69" t="s">
        <v>373</v>
      </c>
      <c r="E18" s="67">
        <v>10731</v>
      </c>
      <c r="F18" s="68">
        <v>9751.4599999999991</v>
      </c>
      <c r="G18" s="69" t="s">
        <v>374</v>
      </c>
      <c r="H18" s="67">
        <v>39</v>
      </c>
      <c r="I18" s="68">
        <v>9361.41</v>
      </c>
      <c r="J18" s="69" t="s">
        <v>375</v>
      </c>
      <c r="K18" s="67">
        <v>377</v>
      </c>
      <c r="L18" s="70">
        <v>9243.7000000000007</v>
      </c>
      <c r="M18" s="69" t="s">
        <v>376</v>
      </c>
    </row>
    <row r="19" spans="1:13" ht="11.25" customHeight="1" x14ac:dyDescent="0.25">
      <c r="A19" s="71" t="s">
        <v>0</v>
      </c>
      <c r="B19" s="72">
        <v>751952</v>
      </c>
      <c r="C19" s="73">
        <v>3172.85</v>
      </c>
      <c r="D19" s="74" t="s">
        <v>377</v>
      </c>
      <c r="E19" s="72">
        <v>524880</v>
      </c>
      <c r="F19" s="73">
        <v>3460.73</v>
      </c>
      <c r="G19" s="74" t="s">
        <v>378</v>
      </c>
      <c r="H19" s="72">
        <v>85058</v>
      </c>
      <c r="I19" s="73">
        <v>2358.0700000000002</v>
      </c>
      <c r="J19" s="74" t="s">
        <v>379</v>
      </c>
      <c r="K19" s="72">
        <v>142014</v>
      </c>
      <c r="L19" s="75">
        <v>2596.85</v>
      </c>
      <c r="M19" s="74" t="s">
        <v>380</v>
      </c>
    </row>
    <row r="20" spans="1:13" x14ac:dyDescent="0.25">
      <c r="A20" s="198" t="s">
        <v>93</v>
      </c>
      <c r="B20" s="198"/>
      <c r="C20" s="198"/>
      <c r="D20" s="198"/>
      <c r="E20" s="198"/>
      <c r="F20" s="198"/>
      <c r="G20" s="198"/>
      <c r="H20" s="198"/>
      <c r="I20" s="198"/>
      <c r="J20" s="198"/>
      <c r="K20" s="198"/>
      <c r="L20" s="198"/>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{10F47CA8-293A-4611-A21E-FF79F0813AF1}</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10F47CA8-293A-4611-A21E-FF79F0813AF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90" zoomScaleNormal="90" workbookViewId="0">
      <selection activeCell="C27" sqref="C27"/>
    </sheetView>
  </sheetViews>
  <sheetFormatPr defaultColWidth="9.140625" defaultRowHeight="12" x14ac:dyDescent="0.2"/>
  <cols>
    <col min="1" max="1" width="4.7109375" style="78" customWidth="1"/>
    <col min="2" max="2" width="62.7109375" style="79" customWidth="1"/>
    <col min="3" max="3" width="10" style="79" customWidth="1"/>
    <col min="4" max="4" width="10.7109375" style="79" customWidth="1"/>
    <col min="5" max="5" width="10.7109375" style="78" customWidth="1"/>
    <col min="6" max="10" width="9.140625" style="78"/>
    <col min="11" max="11" width="9.140625" style="156"/>
    <col min="12" max="16384" width="9.140625" style="78"/>
  </cols>
  <sheetData>
    <row r="1" spans="1:13" ht="12" customHeight="1" x14ac:dyDescent="0.2">
      <c r="A1" s="206" t="s">
        <v>80</v>
      </c>
      <c r="B1" s="206"/>
      <c r="C1" s="206"/>
      <c r="D1" s="206"/>
      <c r="E1" s="206"/>
    </row>
    <row r="2" spans="1:13" ht="6.75" customHeight="1" x14ac:dyDescent="0.2"/>
    <row r="3" spans="1:13" ht="12.75" customHeight="1" x14ac:dyDescent="0.2">
      <c r="A3" s="169"/>
      <c r="B3" s="205" t="s">
        <v>382</v>
      </c>
      <c r="C3" s="205"/>
      <c r="D3" s="205"/>
      <c r="E3" s="205"/>
      <c r="F3" s="113"/>
      <c r="G3" s="113"/>
      <c r="H3" s="113"/>
      <c r="I3" s="113"/>
    </row>
    <row r="4" spans="1:13" s="84" customFormat="1" ht="31.5" customHeight="1" x14ac:dyDescent="0.25">
      <c r="A4" s="80" t="s">
        <v>77</v>
      </c>
      <c r="B4" s="161" t="s">
        <v>79</v>
      </c>
      <c r="C4" s="141" t="s">
        <v>71</v>
      </c>
      <c r="D4" s="142" t="s">
        <v>69</v>
      </c>
      <c r="E4" s="143" t="s">
        <v>78</v>
      </c>
      <c r="K4" s="157"/>
    </row>
    <row r="5" spans="1:13" s="145" customFormat="1" ht="12" customHeight="1" x14ac:dyDescent="0.25">
      <c r="A5" s="82">
        <v>0</v>
      </c>
      <c r="B5" s="81">
        <v>1</v>
      </c>
      <c r="C5" s="82">
        <v>2</v>
      </c>
      <c r="D5" s="83">
        <v>3</v>
      </c>
      <c r="E5" s="144">
        <v>4</v>
      </c>
      <c r="K5" s="158"/>
    </row>
    <row r="6" spans="1:13" ht="24.75" customHeight="1" x14ac:dyDescent="0.2">
      <c r="A6" s="209" t="s">
        <v>14</v>
      </c>
      <c r="B6" s="91" t="s">
        <v>94</v>
      </c>
      <c r="C6" s="92">
        <v>17264</v>
      </c>
      <c r="D6" s="115">
        <v>4203.9380433271544</v>
      </c>
      <c r="E6" s="93"/>
    </row>
    <row r="7" spans="1:13" ht="50.25" customHeight="1" x14ac:dyDescent="0.2">
      <c r="A7" s="210"/>
      <c r="B7" s="146" t="s">
        <v>106</v>
      </c>
      <c r="C7" s="97">
        <v>7464</v>
      </c>
      <c r="D7" s="98">
        <v>4941.84</v>
      </c>
      <c r="E7" s="121" t="s">
        <v>384</v>
      </c>
      <c r="F7" s="85">
        <v>32</v>
      </c>
    </row>
    <row r="8" spans="1:13" ht="60.75" customHeight="1" x14ac:dyDescent="0.2">
      <c r="A8" s="210"/>
      <c r="B8" s="89" t="s">
        <v>81</v>
      </c>
      <c r="C8" s="97">
        <v>9213</v>
      </c>
      <c r="D8" s="98">
        <v>4836.55</v>
      </c>
      <c r="E8" s="121" t="s">
        <v>385</v>
      </c>
      <c r="F8" s="85">
        <v>34</v>
      </c>
    </row>
    <row r="9" spans="1:13" ht="17.25" customHeight="1" x14ac:dyDescent="0.2">
      <c r="A9" s="210"/>
      <c r="B9" s="90" t="s">
        <v>85</v>
      </c>
      <c r="C9" s="99">
        <v>642</v>
      </c>
      <c r="D9" s="100">
        <v>4683.76</v>
      </c>
      <c r="E9" s="120" t="s">
        <v>386</v>
      </c>
      <c r="F9" s="85">
        <v>31</v>
      </c>
    </row>
    <row r="10" spans="1:13" ht="17.25" customHeight="1" x14ac:dyDescent="0.2">
      <c r="A10" s="162" t="s">
        <v>15</v>
      </c>
      <c r="B10" s="165" t="s">
        <v>117</v>
      </c>
      <c r="C10" s="99">
        <v>299</v>
      </c>
      <c r="D10" s="100">
        <v>5625.63</v>
      </c>
      <c r="E10" s="120" t="s">
        <v>32</v>
      </c>
      <c r="F10" s="85"/>
      <c r="J10" s="163"/>
    </row>
    <row r="11" spans="1:13" ht="17.25" customHeight="1" x14ac:dyDescent="0.2">
      <c r="A11" s="94" t="s">
        <v>16</v>
      </c>
      <c r="B11" s="95" t="s">
        <v>82</v>
      </c>
      <c r="C11" s="101">
        <v>16084</v>
      </c>
      <c r="D11" s="102">
        <v>4413.5</v>
      </c>
      <c r="E11" s="119" t="s">
        <v>387</v>
      </c>
      <c r="F11" s="85">
        <v>30</v>
      </c>
    </row>
    <row r="12" spans="1:13" ht="17.25" customHeight="1" x14ac:dyDescent="0.2">
      <c r="A12" s="162" t="s">
        <v>17</v>
      </c>
      <c r="B12" s="95" t="s">
        <v>83</v>
      </c>
      <c r="C12" s="103">
        <v>2283</v>
      </c>
      <c r="D12" s="104">
        <v>2827.55</v>
      </c>
      <c r="E12" s="119" t="s">
        <v>388</v>
      </c>
      <c r="F12" s="85">
        <v>33</v>
      </c>
      <c r="M12" s="164"/>
    </row>
    <row r="13" spans="1:13" ht="17.25" customHeight="1" x14ac:dyDescent="0.2">
      <c r="A13" s="162" t="s">
        <v>18</v>
      </c>
      <c r="B13" s="95" t="s">
        <v>84</v>
      </c>
      <c r="C13" s="103">
        <v>2246</v>
      </c>
      <c r="D13" s="104">
        <v>4425.51</v>
      </c>
      <c r="E13" s="119" t="s">
        <v>389</v>
      </c>
      <c r="F13" s="85">
        <v>33</v>
      </c>
      <c r="M13" s="164"/>
    </row>
    <row r="14" spans="1:13" ht="27" customHeight="1" x14ac:dyDescent="0.25">
      <c r="A14" s="162" t="s">
        <v>19</v>
      </c>
      <c r="B14" s="95" t="s">
        <v>108</v>
      </c>
      <c r="C14" s="105">
        <v>71177</v>
      </c>
      <c r="D14" s="102">
        <v>6664.64</v>
      </c>
      <c r="E14" s="119" t="s">
        <v>390</v>
      </c>
      <c r="F14" s="85">
        <v>19</v>
      </c>
      <c r="G14" s="160"/>
    </row>
    <row r="15" spans="1:13" ht="39" customHeight="1" x14ac:dyDescent="0.2">
      <c r="A15" s="162" t="s">
        <v>20</v>
      </c>
      <c r="B15" s="95" t="s">
        <v>103</v>
      </c>
      <c r="C15" s="106">
        <v>54866</v>
      </c>
      <c r="D15" s="102">
        <v>3236.73</v>
      </c>
      <c r="E15" s="119" t="s">
        <v>391</v>
      </c>
      <c r="F15" s="85">
        <v>28</v>
      </c>
    </row>
    <row r="16" spans="1:13" ht="17.25" customHeight="1" x14ac:dyDescent="0.2">
      <c r="A16" s="162" t="s">
        <v>21</v>
      </c>
      <c r="B16" s="95" t="s">
        <v>95</v>
      </c>
      <c r="C16" s="103">
        <v>4038</v>
      </c>
      <c r="D16" s="104">
        <v>3669.18</v>
      </c>
      <c r="E16" s="120" t="s">
        <v>32</v>
      </c>
      <c r="F16" s="85">
        <v>28</v>
      </c>
    </row>
    <row r="17" spans="1:11" ht="22.5" customHeight="1" x14ac:dyDescent="0.2">
      <c r="A17" s="162" t="s">
        <v>22</v>
      </c>
      <c r="B17" s="95" t="s">
        <v>102</v>
      </c>
      <c r="C17" s="107">
        <v>159</v>
      </c>
      <c r="D17" s="108">
        <v>3701.46</v>
      </c>
      <c r="E17" s="119" t="s">
        <v>392</v>
      </c>
      <c r="F17" s="85">
        <v>38</v>
      </c>
      <c r="G17" s="86"/>
    </row>
    <row r="18" spans="1:11" ht="17.25" customHeight="1" x14ac:dyDescent="0.2">
      <c r="A18" s="162" t="s">
        <v>23</v>
      </c>
      <c r="B18" s="96" t="s">
        <v>86</v>
      </c>
      <c r="C18" s="109">
        <v>5799</v>
      </c>
      <c r="D18" s="108">
        <v>3286.74</v>
      </c>
      <c r="E18" s="124" t="s">
        <v>393</v>
      </c>
      <c r="F18" s="85">
        <v>29</v>
      </c>
    </row>
    <row r="19" spans="1:11" ht="26.25" customHeight="1" x14ac:dyDescent="0.2">
      <c r="A19" s="162" t="s">
        <v>24</v>
      </c>
      <c r="B19" s="95" t="s">
        <v>96</v>
      </c>
      <c r="C19" s="103">
        <v>686</v>
      </c>
      <c r="D19" s="104">
        <v>11247.79</v>
      </c>
      <c r="E19" s="119" t="s">
        <v>394</v>
      </c>
      <c r="F19" s="85">
        <v>33</v>
      </c>
    </row>
    <row r="20" spans="1:11" ht="26.25" customHeight="1" x14ac:dyDescent="0.2">
      <c r="A20" s="162" t="s">
        <v>25</v>
      </c>
      <c r="B20" s="95" t="s">
        <v>101</v>
      </c>
      <c r="C20" s="103">
        <v>70</v>
      </c>
      <c r="D20" s="104">
        <v>3867.39</v>
      </c>
      <c r="E20" s="119" t="s">
        <v>138</v>
      </c>
      <c r="F20" s="85">
        <v>29</v>
      </c>
    </row>
    <row r="21" spans="1:11" ht="24" customHeight="1" x14ac:dyDescent="0.2">
      <c r="A21" s="162" t="s">
        <v>26</v>
      </c>
      <c r="B21" s="95" t="s">
        <v>104</v>
      </c>
      <c r="C21" s="103">
        <v>21</v>
      </c>
      <c r="D21" s="104">
        <v>4190.82</v>
      </c>
      <c r="E21" s="120" t="s">
        <v>32</v>
      </c>
      <c r="F21" s="85" t="str">
        <f t="shared" ref="F21" si="0">LEFT(E21,3)</f>
        <v>−</v>
      </c>
    </row>
    <row r="22" spans="1:11" ht="17.25" customHeight="1" x14ac:dyDescent="0.2">
      <c r="A22" s="162" t="s">
        <v>27</v>
      </c>
      <c r="B22" s="95" t="s">
        <v>97</v>
      </c>
      <c r="C22" s="103">
        <v>127</v>
      </c>
      <c r="D22" s="104">
        <v>9995</v>
      </c>
      <c r="E22" s="119" t="s">
        <v>395</v>
      </c>
      <c r="F22" s="85">
        <v>42</v>
      </c>
    </row>
    <row r="23" spans="1:11" s="86" customFormat="1" ht="17.25" customHeight="1" x14ac:dyDescent="0.2">
      <c r="A23" s="162" t="s">
        <v>28</v>
      </c>
      <c r="B23" s="95" t="s">
        <v>87</v>
      </c>
      <c r="C23" s="103">
        <v>246</v>
      </c>
      <c r="D23" s="104">
        <v>4413.59</v>
      </c>
      <c r="E23" s="119" t="s">
        <v>396</v>
      </c>
      <c r="F23" s="85">
        <v>30</v>
      </c>
      <c r="H23" s="78"/>
      <c r="K23" s="159"/>
    </row>
    <row r="24" spans="1:11" s="86" customFormat="1" ht="17.25" customHeight="1" x14ac:dyDescent="0.2">
      <c r="A24" s="162" t="s">
        <v>29</v>
      </c>
      <c r="B24" s="95" t="s">
        <v>98</v>
      </c>
      <c r="C24" s="103">
        <v>833</v>
      </c>
      <c r="D24" s="104">
        <v>3616.05</v>
      </c>
      <c r="E24" s="119" t="s">
        <v>397</v>
      </c>
      <c r="F24" s="85">
        <v>28</v>
      </c>
      <c r="H24" s="78"/>
      <c r="K24" s="159"/>
    </row>
    <row r="25" spans="1:11" ht="26.25" customHeight="1" x14ac:dyDescent="0.2">
      <c r="A25" s="162" t="s">
        <v>30</v>
      </c>
      <c r="B25" s="95" t="s">
        <v>99</v>
      </c>
      <c r="C25" s="105">
        <v>204</v>
      </c>
      <c r="D25" s="102">
        <v>2373.9</v>
      </c>
      <c r="E25" s="119" t="s">
        <v>398</v>
      </c>
      <c r="F25" s="85">
        <v>30</v>
      </c>
    </row>
    <row r="26" spans="1:11" ht="17.25" customHeight="1" x14ac:dyDescent="0.2">
      <c r="A26" s="162" t="s">
        <v>109</v>
      </c>
      <c r="B26" s="95" t="s">
        <v>100</v>
      </c>
      <c r="C26" s="105">
        <v>6767</v>
      </c>
      <c r="D26" s="102">
        <v>3793.68</v>
      </c>
      <c r="E26" s="120" t="s">
        <v>399</v>
      </c>
      <c r="F26" s="85">
        <v>7</v>
      </c>
    </row>
    <row r="27" spans="1:11" ht="18.75" customHeight="1" x14ac:dyDescent="0.2">
      <c r="A27" s="207" t="s">
        <v>59</v>
      </c>
      <c r="B27" s="208"/>
      <c r="C27" s="110">
        <v>183224</v>
      </c>
      <c r="D27" s="111" t="s">
        <v>1</v>
      </c>
      <c r="E27" s="111" t="s">
        <v>1</v>
      </c>
    </row>
    <row r="28" spans="1:11" x14ac:dyDescent="0.2">
      <c r="A28" s="168"/>
      <c r="B28" s="167"/>
      <c r="C28" s="87"/>
      <c r="D28" s="88"/>
    </row>
    <row r="29" spans="1:11" ht="15.75" x14ac:dyDescent="0.2">
      <c r="K29" s="166"/>
    </row>
  </sheetData>
  <mergeCells count="4">
    <mergeCell ref="A1:E1"/>
    <mergeCell ref="A27:B27"/>
    <mergeCell ref="A6:A9"/>
    <mergeCell ref="B3:E3"/>
  </mergeCells>
  <conditionalFormatting sqref="C7:C26">
    <cfRule type="dataBar" priority="2">
      <dataBar>
        <cfvo type="min"/>
        <cfvo type="max"/>
        <color rgb="FFFFB628"/>
      </dataBar>
      <extLst>
        <ext xmlns:x14="http://schemas.microsoft.com/office/spreadsheetml/2009/9/main" uri="{B025F937-C7B1-47D3-B67F-A62EFF666E3E}">
          <x14:id>{7D884957-DA0F-4158-B381-B46AFE0E4A1B}</x14:id>
        </ext>
      </extLst>
    </cfRule>
  </conditionalFormatting>
  <conditionalFormatting sqref="D7:D26">
    <cfRule type="dataBar" priority="1">
      <dataBar>
        <cfvo type="min"/>
        <cfvo type="max"/>
        <color rgb="FFFF555A"/>
      </dataBar>
      <extLst>
        <ext xmlns:x14="http://schemas.microsoft.com/office/spreadsheetml/2009/9/main" uri="{B025F937-C7B1-47D3-B67F-A62EFF666E3E}">
          <x14:id>{18CA619A-025C-412D-884A-CAF589B23EF9}</x14:id>
        </ext>
      </extLst>
    </cfRule>
  </conditionalFormatting>
  <pageMargins left="0.11811023622047245" right="0.11811023622047245" top="7.874015748031496E-2" bottom="7.874015748031496E-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D884957-DA0F-4158-B381-B46AFE0E4A1B}">
            <x14:dataBar minLength="0" maxLength="100" border="1" negativeBarBorderColorSameAsPositive="0">
              <x14:cfvo type="autoMin"/>
              <x14:cfvo type="autoMax"/>
              <x14:borderColor rgb="FFFFB628"/>
              <x14:negativeFillColor rgb="FFFF0000"/>
              <x14:negativeBorderColor rgb="FFFF0000"/>
              <x14:axisColor rgb="FF000000"/>
            </x14:dataBar>
          </x14:cfRule>
          <xm:sqref>C7:C26</xm:sqref>
        </x14:conditionalFormatting>
        <x14:conditionalFormatting xmlns:xm="http://schemas.microsoft.com/office/excel/2006/main">
          <x14:cfRule type="dataBar" id="{18CA619A-025C-412D-884A-CAF589B23EF9}">
            <x14:dataBar minLength="0" maxLength="100" border="1" negativeBarBorderColorSameAsPositive="0">
              <x14:cfvo type="autoMin"/>
              <x14:cfvo type="autoMax"/>
              <x14:borderColor rgb="FFFF555A"/>
              <x14:negativeFillColor rgb="FFFF0000"/>
              <x14:negativeBorderColor rgb="FFFF0000"/>
              <x14:axisColor rgb="FF000000"/>
            </x14:dataBar>
          </x14:cfRule>
          <xm:sqref>D7:D26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stranica 1 i 2</vt:lpstr>
      <vt:lpstr>stranica 3</vt:lpstr>
      <vt:lpstr>stranica 4</vt:lpstr>
      <vt:lpstr>stranica 5</vt:lpstr>
      <vt:lpstr>stranica 6</vt:lpstr>
      <vt:lpstr>'stranica 1 i 2'!Podrucje_ispisa</vt:lpstr>
      <vt:lpstr>'stranica 3'!Podrucje_ispisa</vt:lpstr>
      <vt:lpstr>'stranica 4'!Podrucje_ispisa</vt:lpstr>
      <vt:lpstr>'stranica 5'!Podrucje_ispisa</vt:lpstr>
      <vt:lpstr>'stranica 6'!Podrucje_ispisa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 Živec Šašić</dc:creator>
  <cp:lastModifiedBy>Tomislav Oštarić</cp:lastModifiedBy>
  <cp:lastPrinted>2022-09-20T09:22:53Z</cp:lastPrinted>
  <dcterms:created xsi:type="dcterms:W3CDTF">2018-09-19T07:11:38Z</dcterms:created>
  <dcterms:modified xsi:type="dcterms:W3CDTF">2022-09-20T09:23:05Z</dcterms:modified>
</cp:coreProperties>
</file>