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2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  <sheet name="stranica 7" sheetId="6" r:id="rId6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  <definedName name="_xlnm.Print_Area" localSheetId="5">'stranica 7'!$A$1:$K$31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6" l="1"/>
  <c r="I17" i="6" s="1"/>
  <c r="J29" i="6"/>
  <c r="J28" i="6"/>
  <c r="J27" i="6"/>
  <c r="J26" i="6"/>
  <c r="J25" i="6"/>
  <c r="J24" i="6"/>
  <c r="J23" i="6"/>
  <c r="J22" i="6"/>
  <c r="J21" i="6"/>
  <c r="J14" i="6"/>
  <c r="J6" i="6"/>
  <c r="J7" i="6"/>
  <c r="J8" i="6"/>
  <c r="J9" i="6"/>
  <c r="J10" i="6"/>
  <c r="J11" i="6"/>
  <c r="J12" i="6"/>
  <c r="J13" i="6"/>
  <c r="J5" i="6"/>
  <c r="K28" i="6"/>
  <c r="K27" i="6"/>
  <c r="K26" i="6"/>
  <c r="K25" i="6"/>
  <c r="K24" i="6"/>
  <c r="K23" i="6"/>
  <c r="K22" i="6"/>
  <c r="K21" i="6"/>
  <c r="J19" i="6"/>
  <c r="I19" i="6"/>
  <c r="H19" i="6"/>
  <c r="G19" i="6"/>
  <c r="F19" i="6"/>
  <c r="E18" i="6"/>
  <c r="D18" i="6"/>
  <c r="C18" i="6"/>
  <c r="B18" i="6"/>
  <c r="K13" i="6"/>
  <c r="K12" i="6"/>
  <c r="K11" i="6"/>
  <c r="K10" i="6"/>
  <c r="K9" i="6"/>
  <c r="K8" i="6"/>
  <c r="K7" i="6"/>
  <c r="K6" i="6"/>
  <c r="K5" i="6"/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<sst xmlns="http://schemas.openxmlformats.org/spreadsheetml/2006/main" count="631" uniqueCount="456">
  <si>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</si>
  <si>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</si>
  <si>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</si>
  <si>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</si>
  <si>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</si>
  <si>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</si>
  <si>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</si>
  <si>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</si>
  <si>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</si>
  <si>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</si>
  <si>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</si>
  <si>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</si>
  <si>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</si>
  <si>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</si>
  <si>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</si>
  <si>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</si>
  <si>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</si>
  <si>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</si>
  <si>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</si>
  <si>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</si>
  <si>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</si>
  <si>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</si>
  <si>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</si>
  <si>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</si>
  <si>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</si>
  <si>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</si>
  <si>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</si>
  <si>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</si>
  <si>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</si>
  <si>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</si>
  <si>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</si>
  <si>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</si>
  <si>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</si>
  <si>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</si>
  <si>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</si>
  <si>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</si>
  <si>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</si>
  <si>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</si>
  <si>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</si>
  <si>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</si>
  <si>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</si>
  <si>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</si>
  <si>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</si>
  <si>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</si>
  <si>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</si>
  <si>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</si>
  <si>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</si>
  <si>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</si>
  <si>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</si>
  <si>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</si>
  <si>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</si>
  <si>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</si>
  <si>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</si>
  <si>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</si>
  <si>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</si>
  <si>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</si>
  <si>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</si>
  <si>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</si>
  <si>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</si>
  <si>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</si>
  <si>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</si>
  <si>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</si>
  <si>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</si>
  <si>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</si>
  <si>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</si>
  <si>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</si>
  <si>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</si>
  <si>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</si>
  <si>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</si>
  <si>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</si>
  <si>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</si>
  <si>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</si>
  <si>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</si>
  <si>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</si>
  <si>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</si>
  <si>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</si>
  <si>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</si>
  <si>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</si>
  <si>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</si>
  <si>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</si>
  <si>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</si>
  <si>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</si>
  <si>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</si>
  <si>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</si>
  <si>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</si>
  <si>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</si>
  <si>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</si>
  <si>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</si>
  <si>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</si>
  <si>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</si>
  <si>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</si>
  <si>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</si>
  <si>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</si>
  <si>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</si>
  <si>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</si>
  <si>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</si>
  <si>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</si>
  <si>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</si>
  <si>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>18.</t>
  </si>
  <si>
    <t>Korisnici koji pravo na mirovinu ostvaruju prema Zakonu o vatrogastvu (NN 125/19)*</t>
  </si>
  <si>
    <t xml:space="preserve"> 72 06 </t>
  </si>
  <si>
    <t>Odnos broja korisnika mirovina i osiguranika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</si>
  <si>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</si>
  <si>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2022.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</si>
  <si>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2022.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</si>
  <si>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2022. - u milijardama kuna (plan)</t>
    </r>
  </si>
  <si>
    <r>
      <t xml:space="preserve">Ukupni rashodi za 2022.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</si>
  <si>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r>
      <t xml:space="preserve">Napomena: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</si>
  <si>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nisu uključeni korisnici mirovina DVO, ZOHBDR i HVO.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</si>
  <si>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</si>
  <si>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</si>
  <si>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t xml:space="preserve"> 72 08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</si>
  <si>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DVO, ZOHBDR i HVO. </t>
    </r>
  </si>
  <si>
    <t>02 09 12</t>
  </si>
  <si>
    <t xml:space="preserve"> 74 03 </t>
  </si>
  <si>
    <t xml:space="preserve"> 74 06 </t>
  </si>
  <si>
    <t xml:space="preserve"> 72 01 </t>
  </si>
  <si>
    <t xml:space="preserve"> 63 11 </t>
  </si>
  <si>
    <t xml:space="preserve"> 63 08 </t>
  </si>
  <si>
    <t xml:space="preserve"> 60 01 </t>
  </si>
  <si>
    <t xml:space="preserve"> 62 11 </t>
  </si>
  <si>
    <t xml:space="preserve"> 72 10 </t>
  </si>
  <si>
    <t xml:space="preserve"> 64 04 </t>
  </si>
  <si>
    <t xml:space="preserve"> 61 09 </t>
  </si>
  <si>
    <t xml:space="preserve"> 59 06 </t>
  </si>
  <si>
    <t xml:space="preserve"> 64 06 </t>
  </si>
  <si>
    <t xml:space="preserve"> 60 03 </t>
  </si>
  <si>
    <t xml:space="preserve"> 63 02 </t>
  </si>
  <si>
    <t>31 08 29</t>
  </si>
  <si>
    <t xml:space="preserve"> 75 00 </t>
  </si>
  <si>
    <t xml:space="preserve"> 63 09 </t>
  </si>
  <si>
    <t xml:space="preserve"> 62 08 </t>
  </si>
  <si>
    <t xml:space="preserve"> 73 10 </t>
  </si>
  <si>
    <t>40 00 23</t>
  </si>
  <si>
    <t xml:space="preserve"> 28 11 28  </t>
  </si>
  <si>
    <r>
      <t xml:space="preserve">KORISNICI </t>
    </r>
    <r>
      <rPr>
        <b/>
        <i/>
        <sz val="14"/>
        <color rgb="FFFF0000"/>
        <rFont val="Calibri"/>
        <family val="2"/>
        <charset val="238"/>
        <scheme val="minor"/>
      </rPr>
      <t>OSNOVNIH</t>
    </r>
    <r>
      <rPr>
        <b/>
        <sz val="10"/>
        <color theme="1"/>
        <rFont val="Calibri"/>
        <family val="2"/>
        <charset val="238"/>
        <scheme val="minor"/>
      </rPr>
      <t xml:space="preserve"> MIROVINA PREMA VRSTAMA MIROVINA, SPOLU, PROSJEČNOJ MIROVINI I PROSJEČNOM STAŽU KOJI SU PRAVO NA MIROVINU OSTVARILI PREMA ZAKONU O MIROVINSKOM OSIGURANJU </t>
    </r>
  </si>
  <si>
    <t xml:space="preserve"> 66 01 </t>
  </si>
  <si>
    <r>
      <t xml:space="preserve">KORISNICI </t>
    </r>
    <r>
      <rPr>
        <b/>
        <i/>
        <sz val="12"/>
        <color rgb="FFFF0000"/>
        <rFont val="Calibri"/>
        <family val="2"/>
        <charset val="238"/>
        <scheme val="minor"/>
      </rPr>
      <t>OSNOVNIH</t>
    </r>
    <r>
      <rPr>
        <b/>
        <sz val="12"/>
        <color theme="1"/>
        <rFont val="Calibri"/>
        <family val="2"/>
        <charset val="238"/>
        <scheme val="minor"/>
      </rPr>
      <t xml:space="preserve"> MIROVINA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2022. GODINI 
PREMA ZAKONU O MIROVINSKOM OSIGURANJU - </t>
    </r>
    <r>
      <rPr>
        <b/>
        <i/>
        <sz val="12"/>
        <color rgb="FFFF0000"/>
        <rFont val="Calibri"/>
        <family val="2"/>
        <charset val="238"/>
        <scheme val="minor"/>
      </rPr>
      <t>NOVI KORISNICI</t>
    </r>
  </si>
  <si>
    <t xml:space="preserve"> 64 07 </t>
  </si>
  <si>
    <t xml:space="preserve"> 61 10 </t>
  </si>
  <si>
    <t xml:space="preserve"> 60 05 </t>
  </si>
  <si>
    <t xml:space="preserve"> 60 00 </t>
  </si>
  <si>
    <t xml:space="preserve"> 42 01 21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</si>
  <si>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(akontacija).</t>
    </r>
    <r>
      <rPr>
        <sz val="8"/>
        <color theme="1"/>
        <rFont val="Calibri"/>
        <family val="2"/>
        <charset val="238"/>
        <scheme val="minor"/>
      </rPr>
      <t xml:space="preserve"> 
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</si>
  <si>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r>
      <t xml:space="preserve">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</si>
  <si>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t>42 05 28</t>
  </si>
  <si>
    <t>35 08 14</t>
  </si>
  <si>
    <t>28 06 25</t>
  </si>
  <si>
    <t xml:space="preserve"> 74 04 </t>
  </si>
  <si>
    <t xml:space="preserve"> 65 11 </t>
  </si>
  <si>
    <t xml:space="preserve"> 71 08 </t>
  </si>
  <si>
    <t>37 07 11</t>
  </si>
  <si>
    <t xml:space="preserve"> 38 07 03 </t>
  </si>
  <si>
    <t xml:space="preserve"> 63 01 </t>
  </si>
  <si>
    <t xml:space="preserve"> 64 03 </t>
  </si>
  <si>
    <t xml:space="preserve"> 63 05 </t>
  </si>
  <si>
    <t xml:space="preserve">   21 09   </t>
  </si>
  <si>
    <t xml:space="preserve">   18 09   </t>
  </si>
  <si>
    <t>29 04 07</t>
  </si>
  <si>
    <t>38 08 27</t>
  </si>
  <si>
    <t>35 00 12</t>
  </si>
  <si>
    <t>40 03 05</t>
  </si>
  <si>
    <t>32 03 08</t>
  </si>
  <si>
    <t>36 05 27</t>
  </si>
  <si>
    <t xml:space="preserve"> 62 02 </t>
  </si>
  <si>
    <t xml:space="preserve"> 36 07 </t>
  </si>
  <si>
    <t>33 03 27</t>
  </si>
  <si>
    <t xml:space="preserve"> 62 00 </t>
  </si>
  <si>
    <t xml:space="preserve"> 40 04 11 </t>
  </si>
  <si>
    <t xml:space="preserve"> 34 10 </t>
  </si>
  <si>
    <t xml:space="preserve"> 63 10 </t>
  </si>
  <si>
    <t>1 : 1,34</t>
  </si>
  <si>
    <t>24 09 04</t>
  </si>
  <si>
    <t>31 08 01</t>
  </si>
  <si>
    <t>36 00 18</t>
  </si>
  <si>
    <t>35 08 10</t>
  </si>
  <si>
    <t>32 09 09</t>
  </si>
  <si>
    <t>21 10 13</t>
  </si>
  <si>
    <t>31 00 14</t>
  </si>
  <si>
    <t xml:space="preserve"> 42 10 07 </t>
  </si>
  <si>
    <t xml:space="preserve"> 42 04 08 </t>
  </si>
  <si>
    <t>27 06 12</t>
  </si>
  <si>
    <t>37 05 18</t>
  </si>
  <si>
    <t xml:space="preserve"> 68 10 </t>
  </si>
  <si>
    <t xml:space="preserve"> 62 09 </t>
  </si>
  <si>
    <t xml:space="preserve"> 72 00 </t>
  </si>
  <si>
    <t>42 05 24</t>
  </si>
  <si>
    <t>24 05 28</t>
  </si>
  <si>
    <t>31 07 22</t>
  </si>
  <si>
    <t>35 10 15</t>
  </si>
  <si>
    <t>32 08 16</t>
  </si>
  <si>
    <t>21 11 11</t>
  </si>
  <si>
    <t>28 05 15</t>
  </si>
  <si>
    <t>30 10 12</t>
  </si>
  <si>
    <t xml:space="preserve"> 42 10 24 </t>
  </si>
  <si>
    <t xml:space="preserve"> 74 02 </t>
  </si>
  <si>
    <t xml:space="preserve"> 68 04 </t>
  </si>
  <si>
    <t xml:space="preserve"> 42 04 21 </t>
  </si>
  <si>
    <t>27 03 06</t>
  </si>
  <si>
    <t xml:space="preserve"> 31 10 29 </t>
  </si>
  <si>
    <t xml:space="preserve"> 42 01 28 </t>
  </si>
  <si>
    <t xml:space="preserve"> 34 01 05 </t>
  </si>
  <si>
    <t xml:space="preserve"> 37 04 09 </t>
  </si>
  <si>
    <t xml:space="preserve"> 34 08 28 </t>
  </si>
  <si>
    <t xml:space="preserve"> 24 06 00 </t>
  </si>
  <si>
    <t xml:space="preserve"> 30 03 09 </t>
  </si>
  <si>
    <t xml:space="preserve"> 33 02 25 </t>
  </si>
  <si>
    <t xml:space="preserve"> 54 09 </t>
  </si>
  <si>
    <t xml:space="preserve"> 32 11 22 </t>
  </si>
  <si>
    <t xml:space="preserve"> 35 02 24 </t>
  </si>
  <si>
    <t xml:space="preserve"> 37 03 08 </t>
  </si>
  <si>
    <t xml:space="preserve"> 35 08 04 </t>
  </si>
  <si>
    <t xml:space="preserve"> 24 09 00 </t>
  </si>
  <si>
    <t xml:space="preserve"> 30 06 12 </t>
  </si>
  <si>
    <t xml:space="preserve"> 33 11 11 </t>
  </si>
  <si>
    <t xml:space="preserve"> 54 03 </t>
  </si>
  <si>
    <t xml:space="preserve">   20 03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</si>
  <si>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31.08.2022.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</si>
  <si>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kolovoz 2022. (isplata u rujnu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</si>
  <si>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kolovoz 2022. (isplata u rujnu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</si>
  <si>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kolovoz 2022. (isplata u rujnu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</si>
  <si>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kolovoz 2022. (isplata u rujnu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</si>
  <si>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kolovoza 2022.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</si>
  <si>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srpanj 2022. (izvor: DZS)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</si>
  <si>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01.07.2022.</t>
    </r>
  </si>
  <si>
    <t>za kolovoz 2022. (isplata u rujnu 2022.)</t>
  </si>
  <si>
    <t>14 11 16</t>
  </si>
  <si>
    <t>16 04 04</t>
  </si>
  <si>
    <t>12 11 19</t>
  </si>
  <si>
    <t>18 00 11</t>
  </si>
  <si>
    <t>14 11 03</t>
  </si>
  <si>
    <t>16 02 12</t>
  </si>
  <si>
    <t>13 00 08</t>
  </si>
  <si>
    <t>14 06 27</t>
  </si>
  <si>
    <t>16 05 01</t>
  </si>
  <si>
    <t>17 00 16</t>
  </si>
  <si>
    <t>13 09 00</t>
  </si>
  <si>
    <t>16 05 12</t>
  </si>
  <si>
    <t>22 03 07</t>
  </si>
  <si>
    <t>22 03 04</t>
  </si>
  <si>
    <t>18 02 26</t>
  </si>
  <si>
    <t>25 02 13</t>
  </si>
  <si>
    <t>27 04 05</t>
  </si>
  <si>
    <t>28 01 09</t>
  </si>
  <si>
    <t>23 00 16</t>
  </si>
  <si>
    <t>28 00 18</t>
  </si>
  <si>
    <t>31 11 08</t>
  </si>
  <si>
    <t>32 11 22</t>
  </si>
  <si>
    <t>24 11 22</t>
  </si>
  <si>
    <t>32 03 25</t>
  </si>
  <si>
    <t>34 00 06</t>
  </si>
  <si>
    <t>34 10 00</t>
  </si>
  <si>
    <t>25 04 24</t>
  </si>
  <si>
    <t>35 09 13</t>
  </si>
  <si>
    <t>36 02 14</t>
  </si>
  <si>
    <t>27 07 24</t>
  </si>
  <si>
    <t>36 04 02</t>
  </si>
  <si>
    <t>37 01 00</t>
  </si>
  <si>
    <t>37 05 08</t>
  </si>
  <si>
    <t>28 11 21</t>
  </si>
  <si>
    <t>36 07 11</t>
  </si>
  <si>
    <t>38 01 22</t>
  </si>
  <si>
    <t>38 05 24</t>
  </si>
  <si>
    <t>29 05 03</t>
  </si>
  <si>
    <t>36 08 28</t>
  </si>
  <si>
    <t>38 10 27</t>
  </si>
  <si>
    <t>39 02 06</t>
  </si>
  <si>
    <t>29 03 16</t>
  </si>
  <si>
    <t>37 04 03</t>
  </si>
  <si>
    <t>38 09 23</t>
  </si>
  <si>
    <t>39 00 06</t>
  </si>
  <si>
    <t>28 11 18</t>
  </si>
  <si>
    <t>38 01 05</t>
  </si>
  <si>
    <t>38 09 09</t>
  </si>
  <si>
    <t>29 00 18</t>
  </si>
  <si>
    <t>40 05 03</t>
  </si>
  <si>
    <t>40 04 09</t>
  </si>
  <si>
    <t>40 04 18</t>
  </si>
  <si>
    <t>41 10 09</t>
  </si>
  <si>
    <t>17 10 03</t>
  </si>
  <si>
    <t>22 00 04</t>
  </si>
  <si>
    <t>13 09 05</t>
  </si>
  <si>
    <t>14 10 25</t>
  </si>
  <si>
    <t>16 02 29</t>
  </si>
  <si>
    <t>10 04 27</t>
  </si>
  <si>
    <t>11 08 12</t>
  </si>
  <si>
    <t>16 00 24</t>
  </si>
  <si>
    <t>17 10 22</t>
  </si>
  <si>
    <t>10 03 27</t>
  </si>
  <si>
    <t>14 08 06</t>
  </si>
  <si>
    <t>20 00 07</t>
  </si>
  <si>
    <t>20 02 02</t>
  </si>
  <si>
    <t>12 02 10</t>
  </si>
  <si>
    <t>20 08 05</t>
  </si>
  <si>
    <t>22 04 10</t>
  </si>
  <si>
    <t>22 09 25</t>
  </si>
  <si>
    <t>12 02 21</t>
  </si>
  <si>
    <t>23 04 08</t>
  </si>
  <si>
    <t>28 01 08</t>
  </si>
  <si>
    <t>28 03 08</t>
  </si>
  <si>
    <t>19 04 17</t>
  </si>
  <si>
    <t>28 10 22</t>
  </si>
  <si>
    <t>31 09 04</t>
  </si>
  <si>
    <t>32 04 01</t>
  </si>
  <si>
    <t>20 07 18</t>
  </si>
  <si>
    <t>31 11 11</t>
  </si>
  <si>
    <t>32 06 08</t>
  </si>
  <si>
    <t>32 09 05</t>
  </si>
  <si>
    <t>23 08 09</t>
  </si>
  <si>
    <t>33 00 04</t>
  </si>
  <si>
    <t>33 07 22</t>
  </si>
  <si>
    <t>33 10 20</t>
  </si>
  <si>
    <t>24 04 27</t>
  </si>
  <si>
    <t>33 06 10</t>
  </si>
  <si>
    <t>34 02 28</t>
  </si>
  <si>
    <t>34 05 12</t>
  </si>
  <si>
    <t>26 00 18</t>
  </si>
  <si>
    <t>34 04 00</t>
  </si>
  <si>
    <t>34 05 29</t>
  </si>
  <si>
    <t>34 07 15</t>
  </si>
  <si>
    <t>26 05 06</t>
  </si>
  <si>
    <t>35 04 01</t>
  </si>
  <si>
    <t>34 06 15</t>
  </si>
  <si>
    <t>34 07 06</t>
  </si>
  <si>
    <t>25 11 18</t>
  </si>
  <si>
    <t>36 06 12</t>
  </si>
  <si>
    <t>34 08 25</t>
  </si>
  <si>
    <t>34 09 21</t>
  </si>
  <si>
    <t>28 06 08</t>
  </si>
  <si>
    <t>40 03 13</t>
  </si>
  <si>
    <t>35 08 22</t>
  </si>
  <si>
    <t>35 10 24</t>
  </si>
  <si>
    <t>28 04 24</t>
  </si>
  <si>
    <t>38 10 13</t>
  </si>
  <si>
    <t>28 08 13</t>
  </si>
  <si>
    <t>30 00 07</t>
  </si>
  <si>
    <t>18 00 08</t>
  </si>
  <si>
    <t>25 03 11</t>
  </si>
  <si>
    <t>14 10 21</t>
  </si>
  <si>
    <t>16 01 13</t>
  </si>
  <si>
    <t>12 11 22</t>
  </si>
  <si>
    <t>18 03 25</t>
  </si>
  <si>
    <t>14 11 09</t>
  </si>
  <si>
    <t>16 00 00</t>
  </si>
  <si>
    <t>13 01 20</t>
  </si>
  <si>
    <t>15 08 01</t>
  </si>
  <si>
    <t>16 05 11</t>
  </si>
  <si>
    <t>16 11 27</t>
  </si>
  <si>
    <t>13 09 25</t>
  </si>
  <si>
    <t>16 07 27</t>
  </si>
  <si>
    <t>22 05 22</t>
  </si>
  <si>
    <t>22 05 09</t>
  </si>
  <si>
    <t>18 04 12</t>
  </si>
  <si>
    <t>25 11 07</t>
  </si>
  <si>
    <t>28 11 01</t>
  </si>
  <si>
    <t>29 09 04</t>
  </si>
  <si>
    <t>24 02 12</t>
  </si>
  <si>
    <t>30 04 19</t>
  </si>
  <si>
    <t>32 10 04</t>
  </si>
  <si>
    <t>34 01 28</t>
  </si>
  <si>
    <t>25 03 28</t>
  </si>
  <si>
    <t>33 04 05</t>
  </si>
  <si>
    <t>34 09 15</t>
  </si>
  <si>
    <t>35 09 12</t>
  </si>
  <si>
    <t>26 01 10</t>
  </si>
  <si>
    <t>35 09 28</t>
  </si>
  <si>
    <t>36 10 19</t>
  </si>
  <si>
    <t>37 06 01</t>
  </si>
  <si>
    <t>28 03 12</t>
  </si>
  <si>
    <t>37 00 02</t>
  </si>
  <si>
    <t>38 03 23</t>
  </si>
  <si>
    <t>38 09 16</t>
  </si>
  <si>
    <t>30 00 17</t>
  </si>
  <si>
    <t>37 03 07</t>
  </si>
  <si>
    <t>39 05 23</t>
  </si>
  <si>
    <t>39 10 23</t>
  </si>
  <si>
    <t>30 11 01</t>
  </si>
  <si>
    <t>37 04 02</t>
  </si>
  <si>
    <t>40 02 12</t>
  </si>
  <si>
    <t>40 06 26</t>
  </si>
  <si>
    <t>30 08 15</t>
  </si>
  <si>
    <t>37 08 19</t>
  </si>
  <si>
    <t>40 04 17</t>
  </si>
  <si>
    <t>38 04 10</t>
  </si>
  <si>
    <t>40 00 04</t>
  </si>
  <si>
    <t>40 01 01</t>
  </si>
  <si>
    <t>29 04 04</t>
  </si>
  <si>
    <t>40 05 05</t>
  </si>
  <si>
    <t>41 00 06</t>
  </si>
  <si>
    <t>41 00 09</t>
  </si>
  <si>
    <t>30 03 10</t>
  </si>
  <si>
    <t>41 10 26</t>
  </si>
  <si>
    <t>31 05 06</t>
  </si>
  <si>
    <t>33 06 00</t>
  </si>
  <si>
    <t>22 03 09</t>
  </si>
  <si>
    <t>29 03 14</t>
  </si>
  <si>
    <t>39 07 04</t>
  </si>
  <si>
    <t>42 02 00</t>
  </si>
  <si>
    <t>36 09 25</t>
  </si>
  <si>
    <t>38 11 22</t>
  </si>
  <si>
    <t>32 04 07</t>
  </si>
  <si>
    <t>27 02 06</t>
  </si>
  <si>
    <t>36 11 17</t>
  </si>
  <si>
    <t xml:space="preserve"> 66 02 </t>
  </si>
  <si>
    <t xml:space="preserve"> 63 07 </t>
  </si>
  <si>
    <t xml:space="preserve"> 65 09 </t>
  </si>
  <si>
    <t xml:space="preserve"> 65 06 </t>
  </si>
  <si>
    <t xml:space="preserve"> 60 06 </t>
  </si>
  <si>
    <t xml:space="preserve"> 61 11 </t>
  </si>
  <si>
    <t xml:space="preserve"> 36 08 </t>
  </si>
  <si>
    <t xml:space="preserve"> 59 07 </t>
  </si>
  <si>
    <t>39 07 10</t>
  </si>
  <si>
    <t>42 01 27</t>
  </si>
  <si>
    <t>40 03 04</t>
  </si>
  <si>
    <t>36 10 04</t>
  </si>
  <si>
    <t>39 00 00</t>
  </si>
  <si>
    <t>32 09 24</t>
  </si>
  <si>
    <t>27 02 14</t>
  </si>
  <si>
    <t>36 11 14</t>
  </si>
  <si>
    <t xml:space="preserve"> 39 10 08 </t>
  </si>
  <si>
    <t xml:space="preserve"> 42 02 03 </t>
  </si>
  <si>
    <t xml:space="preserve"> 40 06 12 </t>
  </si>
  <si>
    <t xml:space="preserve"> 37 03 22 </t>
  </si>
  <si>
    <t xml:space="preserve"> 39 05 18 </t>
  </si>
  <si>
    <t xml:space="preserve"> 27 02 03 </t>
  </si>
  <si>
    <t xml:space="preserve"> 29 09 10 </t>
  </si>
  <si>
    <t xml:space="preserve"> 38 00 17 </t>
  </si>
  <si>
    <t xml:space="preserve"> 59 09 </t>
  </si>
  <si>
    <t xml:space="preserve"> 58 09 </t>
  </si>
  <si>
    <t xml:space="preserve"> 39 10 15 </t>
  </si>
  <si>
    <t xml:space="preserve"> 42 01 27 </t>
  </si>
  <si>
    <t xml:space="preserve"> 40 06 10 </t>
  </si>
  <si>
    <t xml:space="preserve"> 37 03 28 </t>
  </si>
  <si>
    <t xml:space="preserve"> 39 05 20 </t>
  </si>
  <si>
    <t xml:space="preserve"> 28 07 09 </t>
  </si>
  <si>
    <t xml:space="preserve"> 29 09 27 </t>
  </si>
  <si>
    <t xml:space="preserve"> 60 04 </t>
  </si>
  <si>
    <t xml:space="preserve"> 60 08 </t>
  </si>
  <si>
    <t xml:space="preserve"> 58 08 </t>
  </si>
  <si>
    <t>PREGLED OSNOVNIH PODATAKA O STANJU U SUSTAVU MIROVINSKOG OSIGURANJA za kolovoz 2022. (isplata u rujnu 2022.)</t>
  </si>
  <si>
    <t xml:space="preserve"> 31 11 00  </t>
  </si>
  <si>
    <t xml:space="preserve"> 35 08 04  </t>
  </si>
  <si>
    <t xml:space="preserve"> 31 04 19  </t>
  </si>
  <si>
    <t>31 00 27</t>
  </si>
  <si>
    <t xml:space="preserve"> 33 04 12  </t>
  </si>
  <si>
    <t xml:space="preserve"> 33 02 17  </t>
  </si>
  <si>
    <t>18 08 09</t>
  </si>
  <si>
    <t>29 10 07</t>
  </si>
  <si>
    <t xml:space="preserve"> 38 05 16  </t>
  </si>
  <si>
    <t xml:space="preserve"> 29 07 29  </t>
  </si>
  <si>
    <t xml:space="preserve"> 32 11 01  </t>
  </si>
  <si>
    <t xml:space="preserve"> 41 10 04  </t>
  </si>
  <si>
    <t xml:space="preserve"> 29 07 11  </t>
  </si>
  <si>
    <t xml:space="preserve"> 27 09 02  </t>
  </si>
  <si>
    <t xml:space="preserve"> 28 09 29  </t>
  </si>
  <si>
    <t>06 07 28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</si>
</sst>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2" fontId="2" fillId="3" borderId="4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11" fillId="0" borderId="11" xfId="0" applyFont="1" applyBorder="1" applyAlignment="1">
      <alignment horizontal="left" vertical="top" wrapText="1"/>
    </xf>
    <xf numFmtId="1" fontId="29" fillId="0" borderId="0" xfId="0" applyNumberFormat="1" applyFont="1" applyAlignment="1">
      <alignment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11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right" wrapText="1"/>
    </xf>
    <xf numFmtId="3" fontId="6" fillId="2" borderId="5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2022. godini prema Zakonu o mirovinskom osiguranju - NOVI KORISNICI</c:v>
                </c:pt>
                <c:pt idx="1">
                  <c:v>Korisnici mirovina kojima je u 2022.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32160</c:v>
                </c:pt>
                <c:pt idx="1">
                  <c:v>35639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36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  </a:t>
            </a:r>
            <a:r>
              <a:rPr lang="hr-HR" sz="1200">
                <a:solidFill>
                  <a:srgbClr val="FF0000"/>
                </a:solidFill>
              </a:rPr>
              <a:t>1 : 1,34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31.08.2022.</c:v>
                </c:pt>
                <c:pt idx="1">
                  <c:v>Broj korisnika mirovine za kolovoz 2022. (isplata u rujnu 2022.)</c:v>
                </c:pt>
                <c:pt idx="2">
                  <c:v>Registrirana nezaposlenost krajem kolovoza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1642551</c:v>
                </c:pt>
                <c:pt idx="1">
                  <c:v>1229242</c:v>
                </c:pt>
                <c:pt idx="2">
                  <c:v>110420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31.08.2022.</c:v>
                </c:pt>
                <c:pt idx="1">
                  <c:v>Broj korisnika mirovine za kolovoz 2022. (isplata u rujnu 2022.)</c:v>
                </c:pt>
                <c:pt idx="2">
                  <c:v>Registrirana nezaposlenost krajem kolovoza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3224.88</c:v>
                </c:pt>
                <c:pt idx="1">
                  <c:v>3349.4688980779538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3224.88</c:v>
                </c:pt>
                <c:pt idx="1">
                  <c:v>3349.4688980779538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42.567053854276665</c:v>
                </c:pt>
                <c:pt idx="1">
                  <c:v>44.211574684239096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2652</c:v>
                </c:pt>
                <c:pt idx="1">
                  <c:v>14516</c:v>
                </c:pt>
                <c:pt idx="2">
                  <c:v>69562</c:v>
                </c:pt>
                <c:pt idx="3">
                  <c:v>101925</c:v>
                </c:pt>
                <c:pt idx="4">
                  <c:v>167023</c:v>
                </c:pt>
                <c:pt idx="5">
                  <c:v>136653</c:v>
                </c:pt>
                <c:pt idx="6">
                  <c:v>134804</c:v>
                </c:pt>
                <c:pt idx="7">
                  <c:v>88783</c:v>
                </c:pt>
                <c:pt idx="8">
                  <c:v>74523</c:v>
                </c:pt>
                <c:pt idx="9">
                  <c:v>52615</c:v>
                </c:pt>
                <c:pt idx="10">
                  <c:v>57723</c:v>
                </c:pt>
                <c:pt idx="11">
                  <c:v>27793</c:v>
                </c:pt>
                <c:pt idx="12">
                  <c:v>10585</c:v>
                </c:pt>
                <c:pt idx="13">
                  <c:v>12733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62</c:v>
                </c:pt>
                <c:pt idx="1">
                  <c:v>6244</c:v>
                </c:pt>
                <c:pt idx="2">
                  <c:v>5414</c:v>
                </c:pt>
                <c:pt idx="3">
                  <c:v>8448</c:v>
                </c:pt>
                <c:pt idx="4">
                  <c:v>39662</c:v>
                </c:pt>
                <c:pt idx="5">
                  <c:v>26306</c:v>
                </c:pt>
                <c:pt idx="6">
                  <c:v>34176</c:v>
                </c:pt>
                <c:pt idx="7">
                  <c:v>22648</c:v>
                </c:pt>
                <c:pt idx="8">
                  <c:v>19698</c:v>
                </c:pt>
                <c:pt idx="9">
                  <c:v>13630</c:v>
                </c:pt>
                <c:pt idx="10">
                  <c:v>13213</c:v>
                </c:pt>
                <c:pt idx="11">
                  <c:v>6324</c:v>
                </c:pt>
                <c:pt idx="12">
                  <c:v>2527</c:v>
                </c:pt>
                <c:pt idx="13">
                  <c:v>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2590</c:v>
                </c:pt>
                <c:pt idx="1">
                  <c:v>8272</c:v>
                </c:pt>
                <c:pt idx="2">
                  <c:v>64148</c:v>
                </c:pt>
                <c:pt idx="3">
                  <c:v>93477</c:v>
                </c:pt>
                <c:pt idx="4">
                  <c:v>127361</c:v>
                </c:pt>
                <c:pt idx="5">
                  <c:v>110347</c:v>
                </c:pt>
                <c:pt idx="6">
                  <c:v>100628</c:v>
                </c:pt>
                <c:pt idx="7">
                  <c:v>66135</c:v>
                </c:pt>
                <c:pt idx="8">
                  <c:v>54825</c:v>
                </c:pt>
                <c:pt idx="9">
                  <c:v>38985</c:v>
                </c:pt>
                <c:pt idx="10">
                  <c:v>44510</c:v>
                </c:pt>
                <c:pt idx="11">
                  <c:v>21469</c:v>
                </c:pt>
                <c:pt idx="12">
                  <c:v>8058</c:v>
                </c:pt>
                <c:pt idx="13">
                  <c:v>11147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7464</c:v>
                </c:pt>
                <c:pt idx="1">
                  <c:v>9213</c:v>
                </c:pt>
                <c:pt idx="2">
                  <c:v>642</c:v>
                </c:pt>
                <c:pt idx="3">
                  <c:v>299</c:v>
                </c:pt>
                <c:pt idx="4" formatCode="0">
                  <c:v>16084</c:v>
                </c:pt>
                <c:pt idx="5">
                  <c:v>2283</c:v>
                </c:pt>
                <c:pt idx="6">
                  <c:v>2246</c:v>
                </c:pt>
                <c:pt idx="7">
                  <c:v>71177</c:v>
                </c:pt>
                <c:pt idx="8">
                  <c:v>54866</c:v>
                </c:pt>
                <c:pt idx="9">
                  <c:v>4038</c:v>
                </c:pt>
                <c:pt idx="10">
                  <c:v>159</c:v>
                </c:pt>
                <c:pt idx="11">
                  <c:v>5799</c:v>
                </c:pt>
                <c:pt idx="12">
                  <c:v>686</c:v>
                </c:pt>
                <c:pt idx="13">
                  <c:v>70</c:v>
                </c:pt>
                <c:pt idx="14">
                  <c:v>21</c:v>
                </c:pt>
                <c:pt idx="15">
                  <c:v>127</c:v>
                </c:pt>
                <c:pt idx="16">
                  <c:v>246</c:v>
                </c:pt>
                <c:pt idx="17">
                  <c:v>833</c:v>
                </c:pt>
                <c:pt idx="18">
                  <c:v>204</c:v>
                </c:pt>
                <c:pt idx="19">
                  <c:v>6767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4941.84</c:v>
                </c:pt>
                <c:pt idx="1">
                  <c:v>4836.55</c:v>
                </c:pt>
                <c:pt idx="2">
                  <c:v>4683.76</c:v>
                </c:pt>
                <c:pt idx="3">
                  <c:v>5625.63</c:v>
                </c:pt>
                <c:pt idx="4">
                  <c:v>4413.5</c:v>
                </c:pt>
                <c:pt idx="5">
                  <c:v>2827.55</c:v>
                </c:pt>
                <c:pt idx="6">
                  <c:v>4425.51</c:v>
                </c:pt>
                <c:pt idx="7">
                  <c:v>6664.64</c:v>
                </c:pt>
                <c:pt idx="8">
                  <c:v>3236.73</c:v>
                </c:pt>
                <c:pt idx="9">
                  <c:v>3669.18</c:v>
                </c:pt>
                <c:pt idx="10">
                  <c:v>3701.46</c:v>
                </c:pt>
                <c:pt idx="11">
                  <c:v>3286.74</c:v>
                </c:pt>
                <c:pt idx="12">
                  <c:v>11247.79</c:v>
                </c:pt>
                <c:pt idx="13">
                  <c:v>3867.39</c:v>
                </c:pt>
                <c:pt idx="14">
                  <c:v>4190.82</c:v>
                </c:pt>
                <c:pt idx="15">
                  <c:v>9995</c:v>
                </c:pt>
                <c:pt idx="16">
                  <c:v>4413.59</c:v>
                </c:pt>
                <c:pt idx="17">
                  <c:v>3616.05</c:v>
                </c:pt>
                <c:pt idx="18">
                  <c:v>2373.9</c:v>
                </c:pt>
                <c:pt idx="19">
                  <c:v>3793.68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Normal="10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4" width="9.140625" style="135" customWidth="1"/>
    <col min="15" max="15" width="12.140625" style="135" customWidth="1"/>
    <col min="16" max="16" width="9.140625" style="135" customWidth="1"/>
    <col min="17" max="17" width="9.140625" style="139" customWidth="1"/>
    <col min="18" max="20" width="9.140625" style="135" customWidth="1"/>
    <col min="21" max="23" width="9.140625" style="135"/>
    <col min="24" max="16384" width="9.140625" style="2"/>
  </cols>
  <sheetData>
    <row r="1" spans="1:23" ht="21" customHeight="1" x14ac:dyDescent="0.25">
      <c r="A1" s="190" t="s">
        <v>439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23" s="1" customFormat="1" ht="14.45" customHeight="1" x14ac:dyDescent="0.2">
      <c r="A2" s="194" t="s">
        <v>8</v>
      </c>
      <c r="B2" s="191" t="s">
        <v>9</v>
      </c>
      <c r="C2" s="195" t="s">
        <v>94</v>
      </c>
      <c r="D2" s="191" t="s">
        <v>89</v>
      </c>
      <c r="E2" s="192" t="s">
        <v>90</v>
      </c>
      <c r="F2" s="188" t="s">
        <v>0</v>
      </c>
      <c r="G2" s="188"/>
      <c r="H2" s="188"/>
      <c r="I2" s="188"/>
      <c r="J2" s="188"/>
      <c r="K2" s="188"/>
      <c r="L2" s="107"/>
      <c r="M2" s="136"/>
      <c r="N2" s="136"/>
      <c r="O2" s="136"/>
      <c r="P2" s="136"/>
      <c r="Q2" s="107"/>
      <c r="R2" s="136"/>
      <c r="S2" s="136"/>
      <c r="T2" s="136"/>
      <c r="U2" s="136"/>
      <c r="V2" s="136"/>
      <c r="W2" s="136"/>
    </row>
    <row r="3" spans="1:23" s="1" customFormat="1" ht="58.5" customHeight="1" x14ac:dyDescent="0.2">
      <c r="A3" s="194"/>
      <c r="B3" s="191"/>
      <c r="C3" s="195"/>
      <c r="D3" s="191"/>
      <c r="E3" s="193"/>
      <c r="F3" s="81" t="s">
        <v>10</v>
      </c>
      <c r="G3" s="117" t="s">
        <v>95</v>
      </c>
      <c r="H3" s="81" t="s">
        <v>89</v>
      </c>
      <c r="I3" s="117" t="s">
        <v>90</v>
      </c>
      <c r="J3" s="118" t="s">
        <v>96</v>
      </c>
      <c r="K3" s="111" t="s">
        <v>91</v>
      </c>
      <c r="L3" s="107"/>
      <c r="M3" s="136"/>
      <c r="N3" s="136"/>
      <c r="O3" s="136"/>
      <c r="P3" s="136"/>
      <c r="Q3" s="107"/>
      <c r="R3" s="136"/>
      <c r="S3" s="136"/>
      <c r="T3" s="136"/>
      <c r="U3" s="136"/>
      <c r="V3" s="136"/>
      <c r="W3" s="136"/>
    </row>
    <row r="4" spans="1:23" s="1" customFormat="1" ht="15.75" x14ac:dyDescent="0.2">
      <c r="A4" s="187" t="s">
        <v>88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07"/>
      <c r="M4" s="136"/>
      <c r="N4" s="136"/>
      <c r="O4" s="136"/>
      <c r="P4" s="136"/>
      <c r="Q4" s="107"/>
      <c r="R4" s="136"/>
      <c r="S4" s="136"/>
      <c r="T4" s="136"/>
      <c r="U4" s="136"/>
      <c r="V4" s="136"/>
      <c r="W4" s="136"/>
    </row>
    <row r="5" spans="1:23" s="1" customFormat="1" ht="13.5" customHeight="1" x14ac:dyDescent="0.2">
      <c r="A5" s="28" t="s">
        <v>4</v>
      </c>
      <c r="B5" s="120">
        <v>492231</v>
      </c>
      <c r="C5" s="29">
        <v>3068.94</v>
      </c>
      <c r="D5" s="30" t="s">
        <v>128</v>
      </c>
      <c r="E5" s="30" t="s">
        <v>129</v>
      </c>
      <c r="F5" s="128">
        <v>399253</v>
      </c>
      <c r="G5" s="31">
        <v>3577.07</v>
      </c>
      <c r="H5" s="32" t="s">
        <v>128</v>
      </c>
      <c r="I5" s="33" t="s">
        <v>129</v>
      </c>
      <c r="J5" s="34">
        <f t="shared" ref="J5:J14" si="0">G5/$C$50*100</f>
        <v>47.215813093980998</v>
      </c>
      <c r="K5" s="34">
        <f>F5/$F$14*100</f>
        <v>41.943186712750425</v>
      </c>
      <c r="L5" s="107"/>
      <c r="M5" s="136"/>
      <c r="N5" s="136"/>
      <c r="O5" s="136"/>
      <c r="P5" s="136"/>
      <c r="Q5" s="107"/>
      <c r="R5" s="136"/>
      <c r="S5" s="136"/>
      <c r="T5" s="136"/>
      <c r="U5" s="136"/>
      <c r="V5" s="136"/>
      <c r="W5" s="136"/>
    </row>
    <row r="6" spans="1:23" s="1" customFormat="1" ht="13.5" customHeight="1" x14ac:dyDescent="0.2">
      <c r="A6" s="35" t="s">
        <v>11</v>
      </c>
      <c r="B6" s="121">
        <v>46441</v>
      </c>
      <c r="C6" s="36">
        <v>4039.34</v>
      </c>
      <c r="D6" s="37" t="s">
        <v>145</v>
      </c>
      <c r="E6" s="37" t="s">
        <v>136</v>
      </c>
      <c r="F6" s="129">
        <v>40909</v>
      </c>
      <c r="G6" s="38">
        <v>4244.17</v>
      </c>
      <c r="H6" s="39" t="s">
        <v>186</v>
      </c>
      <c r="I6" s="40" t="s">
        <v>149</v>
      </c>
      <c r="J6" s="41">
        <f t="shared" si="0"/>
        <v>56.021251319957763</v>
      </c>
      <c r="K6" s="41">
        <f>F6/$F$14*100</f>
        <v>4.2976604439588613</v>
      </c>
      <c r="L6" s="107"/>
      <c r="M6" s="136"/>
      <c r="N6" s="136"/>
      <c r="O6" s="136"/>
      <c r="P6" s="136"/>
      <c r="Q6" s="107"/>
      <c r="R6" s="136"/>
      <c r="S6" s="136"/>
      <c r="T6" s="136"/>
      <c r="U6" s="136"/>
      <c r="V6" s="136"/>
      <c r="W6" s="136"/>
    </row>
    <row r="7" spans="1:23" s="1" customFormat="1" ht="13.5" customHeight="1" x14ac:dyDescent="0.2">
      <c r="A7" s="35" t="s">
        <v>102</v>
      </c>
      <c r="B7" s="121">
        <v>78071</v>
      </c>
      <c r="C7" s="36">
        <v>2720.51</v>
      </c>
      <c r="D7" s="37" t="s">
        <v>172</v>
      </c>
      <c r="E7" s="37" t="s">
        <v>148</v>
      </c>
      <c r="F7" s="129">
        <v>67547</v>
      </c>
      <c r="G7" s="38">
        <v>3060.93</v>
      </c>
      <c r="H7" s="39" t="s">
        <v>187</v>
      </c>
      <c r="I7" s="40" t="s">
        <v>195</v>
      </c>
      <c r="J7" s="41">
        <f t="shared" si="0"/>
        <v>40.402983104540652</v>
      </c>
      <c r="K7" s="41">
        <f t="shared" ref="K7:K13" si="1">F7/$F$14*100</f>
        <v>7.0960930359600365</v>
      </c>
      <c r="L7" s="107"/>
      <c r="M7" s="136"/>
      <c r="N7" s="136"/>
      <c r="O7" s="136"/>
      <c r="P7" s="136"/>
      <c r="Q7" s="107"/>
      <c r="R7" s="136"/>
      <c r="S7" s="136"/>
      <c r="T7" s="136"/>
      <c r="U7" s="136"/>
      <c r="V7" s="136"/>
      <c r="W7" s="136"/>
    </row>
    <row r="8" spans="1:23" s="1" customFormat="1" ht="14.25" customHeight="1" x14ac:dyDescent="0.2">
      <c r="A8" s="42" t="s">
        <v>12</v>
      </c>
      <c r="B8" s="122">
        <v>616743</v>
      </c>
      <c r="C8" s="43">
        <v>3097.9</v>
      </c>
      <c r="D8" s="44" t="s">
        <v>173</v>
      </c>
      <c r="E8" s="44" t="s">
        <v>114</v>
      </c>
      <c r="F8" s="130">
        <v>507709</v>
      </c>
      <c r="G8" s="45">
        <v>3562.15</v>
      </c>
      <c r="H8" s="46" t="s">
        <v>188</v>
      </c>
      <c r="I8" s="47" t="s">
        <v>195</v>
      </c>
      <c r="J8" s="80">
        <f t="shared" si="0"/>
        <v>47.01887539598733</v>
      </c>
      <c r="K8" s="80">
        <f t="shared" si="1"/>
        <v>53.336940192669324</v>
      </c>
      <c r="L8" s="107"/>
      <c r="M8" s="136"/>
      <c r="N8" s="136"/>
      <c r="O8" s="136"/>
      <c r="P8" s="136"/>
      <c r="Q8" s="107"/>
      <c r="R8" s="136"/>
      <c r="S8" s="136"/>
      <c r="T8" s="136"/>
      <c r="U8" s="136"/>
      <c r="V8" s="136"/>
      <c r="W8" s="136"/>
    </row>
    <row r="9" spans="1:23" s="1" customFormat="1" ht="13.5" customHeight="1" x14ac:dyDescent="0.2">
      <c r="A9" s="48" t="s">
        <v>13</v>
      </c>
      <c r="B9" s="121">
        <v>207364</v>
      </c>
      <c r="C9" s="36">
        <v>2977.77</v>
      </c>
      <c r="D9" s="37" t="s">
        <v>174</v>
      </c>
      <c r="E9" s="37" t="s">
        <v>183</v>
      </c>
      <c r="F9" s="129">
        <v>171234</v>
      </c>
      <c r="G9" s="38">
        <v>3307.66</v>
      </c>
      <c r="H9" s="39" t="s">
        <v>189</v>
      </c>
      <c r="I9" s="40" t="s">
        <v>196</v>
      </c>
      <c r="J9" s="41">
        <f t="shared" si="0"/>
        <v>43.659714889123549</v>
      </c>
      <c r="K9" s="41">
        <f t="shared" si="1"/>
        <v>17.988843248694703</v>
      </c>
      <c r="L9" s="107"/>
      <c r="M9" s="136"/>
      <c r="N9" s="136"/>
      <c r="O9" s="136"/>
      <c r="P9" s="136"/>
      <c r="Q9" s="107"/>
      <c r="R9" s="136"/>
      <c r="S9" s="136"/>
      <c r="T9" s="136"/>
      <c r="U9" s="136"/>
      <c r="V9" s="136"/>
      <c r="W9" s="136"/>
    </row>
    <row r="10" spans="1:23" s="1" customFormat="1" ht="13.5" customHeight="1" x14ac:dyDescent="0.2">
      <c r="A10" s="49" t="s">
        <v>14</v>
      </c>
      <c r="B10" s="121">
        <v>375</v>
      </c>
      <c r="C10" s="36">
        <v>3291.29</v>
      </c>
      <c r="D10" s="37" t="s">
        <v>175</v>
      </c>
      <c r="E10" s="37" t="s">
        <v>170</v>
      </c>
      <c r="F10" s="129">
        <v>367</v>
      </c>
      <c r="G10" s="38">
        <v>3293.89</v>
      </c>
      <c r="H10" s="39" t="s">
        <v>146</v>
      </c>
      <c r="I10" s="40" t="s">
        <v>170</v>
      </c>
      <c r="J10" s="41">
        <f t="shared" si="0"/>
        <v>43.477956705385424</v>
      </c>
      <c r="K10" s="41">
        <f t="shared" si="1"/>
        <v>3.855487503808213E-2</v>
      </c>
      <c r="L10" s="107"/>
      <c r="M10" s="136"/>
      <c r="N10" s="136"/>
      <c r="O10" s="136"/>
      <c r="P10" s="136"/>
      <c r="Q10" s="107"/>
      <c r="R10" s="136"/>
      <c r="S10" s="136"/>
      <c r="T10" s="136"/>
      <c r="U10" s="136"/>
      <c r="V10" s="136"/>
      <c r="W10" s="136"/>
    </row>
    <row r="11" spans="1:23" s="1" customFormat="1" ht="14.25" customHeight="1" x14ac:dyDescent="0.2">
      <c r="A11" s="42" t="s">
        <v>15</v>
      </c>
      <c r="B11" s="122">
        <v>824482</v>
      </c>
      <c r="C11" s="43">
        <v>3067.78</v>
      </c>
      <c r="D11" s="44" t="s">
        <v>176</v>
      </c>
      <c r="E11" s="44" t="s">
        <v>121</v>
      </c>
      <c r="F11" s="130">
        <v>679310</v>
      </c>
      <c r="G11" s="45">
        <v>3497.86</v>
      </c>
      <c r="H11" s="46" t="s">
        <v>190</v>
      </c>
      <c r="I11" s="47" t="s">
        <v>111</v>
      </c>
      <c r="J11" s="80">
        <f t="shared" si="0"/>
        <v>46.170274551214362</v>
      </c>
      <c r="K11" s="80">
        <f t="shared" si="1"/>
        <v>71.364338316402112</v>
      </c>
      <c r="L11" s="107"/>
      <c r="M11" s="136"/>
      <c r="N11" s="136"/>
      <c r="O11" s="136"/>
      <c r="P11" s="136"/>
      <c r="Q11" s="107"/>
      <c r="R11" s="136"/>
      <c r="S11" s="136"/>
      <c r="T11" s="136"/>
      <c r="U11" s="136"/>
      <c r="V11" s="136"/>
      <c r="W11" s="136"/>
    </row>
    <row r="12" spans="1:23" s="1" customFormat="1" ht="12" customHeight="1" x14ac:dyDescent="0.2">
      <c r="A12" s="48" t="s">
        <v>16</v>
      </c>
      <c r="B12" s="121">
        <v>98503</v>
      </c>
      <c r="C12" s="36">
        <v>2324.41</v>
      </c>
      <c r="D12" s="37" t="s">
        <v>177</v>
      </c>
      <c r="E12" s="37" t="s">
        <v>184</v>
      </c>
      <c r="F12" s="129">
        <v>93049</v>
      </c>
      <c r="G12" s="38">
        <v>2428.37</v>
      </c>
      <c r="H12" s="39" t="s">
        <v>191</v>
      </c>
      <c r="I12" s="40" t="s">
        <v>131</v>
      </c>
      <c r="J12" s="41">
        <f t="shared" si="0"/>
        <v>32.053458289334742</v>
      </c>
      <c r="K12" s="41">
        <f t="shared" si="1"/>
        <v>9.7751841074073678</v>
      </c>
      <c r="L12" s="107"/>
      <c r="M12" s="136"/>
      <c r="N12" s="136"/>
      <c r="O12" s="136"/>
      <c r="P12" s="136"/>
      <c r="Q12" s="107"/>
      <c r="R12" s="136"/>
      <c r="S12" s="136"/>
      <c r="T12" s="136"/>
      <c r="U12" s="136"/>
      <c r="V12" s="136"/>
      <c r="W12" s="136"/>
    </row>
    <row r="13" spans="1:23" s="1" customFormat="1" ht="12" customHeight="1" x14ac:dyDescent="0.2">
      <c r="A13" s="48" t="s">
        <v>6</v>
      </c>
      <c r="B13" s="121">
        <v>212229</v>
      </c>
      <c r="C13" s="36">
        <v>2309.81</v>
      </c>
      <c r="D13" s="37" t="s">
        <v>147</v>
      </c>
      <c r="E13" s="37" t="s">
        <v>111</v>
      </c>
      <c r="F13" s="129">
        <v>179531</v>
      </c>
      <c r="G13" s="38">
        <v>2604.8000000000002</v>
      </c>
      <c r="H13" s="39" t="s">
        <v>192</v>
      </c>
      <c r="I13" s="40" t="s">
        <v>100</v>
      </c>
      <c r="J13" s="41">
        <f t="shared" si="0"/>
        <v>34.382259767687437</v>
      </c>
      <c r="K13" s="41">
        <f t="shared" si="1"/>
        <v>18.860477576190526</v>
      </c>
      <c r="L13" s="107"/>
      <c r="M13" s="136"/>
      <c r="N13" s="136"/>
      <c r="O13" s="136"/>
      <c r="P13" s="136"/>
      <c r="Q13" s="107"/>
      <c r="R13" s="136"/>
      <c r="S13" s="136"/>
      <c r="T13" s="136"/>
      <c r="U13" s="136"/>
      <c r="V13" s="136"/>
      <c r="W13" s="136"/>
    </row>
    <row r="14" spans="1:23" s="1" customFormat="1" ht="12.75" x14ac:dyDescent="0.2">
      <c r="A14" s="50" t="s">
        <v>17</v>
      </c>
      <c r="B14" s="123">
        <v>1135214</v>
      </c>
      <c r="C14" s="51">
        <v>2861.57</v>
      </c>
      <c r="D14" s="52" t="s">
        <v>178</v>
      </c>
      <c r="E14" s="52" t="s">
        <v>185</v>
      </c>
      <c r="F14" s="123">
        <v>951890</v>
      </c>
      <c r="G14" s="51">
        <v>3224.88</v>
      </c>
      <c r="H14" s="52" t="s">
        <v>193</v>
      </c>
      <c r="I14" s="52" t="s">
        <v>150</v>
      </c>
      <c r="J14" s="53">
        <f t="shared" si="0"/>
        <v>42.567053854276665</v>
      </c>
      <c r="K14" s="53"/>
      <c r="L14" s="107">
        <v>31</v>
      </c>
      <c r="M14" s="136"/>
      <c r="N14" s="136"/>
      <c r="O14" s="136"/>
      <c r="P14" s="136"/>
      <c r="Q14" s="107"/>
      <c r="R14" s="136"/>
      <c r="S14" s="136"/>
      <c r="T14" s="136"/>
      <c r="U14" s="136"/>
      <c r="V14" s="136"/>
      <c r="W14" s="136"/>
    </row>
    <row r="15" spans="1:23" s="1" customFormat="1" ht="17.25" customHeight="1" x14ac:dyDescent="0.2">
      <c r="A15" s="112" t="s">
        <v>84</v>
      </c>
      <c r="B15" s="124">
        <v>108621</v>
      </c>
      <c r="C15" s="20">
        <v>4387.25</v>
      </c>
      <c r="D15" s="21" t="s">
        <v>179</v>
      </c>
      <c r="E15" s="22" t="s">
        <v>115</v>
      </c>
      <c r="F15" s="124">
        <v>86072</v>
      </c>
      <c r="G15" s="20">
        <v>5255.94</v>
      </c>
      <c r="H15" s="21" t="s">
        <v>194</v>
      </c>
      <c r="I15" s="22" t="s">
        <v>132</v>
      </c>
      <c r="J15" s="23">
        <f>G15/C50*100</f>
        <v>69.37618796198521</v>
      </c>
      <c r="K15" s="23"/>
      <c r="L15" s="107"/>
      <c r="M15" s="136"/>
      <c r="N15" s="136"/>
      <c r="O15" s="136"/>
      <c r="P15" s="136"/>
      <c r="Q15" s="107"/>
      <c r="R15" s="136"/>
      <c r="S15" s="136"/>
      <c r="T15" s="136"/>
      <c r="U15" s="136"/>
      <c r="V15" s="136"/>
      <c r="W15" s="136"/>
    </row>
    <row r="16" spans="1:23" s="1" customFormat="1" ht="17.25" customHeight="1" x14ac:dyDescent="0.2">
      <c r="A16" s="113" t="s">
        <v>85</v>
      </c>
      <c r="B16" s="125">
        <v>217224</v>
      </c>
      <c r="C16" s="24">
        <v>3984.76</v>
      </c>
      <c r="D16" s="25" t="s">
        <v>180</v>
      </c>
      <c r="E16" s="26" t="s">
        <v>100</v>
      </c>
      <c r="F16" s="125">
        <v>175772</v>
      </c>
      <c r="G16" s="24">
        <v>4625.46</v>
      </c>
      <c r="H16" s="25" t="s">
        <v>197</v>
      </c>
      <c r="I16" s="26" t="s">
        <v>116</v>
      </c>
      <c r="J16" s="27">
        <f>G16/C50*100</f>
        <v>61.054118268215419</v>
      </c>
      <c r="K16" s="27">
        <f>F16/F14*100</f>
        <v>18.465579005977581</v>
      </c>
      <c r="L16" s="107"/>
      <c r="M16" s="136"/>
      <c r="N16" s="136"/>
      <c r="O16" s="136"/>
      <c r="P16" s="136"/>
      <c r="Q16" s="107"/>
      <c r="R16" s="136"/>
      <c r="S16" s="136"/>
      <c r="T16" s="136"/>
      <c r="U16" s="136"/>
      <c r="V16" s="136"/>
      <c r="W16" s="136"/>
    </row>
    <row r="17" spans="1:25" s="1" customFormat="1" ht="17.25" customHeight="1" x14ac:dyDescent="0.2">
      <c r="A17" s="54" t="s">
        <v>18</v>
      </c>
      <c r="B17" s="126">
        <v>278307</v>
      </c>
      <c r="C17" s="4">
        <v>1949.79</v>
      </c>
      <c r="D17" s="5" t="s">
        <v>181</v>
      </c>
      <c r="E17" s="6" t="s">
        <v>97</v>
      </c>
      <c r="F17" s="126">
        <v>238148</v>
      </c>
      <c r="G17" s="4">
        <v>2136.8286095201302</v>
      </c>
      <c r="H17" s="5" t="s">
        <v>198</v>
      </c>
      <c r="I17" s="6" t="s">
        <v>97</v>
      </c>
      <c r="J17" s="10">
        <f>G17/C50*100</f>
        <v>28.205235078143215</v>
      </c>
      <c r="K17" s="10">
        <f>F17/F14*100</f>
        <v>25.018437004275707</v>
      </c>
      <c r="L17" s="107"/>
      <c r="M17" s="136"/>
      <c r="N17" s="136"/>
      <c r="O17" s="136"/>
      <c r="P17" s="136"/>
      <c r="Q17" s="107"/>
      <c r="R17" s="136"/>
      <c r="S17" s="136"/>
      <c r="T17" s="136"/>
      <c r="U17" s="136"/>
      <c r="V17" s="136"/>
      <c r="W17" s="136"/>
    </row>
    <row r="18" spans="1:25" s="1" customFormat="1" ht="23.25" customHeight="1" x14ac:dyDescent="0.2">
      <c r="A18" s="55" t="s">
        <v>19</v>
      </c>
      <c r="B18" s="127">
        <v>1751</v>
      </c>
      <c r="C18" s="7">
        <v>7998.93</v>
      </c>
      <c r="D18" s="9" t="s">
        <v>182</v>
      </c>
      <c r="E18" s="8" t="s">
        <v>97</v>
      </c>
      <c r="F18" s="127">
        <v>1603</v>
      </c>
      <c r="G18" s="7">
        <v>8398.0400000000009</v>
      </c>
      <c r="H18" s="9" t="s">
        <v>151</v>
      </c>
      <c r="I18" s="8" t="s">
        <v>97</v>
      </c>
      <c r="J18" s="11">
        <f>G18/C50*100</f>
        <v>110.850580781415</v>
      </c>
      <c r="K18" s="11">
        <f>F18/F14*100</f>
        <v>0.16840181113363939</v>
      </c>
      <c r="L18" s="107"/>
      <c r="M18" s="136"/>
      <c r="N18" s="136"/>
      <c r="O18" s="136"/>
      <c r="P18" s="136"/>
      <c r="Q18" s="107"/>
      <c r="R18" s="136"/>
      <c r="S18" s="136"/>
      <c r="T18" s="136"/>
      <c r="U18" s="136"/>
      <c r="V18" s="136"/>
      <c r="W18" s="136"/>
    </row>
    <row r="19" spans="1:25" ht="27" customHeight="1" x14ac:dyDescent="0.25">
      <c r="A19" s="189" t="s">
        <v>109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55"/>
    </row>
    <row r="20" spans="1:25" s="1" customFormat="1" ht="15.75" customHeight="1" x14ac:dyDescent="0.2">
      <c r="A20" s="196" t="s">
        <v>8</v>
      </c>
      <c r="B20" s="192" t="str">
        <f>B2</f>
        <v>Broj 
korisnika</v>
      </c>
      <c r="C20" s="199" t="str">
        <f>C2</f>
        <v>Prosječna 
netomirovina</v>
      </c>
      <c r="D20" s="192" t="str">
        <f>D2</f>
        <v>Prosječan mirovinski staž
(gg mm dd)</v>
      </c>
      <c r="E20" s="192" t="str">
        <f>E2</f>
        <v>Prosječna dob
(gg mm)</v>
      </c>
      <c r="F20" s="188" t="s">
        <v>0</v>
      </c>
      <c r="G20" s="188"/>
      <c r="H20" s="188"/>
      <c r="I20" s="188"/>
      <c r="J20" s="188"/>
      <c r="K20" s="188"/>
      <c r="L20" s="107"/>
      <c r="M20" s="136"/>
      <c r="N20" s="136"/>
      <c r="O20" s="136"/>
      <c r="P20" s="136"/>
      <c r="Q20" s="107"/>
      <c r="R20" s="136"/>
      <c r="S20" s="136"/>
      <c r="T20" s="136"/>
      <c r="U20" s="136"/>
      <c r="V20" s="136"/>
      <c r="W20" s="136"/>
    </row>
    <row r="21" spans="1:25" s="1" customFormat="1" ht="65.099999999999994" customHeight="1" x14ac:dyDescent="0.2">
      <c r="A21" s="197"/>
      <c r="B21" s="193"/>
      <c r="C21" s="200"/>
      <c r="D21" s="193"/>
      <c r="E21" s="193"/>
      <c r="F21" s="81" t="str">
        <f>F3</f>
        <v>Broj 
 korisnika</v>
      </c>
      <c r="G21" s="117" t="str">
        <f>G3</f>
        <v xml:space="preserve">Prosječna netomirovina </v>
      </c>
      <c r="H21" s="81" t="str">
        <f>H3</f>
        <v>Prosječan mirovinski staž
(gg mm dd)</v>
      </c>
      <c r="I21" s="117" t="str">
        <f>I3</f>
        <v>Prosječna dob
(gg mm)</v>
      </c>
      <c r="J21" s="118" t="str">
        <f>J3</f>
        <v>Udio netomirovine u netoplaći RH</v>
      </c>
      <c r="K21" s="111" t="s">
        <v>92</v>
      </c>
      <c r="L21" s="107"/>
      <c r="M21" s="136"/>
      <c r="N21" s="136"/>
      <c r="O21" s="136"/>
      <c r="P21" s="136"/>
      <c r="Q21" s="107"/>
      <c r="R21" s="136"/>
      <c r="S21" s="136"/>
      <c r="T21" s="136"/>
      <c r="U21" s="136"/>
      <c r="V21" s="136"/>
      <c r="W21" s="136"/>
    </row>
    <row r="22" spans="1:25" s="1" customFormat="1" ht="18" customHeight="1" x14ac:dyDescent="0.2">
      <c r="A22" s="203" t="s">
        <v>103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107"/>
      <c r="M22" s="136"/>
      <c r="N22" s="136"/>
      <c r="O22" s="136"/>
      <c r="P22" s="136"/>
      <c r="Q22" s="107"/>
      <c r="R22" s="136"/>
      <c r="S22" s="136"/>
      <c r="T22" s="136"/>
      <c r="U22" s="136"/>
      <c r="V22" s="136"/>
      <c r="W22" s="136"/>
    </row>
    <row r="23" spans="1:25" s="1" customFormat="1" ht="12" customHeight="1" x14ac:dyDescent="0.2">
      <c r="A23" s="28" t="s">
        <v>4</v>
      </c>
      <c r="B23" s="120">
        <v>14499</v>
      </c>
      <c r="C23" s="29">
        <v>2895.74</v>
      </c>
      <c r="D23" s="30" t="s">
        <v>199</v>
      </c>
      <c r="E23" s="30" t="s">
        <v>125</v>
      </c>
      <c r="F23" s="128">
        <v>10944</v>
      </c>
      <c r="G23" s="31">
        <v>3570.72</v>
      </c>
      <c r="H23" s="32" t="s">
        <v>208</v>
      </c>
      <c r="I23" s="33" t="s">
        <v>154</v>
      </c>
      <c r="J23" s="34">
        <f t="shared" ref="J23:J31" si="2">G23/$C$50*100</f>
        <v>47.131995776135163</v>
      </c>
      <c r="K23" s="34">
        <f>F23/$F$31*100</f>
        <v>41.902136457615434</v>
      </c>
      <c r="L23" s="107"/>
      <c r="M23" s="136"/>
      <c r="N23" s="136"/>
      <c r="O23" s="136"/>
      <c r="P23" s="136"/>
      <c r="Q23" s="107"/>
      <c r="R23" s="136"/>
      <c r="S23" s="136"/>
      <c r="T23" s="136"/>
      <c r="U23" s="136"/>
      <c r="V23" s="136"/>
      <c r="W23" s="136"/>
    </row>
    <row r="24" spans="1:25" s="1" customFormat="1" ht="12" customHeight="1" x14ac:dyDescent="0.2">
      <c r="A24" s="35" t="s">
        <v>11</v>
      </c>
      <c r="B24" s="121">
        <v>4102</v>
      </c>
      <c r="C24" s="36">
        <v>3785.07</v>
      </c>
      <c r="D24" s="37" t="s">
        <v>200</v>
      </c>
      <c r="E24" s="37" t="s">
        <v>139</v>
      </c>
      <c r="F24" s="129">
        <v>3732</v>
      </c>
      <c r="G24" s="38">
        <v>3913.26</v>
      </c>
      <c r="H24" s="39" t="s">
        <v>142</v>
      </c>
      <c r="I24" s="40" t="s">
        <v>123</v>
      </c>
      <c r="J24" s="41">
        <f t="shared" si="2"/>
        <v>51.65337909186907</v>
      </c>
      <c r="K24" s="41">
        <f>F24/$F$31*100</f>
        <v>14.288996094647368</v>
      </c>
      <c r="L24" s="107"/>
      <c r="M24" s="136"/>
      <c r="N24" s="136"/>
      <c r="O24" s="136"/>
      <c r="P24" s="136"/>
      <c r="Q24" s="107"/>
      <c r="R24" s="136"/>
      <c r="S24" s="136"/>
      <c r="T24" s="136"/>
      <c r="U24" s="136"/>
      <c r="V24" s="136"/>
      <c r="W24" s="136"/>
    </row>
    <row r="25" spans="1:25" s="1" customFormat="1" ht="12" customHeight="1" x14ac:dyDescent="0.2">
      <c r="A25" s="42" t="s">
        <v>12</v>
      </c>
      <c r="B25" s="122">
        <v>18601</v>
      </c>
      <c r="C25" s="43">
        <v>3091.86</v>
      </c>
      <c r="D25" s="44" t="s">
        <v>201</v>
      </c>
      <c r="E25" s="44" t="s">
        <v>117</v>
      </c>
      <c r="F25" s="130">
        <v>14676</v>
      </c>
      <c r="G25" s="45">
        <v>3657.82</v>
      </c>
      <c r="H25" s="46" t="s">
        <v>209</v>
      </c>
      <c r="I25" s="47" t="s">
        <v>118</v>
      </c>
      <c r="J25" s="80">
        <f t="shared" si="2"/>
        <v>48.281678986272439</v>
      </c>
      <c r="K25" s="80">
        <f t="shared" ref="K25:K30" si="3">F25/$F$31*100</f>
        <v>56.191132552262815</v>
      </c>
      <c r="L25" s="107"/>
      <c r="M25" s="136"/>
      <c r="N25" s="136"/>
      <c r="O25" s="136"/>
      <c r="P25" s="136"/>
      <c r="Q25" s="107"/>
      <c r="R25" s="136"/>
      <c r="S25" s="136"/>
      <c r="T25" s="136"/>
      <c r="U25" s="136"/>
      <c r="V25" s="136"/>
      <c r="W25" s="136"/>
    </row>
    <row r="26" spans="1:25" s="1" customFormat="1" ht="12" customHeight="1" x14ac:dyDescent="0.2">
      <c r="A26" s="48" t="s">
        <v>13</v>
      </c>
      <c r="B26" s="121">
        <v>4487</v>
      </c>
      <c r="C26" s="36">
        <v>3121.01</v>
      </c>
      <c r="D26" s="37" t="s">
        <v>202</v>
      </c>
      <c r="E26" s="37" t="s">
        <v>126</v>
      </c>
      <c r="F26" s="129">
        <v>3960</v>
      </c>
      <c r="G26" s="38">
        <v>3350.1</v>
      </c>
      <c r="H26" s="39" t="s">
        <v>210</v>
      </c>
      <c r="I26" s="40" t="s">
        <v>119</v>
      </c>
      <c r="J26" s="41">
        <f t="shared" si="2"/>
        <v>44.219904963041181</v>
      </c>
      <c r="K26" s="41">
        <f t="shared" si="3"/>
        <v>15.161957270847692</v>
      </c>
      <c r="L26" s="107"/>
      <c r="M26" s="136"/>
      <c r="N26" s="136"/>
      <c r="O26" s="136"/>
      <c r="P26" s="136" t="s">
        <v>7</v>
      </c>
      <c r="Q26" s="107"/>
      <c r="R26" s="136"/>
      <c r="S26" s="136"/>
      <c r="T26" s="136"/>
      <c r="U26" s="136"/>
      <c r="V26" s="136"/>
      <c r="W26" s="136"/>
    </row>
    <row r="27" spans="1:25" s="1" customFormat="1" ht="12" customHeight="1" x14ac:dyDescent="0.2">
      <c r="A27" s="49" t="s">
        <v>14</v>
      </c>
      <c r="B27" s="121">
        <v>13</v>
      </c>
      <c r="C27" s="36">
        <v>3488.91</v>
      </c>
      <c r="D27" s="37" t="s">
        <v>152</v>
      </c>
      <c r="E27" s="37" t="s">
        <v>124</v>
      </c>
      <c r="F27" s="129">
        <v>13</v>
      </c>
      <c r="G27" s="38">
        <v>3488.91</v>
      </c>
      <c r="H27" s="39" t="s">
        <v>152</v>
      </c>
      <c r="I27" s="40" t="s">
        <v>124</v>
      </c>
      <c r="J27" s="41">
        <f t="shared" si="2"/>
        <v>46.052138331573389</v>
      </c>
      <c r="K27" s="41">
        <f t="shared" si="3"/>
        <v>4.9774102151772727E-2</v>
      </c>
      <c r="L27" s="107"/>
      <c r="M27" s="136"/>
      <c r="N27" s="136"/>
      <c r="O27" s="136"/>
      <c r="P27" s="136"/>
      <c r="Q27" s="107"/>
      <c r="R27" s="136"/>
      <c r="S27" s="136"/>
      <c r="T27" s="136"/>
      <c r="U27" s="136"/>
      <c r="V27" s="136"/>
      <c r="W27" s="136"/>
    </row>
    <row r="28" spans="1:25" s="1" customFormat="1" ht="12" customHeight="1" x14ac:dyDescent="0.2">
      <c r="A28" s="42" t="s">
        <v>15</v>
      </c>
      <c r="B28" s="122">
        <v>23101</v>
      </c>
      <c r="C28" s="43">
        <v>3097.75</v>
      </c>
      <c r="D28" s="44" t="s">
        <v>203</v>
      </c>
      <c r="E28" s="44" t="s">
        <v>127</v>
      </c>
      <c r="F28" s="130">
        <v>18649</v>
      </c>
      <c r="G28" s="45">
        <v>3592.36</v>
      </c>
      <c r="H28" s="46" t="s">
        <v>211</v>
      </c>
      <c r="I28" s="47" t="s">
        <v>120</v>
      </c>
      <c r="J28" s="80">
        <f t="shared" si="2"/>
        <v>47.417634635691655</v>
      </c>
      <c r="K28" s="80">
        <f t="shared" si="3"/>
        <v>71.402863925262267</v>
      </c>
      <c r="L28" s="107"/>
      <c r="M28" s="136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</row>
    <row r="29" spans="1:25" s="1" customFormat="1" ht="12" customHeight="1" x14ac:dyDescent="0.2">
      <c r="A29" s="48" t="s">
        <v>16</v>
      </c>
      <c r="B29" s="121">
        <v>1327</v>
      </c>
      <c r="C29" s="36">
        <v>2219.46</v>
      </c>
      <c r="D29" s="37" t="s">
        <v>204</v>
      </c>
      <c r="E29" s="37" t="s">
        <v>207</v>
      </c>
      <c r="F29" s="129">
        <v>1148</v>
      </c>
      <c r="G29" s="38">
        <v>2458.6999999999998</v>
      </c>
      <c r="H29" s="39" t="s">
        <v>212</v>
      </c>
      <c r="I29" s="40" t="s">
        <v>215</v>
      </c>
      <c r="J29" s="41">
        <f t="shared" si="2"/>
        <v>32.453801478352688</v>
      </c>
      <c r="K29" s="41">
        <f t="shared" si="3"/>
        <v>4.395436097710391</v>
      </c>
      <c r="L29" s="107"/>
      <c r="M29" s="136"/>
      <c r="N29" s="136"/>
      <c r="O29" s="136"/>
      <c r="P29" s="136"/>
      <c r="Q29" s="107"/>
      <c r="R29" s="136"/>
      <c r="S29" s="136"/>
      <c r="T29" s="136"/>
      <c r="U29" s="136"/>
      <c r="V29" s="136"/>
      <c r="W29" s="136"/>
    </row>
    <row r="30" spans="1:25" s="1" customFormat="1" ht="12" customHeight="1" x14ac:dyDescent="0.2">
      <c r="A30" s="48" t="s">
        <v>6</v>
      </c>
      <c r="B30" s="121">
        <v>7732</v>
      </c>
      <c r="C30" s="36">
        <v>2416.83</v>
      </c>
      <c r="D30" s="37" t="s">
        <v>205</v>
      </c>
      <c r="E30" s="37" t="s">
        <v>122</v>
      </c>
      <c r="F30" s="129">
        <v>6321</v>
      </c>
      <c r="G30" s="38">
        <v>2794.64</v>
      </c>
      <c r="H30" s="39" t="s">
        <v>213</v>
      </c>
      <c r="I30" s="40" t="s">
        <v>155</v>
      </c>
      <c r="J30" s="41">
        <f t="shared" si="2"/>
        <v>36.888067581837383</v>
      </c>
      <c r="K30" s="41">
        <f t="shared" si="3"/>
        <v>24.201699977027339</v>
      </c>
      <c r="L30" s="107"/>
      <c r="M30" s="136"/>
      <c r="N30" s="136"/>
      <c r="O30" s="136"/>
      <c r="P30" s="136"/>
      <c r="Q30" s="107"/>
      <c r="R30" s="136"/>
      <c r="S30" s="136"/>
      <c r="T30" s="136"/>
      <c r="U30" s="136"/>
      <c r="V30" s="136"/>
      <c r="W30" s="136"/>
    </row>
    <row r="31" spans="1:25" s="1" customFormat="1" ht="14.25" customHeight="1" x14ac:dyDescent="0.2">
      <c r="A31" s="50" t="s">
        <v>17</v>
      </c>
      <c r="B31" s="123">
        <v>32160</v>
      </c>
      <c r="C31" s="51">
        <v>2897.8008622512439</v>
      </c>
      <c r="D31" s="52" t="s">
        <v>206</v>
      </c>
      <c r="E31" s="52" t="s">
        <v>153</v>
      </c>
      <c r="F31" s="123">
        <v>26118</v>
      </c>
      <c r="G31" s="51">
        <v>3349.4688980779538</v>
      </c>
      <c r="H31" s="52" t="s">
        <v>214</v>
      </c>
      <c r="I31" s="52" t="s">
        <v>131</v>
      </c>
      <c r="J31" s="53">
        <f t="shared" si="2"/>
        <v>44.211574684239096</v>
      </c>
      <c r="K31" s="53"/>
      <c r="L31" s="107">
        <v>32</v>
      </c>
      <c r="M31" s="136"/>
      <c r="N31" s="136"/>
      <c r="O31" s="136"/>
      <c r="P31" s="136"/>
      <c r="Q31" s="107"/>
      <c r="R31" s="136"/>
      <c r="S31" s="136"/>
      <c r="T31" s="136"/>
      <c r="U31" s="136"/>
      <c r="V31" s="136"/>
      <c r="W31" s="136"/>
    </row>
    <row r="32" spans="1:25" s="3" customFormat="1" ht="21.75" customHeight="1" x14ac:dyDescent="0.2">
      <c r="A32" s="201" t="s">
        <v>110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140"/>
      <c r="M32" s="137"/>
      <c r="N32" s="137"/>
      <c r="O32" s="137"/>
      <c r="P32" s="137"/>
      <c r="Q32" s="140"/>
      <c r="R32" s="137"/>
      <c r="S32" s="137"/>
      <c r="T32" s="137"/>
      <c r="U32" s="137"/>
      <c r="V32" s="137"/>
      <c r="W32" s="137"/>
    </row>
    <row r="33" spans="1:23" s="1" customFormat="1" ht="12.75" x14ac:dyDescent="0.2">
      <c r="L33" s="107"/>
      <c r="M33" s="136"/>
      <c r="N33" s="136"/>
      <c r="O33" s="136"/>
      <c r="P33" s="136"/>
      <c r="Q33" s="107"/>
      <c r="R33" s="136"/>
      <c r="S33" s="136"/>
      <c r="T33" s="136"/>
      <c r="U33" s="136"/>
      <c r="V33" s="136"/>
      <c r="W33" s="136"/>
    </row>
    <row r="34" spans="1:23" s="1" customFormat="1" ht="12.75" customHeight="1" x14ac:dyDescent="0.2">
      <c r="A34" s="204" t="s">
        <v>39</v>
      </c>
      <c r="B34" s="191" t="s">
        <v>9</v>
      </c>
      <c r="C34" s="195" t="s">
        <v>94</v>
      </c>
      <c r="D34" s="198" t="s">
        <v>79</v>
      </c>
      <c r="E34" s="17"/>
      <c r="F34" s="18"/>
      <c r="L34" s="107"/>
      <c r="M34" s="136"/>
      <c r="N34" s="136"/>
      <c r="O34" s="136"/>
      <c r="P34" s="136"/>
      <c r="Q34" s="107"/>
      <c r="R34" s="136"/>
      <c r="S34" s="136"/>
      <c r="T34" s="136"/>
      <c r="U34" s="136"/>
      <c r="V34" s="136"/>
      <c r="W34" s="136"/>
    </row>
    <row r="35" spans="1:23" s="1" customFormat="1" ht="51.75" customHeight="1" x14ac:dyDescent="0.2">
      <c r="A35" s="205"/>
      <c r="B35" s="191"/>
      <c r="C35" s="195"/>
      <c r="D35" s="198"/>
      <c r="E35" s="17"/>
      <c r="F35" s="18"/>
      <c r="L35" s="107"/>
      <c r="M35" s="136"/>
      <c r="N35" s="136"/>
      <c r="O35" s="136"/>
      <c r="P35" s="136"/>
      <c r="Q35" s="107"/>
      <c r="R35" s="136"/>
      <c r="S35" s="136"/>
      <c r="T35" s="136"/>
      <c r="U35" s="136"/>
      <c r="V35" s="136"/>
      <c r="W35" s="136"/>
    </row>
    <row r="36" spans="1:23" s="1" customFormat="1" ht="33.75" customHeight="1" x14ac:dyDescent="0.2">
      <c r="A36" s="174" t="s">
        <v>104</v>
      </c>
      <c r="B36" s="174"/>
      <c r="C36" s="174"/>
      <c r="D36" s="174"/>
      <c r="E36" s="12"/>
      <c r="F36" s="12"/>
      <c r="G36" s="12"/>
      <c r="H36" s="12"/>
      <c r="I36" s="12"/>
      <c r="J36" s="12"/>
      <c r="K36" s="12"/>
      <c r="L36" s="107"/>
      <c r="M36" s="136"/>
      <c r="N36" s="136"/>
      <c r="O36" s="136"/>
      <c r="P36" s="136"/>
      <c r="Q36" s="107"/>
      <c r="R36" s="136"/>
      <c r="S36" s="136"/>
      <c r="T36" s="136"/>
      <c r="U36" s="136"/>
      <c r="V36" s="136"/>
      <c r="W36" s="136"/>
    </row>
    <row r="37" spans="1:23" s="1" customFormat="1" ht="14.25" customHeight="1" x14ac:dyDescent="0.2">
      <c r="A37" s="56" t="s">
        <v>4</v>
      </c>
      <c r="B37" s="131">
        <v>23858</v>
      </c>
      <c r="C37" s="57">
        <v>2839.72</v>
      </c>
      <c r="D37" s="58" t="s">
        <v>156</v>
      </c>
      <c r="L37" s="107"/>
      <c r="M37" s="136"/>
      <c r="N37" s="136"/>
      <c r="O37" s="136"/>
      <c r="P37" s="136"/>
      <c r="Q37" s="107"/>
      <c r="R37" s="136"/>
      <c r="S37" s="136"/>
      <c r="T37" s="136"/>
      <c r="U37" s="136"/>
      <c r="V37" s="136"/>
      <c r="W37" s="136"/>
    </row>
    <row r="38" spans="1:23" s="1" customFormat="1" ht="14.25" customHeight="1" x14ac:dyDescent="0.2">
      <c r="A38" s="59" t="s">
        <v>5</v>
      </c>
      <c r="B38" s="132">
        <v>2932</v>
      </c>
      <c r="C38" s="60">
        <v>2519.91</v>
      </c>
      <c r="D38" s="61" t="s">
        <v>216</v>
      </c>
      <c r="L38" s="107"/>
      <c r="M38" s="136"/>
      <c r="N38" s="136"/>
      <c r="O38" s="136"/>
      <c r="P38" s="136"/>
      <c r="Q38" s="107"/>
      <c r="R38" s="136"/>
      <c r="S38" s="136"/>
      <c r="T38" s="136"/>
      <c r="U38" s="136"/>
      <c r="V38" s="136"/>
      <c r="W38" s="136"/>
    </row>
    <row r="39" spans="1:23" s="1" customFormat="1" ht="14.25" customHeight="1" x14ac:dyDescent="0.2">
      <c r="A39" s="59" t="s">
        <v>6</v>
      </c>
      <c r="B39" s="132">
        <v>8849</v>
      </c>
      <c r="C39" s="60">
        <v>2444.98</v>
      </c>
      <c r="D39" s="61" t="s">
        <v>157</v>
      </c>
      <c r="L39" s="107"/>
      <c r="M39" s="136"/>
      <c r="N39" s="136"/>
      <c r="O39" s="136"/>
      <c r="P39" s="136"/>
      <c r="Q39" s="107"/>
      <c r="R39" s="136"/>
      <c r="S39" s="136"/>
      <c r="T39" s="136"/>
      <c r="U39" s="136"/>
      <c r="V39" s="136"/>
      <c r="W39" s="136"/>
    </row>
    <row r="40" spans="1:23" s="1" customFormat="1" ht="20.25" customHeight="1" x14ac:dyDescent="0.2">
      <c r="A40" s="62" t="s">
        <v>38</v>
      </c>
      <c r="B40" s="133">
        <v>35639</v>
      </c>
      <c r="C40" s="63">
        <v>2715.3972866803219</v>
      </c>
      <c r="D40" s="64" t="s">
        <v>7</v>
      </c>
      <c r="L40" s="107"/>
      <c r="M40" s="136"/>
      <c r="N40" s="136"/>
      <c r="O40" s="136"/>
      <c r="P40" s="136"/>
      <c r="Q40" s="107"/>
      <c r="R40" s="136"/>
      <c r="S40" s="136"/>
      <c r="T40" s="136"/>
      <c r="U40" s="136"/>
      <c r="V40" s="136"/>
      <c r="W40" s="136"/>
    </row>
    <row r="41" spans="1:23" s="1" customFormat="1" ht="12.75" x14ac:dyDescent="0.2">
      <c r="A41" s="175" t="s">
        <v>112</v>
      </c>
      <c r="B41" s="175"/>
      <c r="C41" s="175"/>
      <c r="D41" s="175"/>
      <c r="L41" s="107"/>
      <c r="M41" s="136"/>
      <c r="N41" s="136"/>
      <c r="O41" s="136"/>
      <c r="P41" s="136"/>
      <c r="Q41" s="107"/>
      <c r="R41" s="136"/>
      <c r="S41" s="136"/>
      <c r="T41" s="136"/>
      <c r="U41" s="136"/>
      <c r="V41" s="136"/>
      <c r="W41" s="136"/>
    </row>
    <row r="42" spans="1:23" s="1" customFormat="1" ht="8.1" customHeight="1" x14ac:dyDescent="0.2">
      <c r="A42" s="65"/>
      <c r="B42" s="65"/>
      <c r="C42" s="65"/>
      <c r="D42" s="65"/>
      <c r="L42" s="107"/>
      <c r="M42" s="136"/>
      <c r="N42" s="136"/>
      <c r="O42" s="136"/>
      <c r="P42" s="136"/>
      <c r="Q42" s="107"/>
      <c r="R42" s="136"/>
      <c r="S42" s="136"/>
      <c r="T42" s="136"/>
      <c r="U42" s="136"/>
      <c r="V42" s="136"/>
      <c r="W42" s="136"/>
    </row>
    <row r="43" spans="1:23" s="65" customFormat="1" ht="20.25" customHeight="1" x14ac:dyDescent="0.25">
      <c r="A43" s="176" t="s">
        <v>217</v>
      </c>
      <c r="B43" s="177"/>
      <c r="C43" s="179">
        <v>1642551</v>
      </c>
      <c r="D43" s="179"/>
      <c r="L43" s="134"/>
      <c r="M43" s="138"/>
      <c r="N43" s="138"/>
      <c r="O43" s="138"/>
      <c r="P43" s="138"/>
      <c r="Q43" s="134"/>
      <c r="R43" s="138"/>
      <c r="S43" s="138"/>
      <c r="T43" s="138"/>
      <c r="U43" s="138"/>
      <c r="V43" s="138"/>
      <c r="W43" s="138"/>
    </row>
    <row r="44" spans="1:23" s="65" customFormat="1" ht="20.25" customHeight="1" x14ac:dyDescent="0.25">
      <c r="A44" s="176" t="s">
        <v>218</v>
      </c>
      <c r="B44" s="177"/>
      <c r="C44" s="179">
        <v>1229242</v>
      </c>
      <c r="D44" s="179"/>
      <c r="L44" s="134"/>
      <c r="M44" s="138"/>
      <c r="N44" s="138"/>
      <c r="O44" s="138"/>
      <c r="P44" s="138"/>
      <c r="Q44" s="134"/>
      <c r="R44" s="138"/>
      <c r="S44" s="138"/>
      <c r="T44" s="138"/>
      <c r="U44" s="138"/>
      <c r="V44" s="138"/>
      <c r="W44" s="138"/>
    </row>
    <row r="45" spans="1:23" s="65" customFormat="1" ht="15.95" customHeight="1" x14ac:dyDescent="0.25">
      <c r="A45" s="176" t="s">
        <v>101</v>
      </c>
      <c r="B45" s="177"/>
      <c r="C45" s="178" t="s">
        <v>171</v>
      </c>
      <c r="D45" s="178"/>
      <c r="L45" s="134"/>
      <c r="M45" s="138"/>
      <c r="N45" s="138"/>
      <c r="O45" s="138"/>
      <c r="P45" s="138"/>
      <c r="Q45" s="134"/>
      <c r="R45" s="138"/>
      <c r="S45" s="138"/>
      <c r="T45" s="138"/>
      <c r="U45" s="138"/>
      <c r="V45" s="138"/>
      <c r="W45" s="138"/>
    </row>
    <row r="46" spans="1:23" s="65" customFormat="1" ht="20.25" customHeight="1" x14ac:dyDescent="0.25">
      <c r="A46" s="161" t="s">
        <v>219</v>
      </c>
      <c r="B46" s="162"/>
      <c r="C46" s="172">
        <v>125798</v>
      </c>
      <c r="D46" s="173"/>
      <c r="L46" s="134"/>
      <c r="M46" s="138"/>
      <c r="N46" s="138"/>
      <c r="O46" s="138"/>
      <c r="P46" s="138"/>
      <c r="Q46" s="134"/>
      <c r="R46" s="138"/>
      <c r="S46" s="138"/>
      <c r="T46" s="138"/>
      <c r="U46" s="138"/>
      <c r="V46" s="138"/>
      <c r="W46" s="138"/>
    </row>
    <row r="47" spans="1:23" s="65" customFormat="1" ht="22.5" customHeight="1" x14ac:dyDescent="0.25">
      <c r="A47" s="180" t="s">
        <v>220</v>
      </c>
      <c r="B47" s="181"/>
      <c r="C47" s="172">
        <v>249850</v>
      </c>
      <c r="D47" s="173"/>
      <c r="L47" s="134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65" customFormat="1" ht="20.25" customHeight="1" x14ac:dyDescent="0.25">
      <c r="A48" s="161" t="s">
        <v>221</v>
      </c>
      <c r="B48" s="160"/>
      <c r="C48" s="172">
        <v>6138</v>
      </c>
      <c r="D48" s="173"/>
      <c r="L48" s="134"/>
      <c r="M48" s="138"/>
      <c r="N48" s="171"/>
      <c r="O48" s="171"/>
      <c r="P48" s="138"/>
      <c r="Q48" s="134"/>
      <c r="R48" s="138"/>
      <c r="S48" s="138"/>
      <c r="T48" s="138"/>
      <c r="U48" s="138"/>
      <c r="V48" s="138"/>
      <c r="W48" s="138"/>
    </row>
    <row r="49" spans="1:23" s="65" customFormat="1" ht="20.25" customHeight="1" x14ac:dyDescent="0.25">
      <c r="A49" s="157" t="s">
        <v>222</v>
      </c>
      <c r="B49" s="158"/>
      <c r="C49" s="172">
        <v>110420</v>
      </c>
      <c r="D49" s="173"/>
      <c r="L49" s="134"/>
      <c r="M49" s="138"/>
      <c r="N49" s="138"/>
      <c r="O49" s="138"/>
      <c r="P49" s="138"/>
      <c r="Q49" s="134"/>
      <c r="R49" s="138"/>
      <c r="S49" s="138"/>
      <c r="T49" s="138"/>
      <c r="U49" s="138"/>
      <c r="V49" s="138"/>
      <c r="W49" s="138"/>
    </row>
    <row r="50" spans="1:23" s="65" customFormat="1" ht="15.95" customHeight="1" x14ac:dyDescent="0.25">
      <c r="A50" s="185" t="s">
        <v>223</v>
      </c>
      <c r="B50" s="186"/>
      <c r="C50" s="224">
        <v>7576</v>
      </c>
      <c r="D50" s="224"/>
      <c r="L50" s="134"/>
      <c r="M50" s="138"/>
      <c r="N50" s="138"/>
      <c r="O50" s="138"/>
      <c r="P50" s="138"/>
      <c r="Q50" s="134"/>
      <c r="R50" s="138"/>
      <c r="S50" s="138"/>
      <c r="T50" s="138"/>
      <c r="U50" s="138"/>
      <c r="V50" s="138"/>
      <c r="W50" s="138"/>
    </row>
    <row r="51" spans="1:23" s="65" customFormat="1" ht="18" customHeight="1" x14ac:dyDescent="0.25">
      <c r="A51" s="176" t="s">
        <v>224</v>
      </c>
      <c r="B51" s="177"/>
      <c r="C51" s="182">
        <v>77.650000000000006</v>
      </c>
      <c r="D51" s="182"/>
      <c r="L51" s="134"/>
      <c r="M51" s="138"/>
      <c r="N51" s="138"/>
      <c r="O51" s="138"/>
      <c r="P51" s="138"/>
      <c r="Q51" s="134">
        <f>C43/C44</f>
        <v>1.3362307828726971</v>
      </c>
      <c r="R51" s="138"/>
      <c r="S51" s="138"/>
      <c r="T51" s="138"/>
      <c r="U51" s="138"/>
      <c r="V51" s="138"/>
      <c r="W51" s="138"/>
    </row>
    <row r="52" spans="1:23" s="65" customFormat="1" ht="18" customHeight="1" x14ac:dyDescent="0.25">
      <c r="A52" s="176" t="s">
        <v>105</v>
      </c>
      <c r="B52" s="177"/>
      <c r="C52" s="182">
        <v>45.26</v>
      </c>
      <c r="D52" s="182"/>
      <c r="L52" s="134"/>
      <c r="M52" s="138"/>
      <c r="N52" s="138"/>
      <c r="O52" s="138"/>
      <c r="P52" s="138"/>
      <c r="Q52" s="134"/>
      <c r="R52" s="138"/>
      <c r="S52" s="138"/>
      <c r="T52" s="138"/>
      <c r="U52" s="138"/>
      <c r="V52" s="138"/>
      <c r="W52" s="138"/>
    </row>
    <row r="53" spans="1:23" s="1" customFormat="1" ht="31.5" customHeight="1" x14ac:dyDescent="0.2">
      <c r="A53" s="183" t="s">
        <v>106</v>
      </c>
      <c r="B53" s="184"/>
      <c r="C53" s="182">
        <v>47.22</v>
      </c>
      <c r="D53" s="182"/>
      <c r="E53" s="65"/>
      <c r="L53" s="107"/>
      <c r="M53" s="136"/>
      <c r="N53" s="136"/>
      <c r="O53" s="136"/>
      <c r="P53" s="136"/>
      <c r="Q53" s="107"/>
      <c r="R53" s="136"/>
      <c r="S53" s="136"/>
      <c r="T53" s="136"/>
      <c r="U53" s="136"/>
      <c r="V53" s="136"/>
      <c r="W53" s="136"/>
    </row>
  </sheetData>
  <mergeCells count="43">
    <mergeCell ref="D34:D35"/>
    <mergeCell ref="C20:C21"/>
    <mergeCell ref="D20:D21"/>
    <mergeCell ref="A32:K32"/>
    <mergeCell ref="N28:Y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C53:D53"/>
    <mergeCell ref="C52:D52"/>
    <mergeCell ref="C51:D51"/>
    <mergeCell ref="C50:D50"/>
    <mergeCell ref="A53:B53"/>
    <mergeCell ref="A52:B52"/>
    <mergeCell ref="A51:B51"/>
    <mergeCell ref="A50:B50"/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9" customWidth="1"/>
    <col min="21" max="23" width="9.140625" style="139"/>
  </cols>
  <sheetData>
    <row r="1" spans="1:16" ht="25.5" customHeight="1" x14ac:dyDescent="0.25">
      <c r="A1" s="207" t="s">
        <v>78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13" t="s">
        <v>225</v>
      </c>
      <c r="J2" s="213"/>
      <c r="K2" s="213"/>
      <c r="L2" s="213"/>
      <c r="M2" s="213"/>
    </row>
    <row r="3" spans="1:16" ht="30.75" customHeight="1" x14ac:dyDescent="0.25">
      <c r="A3" s="208" t="s">
        <v>20</v>
      </c>
      <c r="B3" s="210" t="s">
        <v>21</v>
      </c>
      <c r="C3" s="211"/>
      <c r="D3" s="212"/>
      <c r="E3" s="210" t="s">
        <v>80</v>
      </c>
      <c r="F3" s="211"/>
      <c r="G3" s="212"/>
      <c r="H3" s="210" t="s">
        <v>81</v>
      </c>
      <c r="I3" s="211"/>
      <c r="J3" s="212"/>
      <c r="K3" s="210" t="s">
        <v>22</v>
      </c>
      <c r="L3" s="211"/>
      <c r="M3" s="212"/>
    </row>
    <row r="4" spans="1:16" ht="21" customHeight="1" x14ac:dyDescent="0.25">
      <c r="A4" s="20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2652</v>
      </c>
      <c r="C5" s="69">
        <v>337.83</v>
      </c>
      <c r="D5" s="70" t="s">
        <v>226</v>
      </c>
      <c r="E5" s="68">
        <v>878</v>
      </c>
      <c r="F5" s="69">
        <v>318.83999999999997</v>
      </c>
      <c r="G5" s="70" t="s">
        <v>227</v>
      </c>
      <c r="H5" s="68">
        <v>1306</v>
      </c>
      <c r="I5" s="69">
        <v>356.81</v>
      </c>
      <c r="J5" s="70" t="s">
        <v>228</v>
      </c>
      <c r="K5" s="68">
        <v>468</v>
      </c>
      <c r="L5" s="71">
        <v>320.49</v>
      </c>
      <c r="M5" s="70" t="s">
        <v>229</v>
      </c>
    </row>
    <row r="6" spans="1:16" ht="12.75" customHeight="1" x14ac:dyDescent="0.25">
      <c r="A6" s="67" t="s">
        <v>25</v>
      </c>
      <c r="B6" s="68">
        <v>14516</v>
      </c>
      <c r="C6" s="69">
        <v>832.66</v>
      </c>
      <c r="D6" s="70" t="s">
        <v>230</v>
      </c>
      <c r="E6" s="68">
        <v>5666</v>
      </c>
      <c r="F6" s="69">
        <v>846.02</v>
      </c>
      <c r="G6" s="70" t="s">
        <v>231</v>
      </c>
      <c r="H6" s="68">
        <v>2592</v>
      </c>
      <c r="I6" s="69">
        <v>809.44</v>
      </c>
      <c r="J6" s="70" t="s">
        <v>232</v>
      </c>
      <c r="K6" s="68">
        <v>6258</v>
      </c>
      <c r="L6" s="71">
        <v>830.19</v>
      </c>
      <c r="M6" s="70" t="s">
        <v>233</v>
      </c>
    </row>
    <row r="7" spans="1:16" ht="12.75" customHeight="1" x14ac:dyDescent="0.25">
      <c r="A7" s="67" t="s">
        <v>26</v>
      </c>
      <c r="B7" s="68">
        <v>69562</v>
      </c>
      <c r="C7" s="69">
        <v>1282.9000000000001</v>
      </c>
      <c r="D7" s="70" t="s">
        <v>234</v>
      </c>
      <c r="E7" s="68">
        <v>35420</v>
      </c>
      <c r="F7" s="69">
        <v>1298.8</v>
      </c>
      <c r="G7" s="70" t="s">
        <v>235</v>
      </c>
      <c r="H7" s="68">
        <v>8575</v>
      </c>
      <c r="I7" s="69">
        <v>1300.42</v>
      </c>
      <c r="J7" s="70" t="s">
        <v>236</v>
      </c>
      <c r="K7" s="68">
        <v>25567</v>
      </c>
      <c r="L7" s="71">
        <v>1255</v>
      </c>
      <c r="M7" s="70" t="s">
        <v>237</v>
      </c>
    </row>
    <row r="8" spans="1:16" ht="12.75" customHeight="1" x14ac:dyDescent="0.25">
      <c r="A8" s="67" t="s">
        <v>27</v>
      </c>
      <c r="B8" s="68">
        <v>101925</v>
      </c>
      <c r="C8" s="69">
        <v>1778.55</v>
      </c>
      <c r="D8" s="70" t="s">
        <v>238</v>
      </c>
      <c r="E8" s="68">
        <v>57060</v>
      </c>
      <c r="F8" s="69">
        <v>1785.47</v>
      </c>
      <c r="G8" s="70" t="s">
        <v>239</v>
      </c>
      <c r="H8" s="68">
        <v>18824</v>
      </c>
      <c r="I8" s="69">
        <v>1792.66</v>
      </c>
      <c r="J8" s="70" t="s">
        <v>240</v>
      </c>
      <c r="K8" s="68">
        <v>26041</v>
      </c>
      <c r="L8" s="71">
        <v>1753.17</v>
      </c>
      <c r="M8" s="70" t="s">
        <v>241</v>
      </c>
    </row>
    <row r="9" spans="1:16" ht="12.75" customHeight="1" x14ac:dyDescent="0.25">
      <c r="A9" s="67" t="s">
        <v>28</v>
      </c>
      <c r="B9" s="68">
        <v>167023</v>
      </c>
      <c r="C9" s="69">
        <v>2285.4</v>
      </c>
      <c r="D9" s="70" t="s">
        <v>242</v>
      </c>
      <c r="E9" s="68">
        <v>102298</v>
      </c>
      <c r="F9" s="69">
        <v>2284.2600000000002</v>
      </c>
      <c r="G9" s="70" t="s">
        <v>243</v>
      </c>
      <c r="H9" s="68">
        <v>24669</v>
      </c>
      <c r="I9" s="69">
        <v>2255.29</v>
      </c>
      <c r="J9" s="70" t="s">
        <v>244</v>
      </c>
      <c r="K9" s="68">
        <v>40056</v>
      </c>
      <c r="L9" s="71">
        <v>2306.85</v>
      </c>
      <c r="M9" s="70" t="s">
        <v>245</v>
      </c>
    </row>
    <row r="10" spans="1:16" ht="12.75" customHeight="1" x14ac:dyDescent="0.25">
      <c r="A10" s="67" t="s">
        <v>29</v>
      </c>
      <c r="B10" s="68">
        <v>136653</v>
      </c>
      <c r="C10" s="69">
        <v>2741.96</v>
      </c>
      <c r="D10" s="70" t="s">
        <v>246</v>
      </c>
      <c r="E10" s="68">
        <v>92587</v>
      </c>
      <c r="F10" s="69">
        <v>2743.54</v>
      </c>
      <c r="G10" s="70" t="s">
        <v>247</v>
      </c>
      <c r="H10" s="68">
        <v>15359</v>
      </c>
      <c r="I10" s="69">
        <v>2722.49</v>
      </c>
      <c r="J10" s="70" t="s">
        <v>248</v>
      </c>
      <c r="K10" s="68">
        <v>28707</v>
      </c>
      <c r="L10" s="71">
        <v>2747.28</v>
      </c>
      <c r="M10" s="70" t="s">
        <v>249</v>
      </c>
    </row>
    <row r="11" spans="1:16" ht="12.75" customHeight="1" x14ac:dyDescent="0.25">
      <c r="A11" s="67" t="s">
        <v>30</v>
      </c>
      <c r="B11" s="68">
        <v>134804</v>
      </c>
      <c r="C11" s="69">
        <v>3261.27</v>
      </c>
      <c r="D11" s="70" t="s">
        <v>250</v>
      </c>
      <c r="E11" s="68">
        <v>102850</v>
      </c>
      <c r="F11" s="69">
        <v>3264.49</v>
      </c>
      <c r="G11" s="70" t="s">
        <v>251</v>
      </c>
      <c r="H11" s="68">
        <v>12024</v>
      </c>
      <c r="I11" s="69">
        <v>3267.85</v>
      </c>
      <c r="J11" s="70" t="s">
        <v>252</v>
      </c>
      <c r="K11" s="68">
        <v>19930</v>
      </c>
      <c r="L11" s="71">
        <v>3240.73</v>
      </c>
      <c r="M11" s="70" t="s">
        <v>160</v>
      </c>
    </row>
    <row r="12" spans="1:16" ht="12.75" customHeight="1" x14ac:dyDescent="0.25">
      <c r="A12" s="67" t="s">
        <v>31</v>
      </c>
      <c r="B12" s="68">
        <v>88783</v>
      </c>
      <c r="C12" s="69">
        <v>3740.78</v>
      </c>
      <c r="D12" s="70" t="s">
        <v>253</v>
      </c>
      <c r="E12" s="68">
        <v>72375</v>
      </c>
      <c r="F12" s="69">
        <v>3742.23</v>
      </c>
      <c r="G12" s="70" t="s">
        <v>254</v>
      </c>
      <c r="H12" s="68">
        <v>4736</v>
      </c>
      <c r="I12" s="69">
        <v>3727.08</v>
      </c>
      <c r="J12" s="70" t="s">
        <v>255</v>
      </c>
      <c r="K12" s="68">
        <v>11672</v>
      </c>
      <c r="L12" s="71">
        <v>3737.38</v>
      </c>
      <c r="M12" s="70" t="s">
        <v>256</v>
      </c>
    </row>
    <row r="13" spans="1:16" ht="12.75" customHeight="1" x14ac:dyDescent="0.25">
      <c r="A13" s="67" t="s">
        <v>32</v>
      </c>
      <c r="B13" s="68">
        <v>74523</v>
      </c>
      <c r="C13" s="69">
        <v>4229.7700000000004</v>
      </c>
      <c r="D13" s="70" t="s">
        <v>257</v>
      </c>
      <c r="E13" s="68">
        <v>64240</v>
      </c>
      <c r="F13" s="69">
        <v>4231.3100000000004</v>
      </c>
      <c r="G13" s="70" t="s">
        <v>258</v>
      </c>
      <c r="H13" s="68">
        <v>2381</v>
      </c>
      <c r="I13" s="69">
        <v>4210.1899999999996</v>
      </c>
      <c r="J13" s="70" t="s">
        <v>259</v>
      </c>
      <c r="K13" s="68">
        <v>7902</v>
      </c>
      <c r="L13" s="71">
        <v>4223.16</v>
      </c>
      <c r="M13" s="70" t="s">
        <v>260</v>
      </c>
    </row>
    <row r="14" spans="1:16" ht="12.75" customHeight="1" x14ac:dyDescent="0.25">
      <c r="A14" s="67" t="s">
        <v>33</v>
      </c>
      <c r="B14" s="68">
        <v>52615</v>
      </c>
      <c r="C14" s="69">
        <v>4730.68</v>
      </c>
      <c r="D14" s="70" t="s">
        <v>261</v>
      </c>
      <c r="E14" s="68">
        <v>46509</v>
      </c>
      <c r="F14" s="69">
        <v>4733.51</v>
      </c>
      <c r="G14" s="70" t="s">
        <v>262</v>
      </c>
      <c r="H14" s="68">
        <v>1172</v>
      </c>
      <c r="I14" s="69">
        <v>4707.25</v>
      </c>
      <c r="J14" s="70" t="s">
        <v>263</v>
      </c>
      <c r="K14" s="68">
        <v>4934</v>
      </c>
      <c r="L14" s="71">
        <v>4709.51</v>
      </c>
      <c r="M14" s="70" t="s">
        <v>264</v>
      </c>
      <c r="P14" s="141" t="s">
        <v>87</v>
      </c>
    </row>
    <row r="15" spans="1:16" ht="12.75" customHeight="1" x14ac:dyDescent="0.25">
      <c r="A15" s="67" t="s">
        <v>34</v>
      </c>
      <c r="B15" s="68">
        <v>57723</v>
      </c>
      <c r="C15" s="69">
        <v>5425.94</v>
      </c>
      <c r="D15" s="70" t="s">
        <v>265</v>
      </c>
      <c r="E15" s="68">
        <v>52249</v>
      </c>
      <c r="F15" s="69">
        <v>5425.7</v>
      </c>
      <c r="G15" s="70" t="s">
        <v>266</v>
      </c>
      <c r="H15" s="68">
        <v>838</v>
      </c>
      <c r="I15" s="69">
        <v>5406.52</v>
      </c>
      <c r="J15" s="70" t="s">
        <v>267</v>
      </c>
      <c r="K15" s="68">
        <v>4636</v>
      </c>
      <c r="L15" s="71">
        <v>5432.08</v>
      </c>
      <c r="M15" s="70" t="s">
        <v>268</v>
      </c>
      <c r="P15" s="141">
        <f>B19-'stranica 4'!B19-'stranica 5'!B19</f>
        <v>0</v>
      </c>
    </row>
    <row r="16" spans="1:16" ht="12.75" customHeight="1" x14ac:dyDescent="0.25">
      <c r="A16" s="67" t="s">
        <v>35</v>
      </c>
      <c r="B16" s="68">
        <v>27793</v>
      </c>
      <c r="C16" s="69">
        <v>6450.17</v>
      </c>
      <c r="D16" s="70" t="s">
        <v>269</v>
      </c>
      <c r="E16" s="68">
        <v>24991</v>
      </c>
      <c r="F16" s="69">
        <v>6450.53</v>
      </c>
      <c r="G16" s="70" t="s">
        <v>270</v>
      </c>
      <c r="H16" s="68">
        <v>370</v>
      </c>
      <c r="I16" s="69">
        <v>6452.52</v>
      </c>
      <c r="J16" s="70" t="s">
        <v>271</v>
      </c>
      <c r="K16" s="68">
        <v>2432</v>
      </c>
      <c r="L16" s="71">
        <v>6446.17</v>
      </c>
      <c r="M16" s="70" t="s">
        <v>272</v>
      </c>
    </row>
    <row r="17" spans="1:13" ht="12.75" customHeight="1" x14ac:dyDescent="0.25">
      <c r="A17" s="67" t="s">
        <v>36</v>
      </c>
      <c r="B17" s="68">
        <v>10585</v>
      </c>
      <c r="C17" s="69">
        <v>7458.49</v>
      </c>
      <c r="D17" s="70" t="s">
        <v>159</v>
      </c>
      <c r="E17" s="68">
        <v>9914</v>
      </c>
      <c r="F17" s="69">
        <v>7458.14</v>
      </c>
      <c r="G17" s="70" t="s">
        <v>273</v>
      </c>
      <c r="H17" s="68">
        <v>126</v>
      </c>
      <c r="I17" s="69">
        <v>7440.87</v>
      </c>
      <c r="J17" s="70" t="s">
        <v>274</v>
      </c>
      <c r="K17" s="68">
        <v>545</v>
      </c>
      <c r="L17" s="71">
        <v>7468.9</v>
      </c>
      <c r="M17" s="70" t="s">
        <v>275</v>
      </c>
    </row>
    <row r="18" spans="1:13" ht="12.75" customHeight="1" x14ac:dyDescent="0.25">
      <c r="A18" s="67" t="s">
        <v>37</v>
      </c>
      <c r="B18" s="68">
        <v>12733</v>
      </c>
      <c r="C18" s="69">
        <v>9622.65</v>
      </c>
      <c r="D18" s="70" t="s">
        <v>276</v>
      </c>
      <c r="E18" s="68">
        <v>12273</v>
      </c>
      <c r="F18" s="69">
        <v>9637.57</v>
      </c>
      <c r="G18" s="70" t="s">
        <v>277</v>
      </c>
      <c r="H18" s="68">
        <v>77</v>
      </c>
      <c r="I18" s="69">
        <v>9161.35</v>
      </c>
      <c r="J18" s="70" t="s">
        <v>158</v>
      </c>
      <c r="K18" s="68">
        <v>383</v>
      </c>
      <c r="L18" s="71">
        <v>9237.1200000000008</v>
      </c>
      <c r="M18" s="70" t="s">
        <v>278</v>
      </c>
    </row>
    <row r="19" spans="1:13" ht="11.25" customHeight="1" x14ac:dyDescent="0.25">
      <c r="A19" s="72" t="s">
        <v>1</v>
      </c>
      <c r="B19" s="73">
        <v>951890</v>
      </c>
      <c r="C19" s="74">
        <v>3224.88</v>
      </c>
      <c r="D19" s="75" t="s">
        <v>193</v>
      </c>
      <c r="E19" s="73">
        <v>679310</v>
      </c>
      <c r="F19" s="74">
        <v>3497.86</v>
      </c>
      <c r="G19" s="75" t="s">
        <v>190</v>
      </c>
      <c r="H19" s="73">
        <v>93049</v>
      </c>
      <c r="I19" s="74">
        <v>2428.37</v>
      </c>
      <c r="J19" s="75" t="s">
        <v>191</v>
      </c>
      <c r="K19" s="73">
        <v>179531</v>
      </c>
      <c r="L19" s="76">
        <v>2604.8000000000002</v>
      </c>
      <c r="M19" s="75" t="s">
        <v>192</v>
      </c>
    </row>
    <row r="20" spans="1:13" x14ac:dyDescent="0.25">
      <c r="A20" s="206" t="s">
        <v>108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5"/>
  </cols>
  <sheetData>
    <row r="1" spans="1:13" ht="36.75" customHeight="1" x14ac:dyDescent="0.25">
      <c r="A1" s="207" t="s">
        <v>82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3" t="str">
        <f>'stranica 3'!$I$2:$L$2</f>
        <v>za kolovoz 2022. (isplata u rujnu 2022.)</v>
      </c>
      <c r="J2" s="213"/>
      <c r="K2" s="213"/>
      <c r="L2" s="213"/>
      <c r="M2" s="213"/>
    </row>
    <row r="3" spans="1:13" ht="24" customHeight="1" x14ac:dyDescent="0.25">
      <c r="A3" s="208" t="s">
        <v>20</v>
      </c>
      <c r="B3" s="210" t="s">
        <v>21</v>
      </c>
      <c r="C3" s="211"/>
      <c r="D3" s="212"/>
      <c r="E3" s="210" t="s">
        <v>80</v>
      </c>
      <c r="F3" s="211"/>
      <c r="G3" s="212"/>
      <c r="H3" s="210" t="s">
        <v>81</v>
      </c>
      <c r="I3" s="211"/>
      <c r="J3" s="212"/>
      <c r="K3" s="210" t="s">
        <v>22</v>
      </c>
      <c r="L3" s="211"/>
      <c r="M3" s="212"/>
    </row>
    <row r="4" spans="1:13" ht="26.25" customHeight="1" x14ac:dyDescent="0.25">
      <c r="A4" s="20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62</v>
      </c>
      <c r="C5" s="69">
        <v>345.78</v>
      </c>
      <c r="D5" s="70" t="s">
        <v>279</v>
      </c>
      <c r="E5" s="68">
        <v>32</v>
      </c>
      <c r="F5" s="69">
        <v>314.87</v>
      </c>
      <c r="G5" s="70" t="s">
        <v>280</v>
      </c>
      <c r="H5" s="68">
        <v>1</v>
      </c>
      <c r="I5" s="69">
        <v>429.34</v>
      </c>
      <c r="J5" s="70" t="s">
        <v>113</v>
      </c>
      <c r="K5" s="68">
        <v>29</v>
      </c>
      <c r="L5" s="71">
        <v>377.02</v>
      </c>
      <c r="M5" s="70" t="s">
        <v>281</v>
      </c>
    </row>
    <row r="6" spans="1:13" ht="12.75" customHeight="1" x14ac:dyDescent="0.25">
      <c r="A6" s="67" t="s">
        <v>25</v>
      </c>
      <c r="B6" s="68">
        <v>6244</v>
      </c>
      <c r="C6" s="69">
        <v>841.47</v>
      </c>
      <c r="D6" s="70" t="s">
        <v>282</v>
      </c>
      <c r="E6" s="68">
        <v>4418</v>
      </c>
      <c r="F6" s="69">
        <v>848.06</v>
      </c>
      <c r="G6" s="70" t="s">
        <v>283</v>
      </c>
      <c r="H6" s="68">
        <v>110</v>
      </c>
      <c r="I6" s="69">
        <v>851.57</v>
      </c>
      <c r="J6" s="70" t="s">
        <v>284</v>
      </c>
      <c r="K6" s="68">
        <v>1716</v>
      </c>
      <c r="L6" s="71">
        <v>823.87</v>
      </c>
      <c r="M6" s="70" t="s">
        <v>285</v>
      </c>
    </row>
    <row r="7" spans="1:13" ht="12.75" customHeight="1" x14ac:dyDescent="0.25">
      <c r="A7" s="67" t="s">
        <v>26</v>
      </c>
      <c r="B7" s="68">
        <v>5414</v>
      </c>
      <c r="C7" s="69">
        <v>1264.97</v>
      </c>
      <c r="D7" s="70" t="s">
        <v>286</v>
      </c>
      <c r="E7" s="68">
        <v>2578</v>
      </c>
      <c r="F7" s="69">
        <v>1252.5</v>
      </c>
      <c r="G7" s="70" t="s">
        <v>287</v>
      </c>
      <c r="H7" s="68">
        <v>170</v>
      </c>
      <c r="I7" s="69">
        <v>1287.1600000000001</v>
      </c>
      <c r="J7" s="70" t="s">
        <v>288</v>
      </c>
      <c r="K7" s="68">
        <v>2666</v>
      </c>
      <c r="L7" s="71">
        <v>1275.6099999999999</v>
      </c>
      <c r="M7" s="70" t="s">
        <v>289</v>
      </c>
    </row>
    <row r="8" spans="1:13" ht="12.75" customHeight="1" x14ac:dyDescent="0.25">
      <c r="A8" s="67" t="s">
        <v>27</v>
      </c>
      <c r="B8" s="68">
        <v>8448</v>
      </c>
      <c r="C8" s="69">
        <v>1769.87</v>
      </c>
      <c r="D8" s="70" t="s">
        <v>290</v>
      </c>
      <c r="E8" s="68">
        <v>4478</v>
      </c>
      <c r="F8" s="69">
        <v>1782.98</v>
      </c>
      <c r="G8" s="70" t="s">
        <v>291</v>
      </c>
      <c r="H8" s="68">
        <v>385</v>
      </c>
      <c r="I8" s="69">
        <v>1752.94</v>
      </c>
      <c r="J8" s="70" t="s">
        <v>292</v>
      </c>
      <c r="K8" s="68">
        <v>3585</v>
      </c>
      <c r="L8" s="71">
        <v>1755.32</v>
      </c>
      <c r="M8" s="70" t="s">
        <v>293</v>
      </c>
    </row>
    <row r="9" spans="1:13" ht="12.75" customHeight="1" x14ac:dyDescent="0.25">
      <c r="A9" s="67" t="s">
        <v>28</v>
      </c>
      <c r="B9" s="68">
        <v>39662</v>
      </c>
      <c r="C9" s="69">
        <v>2389.85</v>
      </c>
      <c r="D9" s="70" t="s">
        <v>294</v>
      </c>
      <c r="E9" s="68">
        <v>24032</v>
      </c>
      <c r="F9" s="69">
        <v>2390.66</v>
      </c>
      <c r="G9" s="70" t="s">
        <v>295</v>
      </c>
      <c r="H9" s="68">
        <v>2371</v>
      </c>
      <c r="I9" s="69">
        <v>2404.44</v>
      </c>
      <c r="J9" s="70" t="s">
        <v>296</v>
      </c>
      <c r="K9" s="68">
        <v>13259</v>
      </c>
      <c r="L9" s="71">
        <v>2385.7600000000002</v>
      </c>
      <c r="M9" s="70" t="s">
        <v>297</v>
      </c>
    </row>
    <row r="10" spans="1:13" ht="12.75" customHeight="1" x14ac:dyDescent="0.25">
      <c r="A10" s="67" t="s">
        <v>29</v>
      </c>
      <c r="B10" s="68">
        <v>26306</v>
      </c>
      <c r="C10" s="69">
        <v>2751.02</v>
      </c>
      <c r="D10" s="70" t="s">
        <v>298</v>
      </c>
      <c r="E10" s="68">
        <v>18662</v>
      </c>
      <c r="F10" s="69">
        <v>2748.2</v>
      </c>
      <c r="G10" s="70" t="s">
        <v>299</v>
      </c>
      <c r="H10" s="68">
        <v>944</v>
      </c>
      <c r="I10" s="69">
        <v>2751.34</v>
      </c>
      <c r="J10" s="70" t="s">
        <v>300</v>
      </c>
      <c r="K10" s="68">
        <v>6700</v>
      </c>
      <c r="L10" s="71">
        <v>2758.86</v>
      </c>
      <c r="M10" s="70" t="s">
        <v>301</v>
      </c>
    </row>
    <row r="11" spans="1:13" ht="12.75" customHeight="1" x14ac:dyDescent="0.25">
      <c r="A11" s="67" t="s">
        <v>30</v>
      </c>
      <c r="B11" s="68">
        <v>34176</v>
      </c>
      <c r="C11" s="69">
        <v>3270.17</v>
      </c>
      <c r="D11" s="70" t="s">
        <v>302</v>
      </c>
      <c r="E11" s="68">
        <v>28360</v>
      </c>
      <c r="F11" s="69">
        <v>3272.36</v>
      </c>
      <c r="G11" s="70" t="s">
        <v>303</v>
      </c>
      <c r="H11" s="68">
        <v>1716</v>
      </c>
      <c r="I11" s="69">
        <v>3283.9</v>
      </c>
      <c r="J11" s="70" t="s">
        <v>304</v>
      </c>
      <c r="K11" s="68">
        <v>4100</v>
      </c>
      <c r="L11" s="71">
        <v>3249.23</v>
      </c>
      <c r="M11" s="70" t="s">
        <v>305</v>
      </c>
    </row>
    <row r="12" spans="1:13" ht="12.75" customHeight="1" x14ac:dyDescent="0.25">
      <c r="A12" s="67" t="s">
        <v>31</v>
      </c>
      <c r="B12" s="68">
        <v>22648</v>
      </c>
      <c r="C12" s="69">
        <v>3747.51</v>
      </c>
      <c r="D12" s="70" t="s">
        <v>306</v>
      </c>
      <c r="E12" s="68">
        <v>19860</v>
      </c>
      <c r="F12" s="69">
        <v>3746.37</v>
      </c>
      <c r="G12" s="70" t="s">
        <v>307</v>
      </c>
      <c r="H12" s="68">
        <v>815</v>
      </c>
      <c r="I12" s="69">
        <v>3770.24</v>
      </c>
      <c r="J12" s="70" t="s">
        <v>308</v>
      </c>
      <c r="K12" s="68">
        <v>1973</v>
      </c>
      <c r="L12" s="71">
        <v>3749.61</v>
      </c>
      <c r="M12" s="70" t="s">
        <v>309</v>
      </c>
    </row>
    <row r="13" spans="1:13" ht="12.75" customHeight="1" x14ac:dyDescent="0.25">
      <c r="A13" s="67" t="s">
        <v>32</v>
      </c>
      <c r="B13" s="68">
        <v>19698</v>
      </c>
      <c r="C13" s="69">
        <v>4228.95</v>
      </c>
      <c r="D13" s="70" t="s">
        <v>310</v>
      </c>
      <c r="E13" s="68">
        <v>17767</v>
      </c>
      <c r="F13" s="69">
        <v>4229.5600000000004</v>
      </c>
      <c r="G13" s="70" t="s">
        <v>311</v>
      </c>
      <c r="H13" s="68">
        <v>515</v>
      </c>
      <c r="I13" s="69">
        <v>4213.7299999999996</v>
      </c>
      <c r="J13" s="70" t="s">
        <v>312</v>
      </c>
      <c r="K13" s="68">
        <v>1416</v>
      </c>
      <c r="L13" s="71">
        <v>4226.75</v>
      </c>
      <c r="M13" s="70" t="s">
        <v>313</v>
      </c>
    </row>
    <row r="14" spans="1:13" ht="12.75" customHeight="1" x14ac:dyDescent="0.25">
      <c r="A14" s="67" t="s">
        <v>33</v>
      </c>
      <c r="B14" s="68">
        <v>13630</v>
      </c>
      <c r="C14" s="69">
        <v>4721.2700000000004</v>
      </c>
      <c r="D14" s="70" t="s">
        <v>314</v>
      </c>
      <c r="E14" s="68">
        <v>12171</v>
      </c>
      <c r="F14" s="69">
        <v>4724.6000000000004</v>
      </c>
      <c r="G14" s="70" t="s">
        <v>315</v>
      </c>
      <c r="H14" s="68">
        <v>470</v>
      </c>
      <c r="I14" s="69">
        <v>4699.3100000000004</v>
      </c>
      <c r="J14" s="70" t="s">
        <v>316</v>
      </c>
      <c r="K14" s="68">
        <v>989</v>
      </c>
      <c r="L14" s="71">
        <v>4690.75</v>
      </c>
      <c r="M14" s="70" t="s">
        <v>317</v>
      </c>
    </row>
    <row r="15" spans="1:13" ht="12.75" customHeight="1" x14ac:dyDescent="0.25">
      <c r="A15" s="67" t="s">
        <v>34</v>
      </c>
      <c r="B15" s="68">
        <v>13213</v>
      </c>
      <c r="C15" s="69">
        <v>5421.74</v>
      </c>
      <c r="D15" s="70" t="s">
        <v>318</v>
      </c>
      <c r="E15" s="68">
        <v>12204</v>
      </c>
      <c r="F15" s="69">
        <v>5422.73</v>
      </c>
      <c r="G15" s="70" t="s">
        <v>319</v>
      </c>
      <c r="H15" s="68">
        <v>293</v>
      </c>
      <c r="I15" s="69">
        <v>5376.78</v>
      </c>
      <c r="J15" s="70" t="s">
        <v>320</v>
      </c>
      <c r="K15" s="68">
        <v>716</v>
      </c>
      <c r="L15" s="71">
        <v>5423.14</v>
      </c>
      <c r="M15" s="70" t="s">
        <v>321</v>
      </c>
    </row>
    <row r="16" spans="1:13" ht="12.75" customHeight="1" x14ac:dyDescent="0.25">
      <c r="A16" s="67" t="s">
        <v>35</v>
      </c>
      <c r="B16" s="68">
        <v>6324</v>
      </c>
      <c r="C16" s="69">
        <v>6453.23</v>
      </c>
      <c r="D16" s="70" t="s">
        <v>322</v>
      </c>
      <c r="E16" s="68">
        <v>5861</v>
      </c>
      <c r="F16" s="69">
        <v>6455.76</v>
      </c>
      <c r="G16" s="70" t="s">
        <v>323</v>
      </c>
      <c r="H16" s="68">
        <v>119</v>
      </c>
      <c r="I16" s="69">
        <v>6469.07</v>
      </c>
      <c r="J16" s="70" t="s">
        <v>324</v>
      </c>
      <c r="K16" s="68">
        <v>344</v>
      </c>
      <c r="L16" s="71">
        <v>6404.62</v>
      </c>
      <c r="M16" s="70" t="s">
        <v>325</v>
      </c>
    </row>
    <row r="17" spans="1:13" ht="12.75" customHeight="1" x14ac:dyDescent="0.25">
      <c r="A17" s="67" t="s">
        <v>36</v>
      </c>
      <c r="B17" s="68">
        <v>2527</v>
      </c>
      <c r="C17" s="69">
        <v>7479.86</v>
      </c>
      <c r="D17" s="70" t="s">
        <v>326</v>
      </c>
      <c r="E17" s="68">
        <v>2465</v>
      </c>
      <c r="F17" s="69">
        <v>7480.81</v>
      </c>
      <c r="G17" s="70" t="s">
        <v>327</v>
      </c>
      <c r="H17" s="68">
        <v>44</v>
      </c>
      <c r="I17" s="69">
        <v>7408.87</v>
      </c>
      <c r="J17" s="70" t="s">
        <v>328</v>
      </c>
      <c r="K17" s="68">
        <v>18</v>
      </c>
      <c r="L17" s="71">
        <v>7522.54</v>
      </c>
      <c r="M17" s="70" t="s">
        <v>329</v>
      </c>
    </row>
    <row r="18" spans="1:13" ht="12.75" customHeight="1" x14ac:dyDescent="0.25">
      <c r="A18" s="67" t="s">
        <v>37</v>
      </c>
      <c r="B18" s="68">
        <v>1586</v>
      </c>
      <c r="C18" s="69">
        <v>8847.6299999999992</v>
      </c>
      <c r="D18" s="70" t="s">
        <v>330</v>
      </c>
      <c r="E18" s="68">
        <v>1542</v>
      </c>
      <c r="F18" s="69">
        <v>8845.0499999999993</v>
      </c>
      <c r="G18" s="70" t="s">
        <v>331</v>
      </c>
      <c r="H18" s="68">
        <v>38</v>
      </c>
      <c r="I18" s="69">
        <v>8956.01</v>
      </c>
      <c r="J18" s="70" t="s">
        <v>332</v>
      </c>
      <c r="K18" s="68">
        <v>6</v>
      </c>
      <c r="L18" s="71">
        <v>8823.85</v>
      </c>
      <c r="M18" s="70" t="s">
        <v>333</v>
      </c>
    </row>
    <row r="19" spans="1:13" ht="11.25" customHeight="1" x14ac:dyDescent="0.25">
      <c r="A19" s="72" t="s">
        <v>1</v>
      </c>
      <c r="B19" s="73">
        <v>199938</v>
      </c>
      <c r="C19" s="74">
        <v>3420.56</v>
      </c>
      <c r="D19" s="75" t="s">
        <v>334</v>
      </c>
      <c r="E19" s="73">
        <v>154430</v>
      </c>
      <c r="F19" s="74">
        <v>3624.05</v>
      </c>
      <c r="G19" s="75" t="s">
        <v>335</v>
      </c>
      <c r="H19" s="73">
        <v>7991</v>
      </c>
      <c r="I19" s="74">
        <v>3176.6</v>
      </c>
      <c r="J19" s="75" t="s">
        <v>336</v>
      </c>
      <c r="K19" s="73">
        <v>37517</v>
      </c>
      <c r="L19" s="76">
        <v>2634.91</v>
      </c>
      <c r="M19" s="75" t="s">
        <v>337</v>
      </c>
    </row>
    <row r="20" spans="1:13" x14ac:dyDescent="0.25">
      <c r="A20" s="206" t="s">
        <v>108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K11" sqref="K11"/>
    </sheetView>
  </sheetViews>
  <sheetFormatPr defaultRowHeight="15" x14ac:dyDescent="0.25"/>
  <cols>
    <col min="1" max="1" width="18.140625" customWidth="1"/>
    <col min="14" max="19" width="9.140625" style="135"/>
  </cols>
  <sheetData>
    <row r="1" spans="1:13" ht="36.75" customHeight="1" x14ac:dyDescent="0.25">
      <c r="A1" s="207" t="s">
        <v>83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3" t="str">
        <f>'stranica 3'!$I$2:$L$2</f>
        <v>za kolovoz 2022. (isplata u rujnu 2022.)</v>
      </c>
      <c r="J2" s="213"/>
      <c r="K2" s="213"/>
      <c r="L2" s="213"/>
      <c r="M2" s="213"/>
    </row>
    <row r="3" spans="1:13" ht="24" customHeight="1" x14ac:dyDescent="0.25">
      <c r="A3" s="208" t="s">
        <v>20</v>
      </c>
      <c r="B3" s="210" t="s">
        <v>21</v>
      </c>
      <c r="C3" s="211"/>
      <c r="D3" s="212"/>
      <c r="E3" s="210" t="s">
        <v>80</v>
      </c>
      <c r="F3" s="211"/>
      <c r="G3" s="212"/>
      <c r="H3" s="210" t="s">
        <v>81</v>
      </c>
      <c r="I3" s="211"/>
      <c r="J3" s="212"/>
      <c r="K3" s="210" t="s">
        <v>22</v>
      </c>
      <c r="L3" s="211"/>
      <c r="M3" s="212"/>
    </row>
    <row r="4" spans="1:13" ht="26.25" customHeight="1" x14ac:dyDescent="0.25">
      <c r="A4" s="20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2590</v>
      </c>
      <c r="C5" s="69">
        <v>337.64</v>
      </c>
      <c r="D5" s="70" t="s">
        <v>338</v>
      </c>
      <c r="E5" s="68">
        <v>846</v>
      </c>
      <c r="F5" s="69">
        <v>318.99</v>
      </c>
      <c r="G5" s="70" t="s">
        <v>339</v>
      </c>
      <c r="H5" s="68">
        <v>1305</v>
      </c>
      <c r="I5" s="69">
        <v>356.75</v>
      </c>
      <c r="J5" s="70" t="s">
        <v>340</v>
      </c>
      <c r="K5" s="68">
        <v>439</v>
      </c>
      <c r="L5" s="71">
        <v>316.76</v>
      </c>
      <c r="M5" s="70" t="s">
        <v>341</v>
      </c>
    </row>
    <row r="6" spans="1:13" ht="12.75" customHeight="1" x14ac:dyDescent="0.25">
      <c r="A6" s="67" t="s">
        <v>25</v>
      </c>
      <c r="B6" s="68">
        <v>8272</v>
      </c>
      <c r="C6" s="69">
        <v>826.01</v>
      </c>
      <c r="D6" s="70" t="s">
        <v>342</v>
      </c>
      <c r="E6" s="68">
        <v>1248</v>
      </c>
      <c r="F6" s="69">
        <v>838.81</v>
      </c>
      <c r="G6" s="70" t="s">
        <v>343</v>
      </c>
      <c r="H6" s="68">
        <v>2482</v>
      </c>
      <c r="I6" s="69">
        <v>807.57</v>
      </c>
      <c r="J6" s="70" t="s">
        <v>344</v>
      </c>
      <c r="K6" s="68">
        <v>4542</v>
      </c>
      <c r="L6" s="71">
        <v>832.57</v>
      </c>
      <c r="M6" s="70" t="s">
        <v>345</v>
      </c>
    </row>
    <row r="7" spans="1:13" ht="12.75" customHeight="1" x14ac:dyDescent="0.25">
      <c r="A7" s="67" t="s">
        <v>26</v>
      </c>
      <c r="B7" s="68">
        <v>64148</v>
      </c>
      <c r="C7" s="69">
        <v>1284.4100000000001</v>
      </c>
      <c r="D7" s="70" t="s">
        <v>346</v>
      </c>
      <c r="E7" s="68">
        <v>32842</v>
      </c>
      <c r="F7" s="69">
        <v>1302.43</v>
      </c>
      <c r="G7" s="70" t="s">
        <v>347</v>
      </c>
      <c r="H7" s="68">
        <v>8405</v>
      </c>
      <c r="I7" s="69">
        <v>1300.69</v>
      </c>
      <c r="J7" s="70" t="s">
        <v>348</v>
      </c>
      <c r="K7" s="68">
        <v>22901</v>
      </c>
      <c r="L7" s="71">
        <v>1252.5999999999999</v>
      </c>
      <c r="M7" s="70" t="s">
        <v>349</v>
      </c>
    </row>
    <row r="8" spans="1:13" ht="12.75" customHeight="1" x14ac:dyDescent="0.25">
      <c r="A8" s="67" t="s">
        <v>27</v>
      </c>
      <c r="B8" s="68">
        <v>93477</v>
      </c>
      <c r="C8" s="69">
        <v>1779.33</v>
      </c>
      <c r="D8" s="70" t="s">
        <v>350</v>
      </c>
      <c r="E8" s="68">
        <v>52582</v>
      </c>
      <c r="F8" s="69">
        <v>1785.68</v>
      </c>
      <c r="G8" s="70" t="s">
        <v>351</v>
      </c>
      <c r="H8" s="68">
        <v>18439</v>
      </c>
      <c r="I8" s="69">
        <v>1793.49</v>
      </c>
      <c r="J8" s="70" t="s">
        <v>352</v>
      </c>
      <c r="K8" s="68">
        <v>22456</v>
      </c>
      <c r="L8" s="71">
        <v>1752.83</v>
      </c>
      <c r="M8" s="70" t="s">
        <v>353</v>
      </c>
    </row>
    <row r="9" spans="1:13" ht="12.75" customHeight="1" x14ac:dyDescent="0.25">
      <c r="A9" s="67" t="s">
        <v>28</v>
      </c>
      <c r="B9" s="68">
        <v>127361</v>
      </c>
      <c r="C9" s="69">
        <v>2252.87</v>
      </c>
      <c r="D9" s="70" t="s">
        <v>354</v>
      </c>
      <c r="E9" s="68">
        <v>78266</v>
      </c>
      <c r="F9" s="69">
        <v>2251.59</v>
      </c>
      <c r="G9" s="70" t="s">
        <v>355</v>
      </c>
      <c r="H9" s="68">
        <v>22298</v>
      </c>
      <c r="I9" s="69">
        <v>2239.4299999999998</v>
      </c>
      <c r="J9" s="70" t="s">
        <v>356</v>
      </c>
      <c r="K9" s="68">
        <v>26797</v>
      </c>
      <c r="L9" s="71">
        <v>2267.8000000000002</v>
      </c>
      <c r="M9" s="70" t="s">
        <v>357</v>
      </c>
    </row>
    <row r="10" spans="1:13" ht="12.75" customHeight="1" x14ac:dyDescent="0.25">
      <c r="A10" s="67" t="s">
        <v>29</v>
      </c>
      <c r="B10" s="68">
        <v>110347</v>
      </c>
      <c r="C10" s="69">
        <v>2739.8</v>
      </c>
      <c r="D10" s="70" t="s">
        <v>358</v>
      </c>
      <c r="E10" s="68">
        <v>73925</v>
      </c>
      <c r="F10" s="69">
        <v>2742.37</v>
      </c>
      <c r="G10" s="70" t="s">
        <v>359</v>
      </c>
      <c r="H10" s="68">
        <v>14415</v>
      </c>
      <c r="I10" s="69">
        <v>2720.6</v>
      </c>
      <c r="J10" s="70" t="s">
        <v>360</v>
      </c>
      <c r="K10" s="68">
        <v>22007</v>
      </c>
      <c r="L10" s="71">
        <v>2743.76</v>
      </c>
      <c r="M10" s="70" t="s">
        <v>361</v>
      </c>
    </row>
    <row r="11" spans="1:13" ht="12.75" customHeight="1" x14ac:dyDescent="0.25">
      <c r="A11" s="67" t="s">
        <v>30</v>
      </c>
      <c r="B11" s="68">
        <v>100628</v>
      </c>
      <c r="C11" s="69">
        <v>3258.25</v>
      </c>
      <c r="D11" s="70" t="s">
        <v>362</v>
      </c>
      <c r="E11" s="68">
        <v>74490</v>
      </c>
      <c r="F11" s="69">
        <v>3261.49</v>
      </c>
      <c r="G11" s="70" t="s">
        <v>363</v>
      </c>
      <c r="H11" s="68">
        <v>10308</v>
      </c>
      <c r="I11" s="69">
        <v>3265.17</v>
      </c>
      <c r="J11" s="70" t="s">
        <v>364</v>
      </c>
      <c r="K11" s="68">
        <v>15830</v>
      </c>
      <c r="L11" s="71">
        <v>3238.53</v>
      </c>
      <c r="M11" s="70" t="s">
        <v>365</v>
      </c>
    </row>
    <row r="12" spans="1:13" ht="12.75" customHeight="1" x14ac:dyDescent="0.25">
      <c r="A12" s="67" t="s">
        <v>31</v>
      </c>
      <c r="B12" s="68">
        <v>66135</v>
      </c>
      <c r="C12" s="69">
        <v>3738.48</v>
      </c>
      <c r="D12" s="70" t="s">
        <v>366</v>
      </c>
      <c r="E12" s="68">
        <v>52515</v>
      </c>
      <c r="F12" s="69">
        <v>3740.66</v>
      </c>
      <c r="G12" s="70" t="s">
        <v>367</v>
      </c>
      <c r="H12" s="68">
        <v>3921</v>
      </c>
      <c r="I12" s="69">
        <v>3718.11</v>
      </c>
      <c r="J12" s="70" t="s">
        <v>368</v>
      </c>
      <c r="K12" s="68">
        <v>9699</v>
      </c>
      <c r="L12" s="71">
        <v>3734.89</v>
      </c>
      <c r="M12" s="70" t="s">
        <v>369</v>
      </c>
    </row>
    <row r="13" spans="1:13" ht="12.75" customHeight="1" x14ac:dyDescent="0.25">
      <c r="A13" s="67" t="s">
        <v>32</v>
      </c>
      <c r="B13" s="68">
        <v>54825</v>
      </c>
      <c r="C13" s="69">
        <v>4230.0600000000004</v>
      </c>
      <c r="D13" s="70" t="s">
        <v>370</v>
      </c>
      <c r="E13" s="68">
        <v>46473</v>
      </c>
      <c r="F13" s="69">
        <v>4231.97</v>
      </c>
      <c r="G13" s="70" t="s">
        <v>371</v>
      </c>
      <c r="H13" s="68">
        <v>1866</v>
      </c>
      <c r="I13" s="69">
        <v>4209.21</v>
      </c>
      <c r="J13" s="70" t="s">
        <v>372</v>
      </c>
      <c r="K13" s="68">
        <v>6486</v>
      </c>
      <c r="L13" s="71">
        <v>4222.37</v>
      </c>
      <c r="M13" s="70" t="s">
        <v>373</v>
      </c>
    </row>
    <row r="14" spans="1:13" ht="12.75" customHeight="1" x14ac:dyDescent="0.25">
      <c r="A14" s="67" t="s">
        <v>33</v>
      </c>
      <c r="B14" s="68">
        <v>38985</v>
      </c>
      <c r="C14" s="69">
        <v>4733.97</v>
      </c>
      <c r="D14" s="70" t="s">
        <v>374</v>
      </c>
      <c r="E14" s="68">
        <v>34338</v>
      </c>
      <c r="F14" s="69">
        <v>4736.67</v>
      </c>
      <c r="G14" s="70" t="s">
        <v>375</v>
      </c>
      <c r="H14" s="68">
        <v>702</v>
      </c>
      <c r="I14" s="69">
        <v>4712.57</v>
      </c>
      <c r="J14" s="70" t="s">
        <v>376</v>
      </c>
      <c r="K14" s="68">
        <v>3945</v>
      </c>
      <c r="L14" s="71">
        <v>4714.21</v>
      </c>
      <c r="M14" s="70" t="s">
        <v>377</v>
      </c>
    </row>
    <row r="15" spans="1:13" ht="12.75" customHeight="1" x14ac:dyDescent="0.25">
      <c r="A15" s="67" t="s">
        <v>34</v>
      </c>
      <c r="B15" s="68">
        <v>44510</v>
      </c>
      <c r="C15" s="69">
        <v>5427.18</v>
      </c>
      <c r="D15" s="70" t="s">
        <v>378</v>
      </c>
      <c r="E15" s="68">
        <v>40045</v>
      </c>
      <c r="F15" s="69">
        <v>5426.61</v>
      </c>
      <c r="G15" s="70" t="s">
        <v>379</v>
      </c>
      <c r="H15" s="68">
        <v>545</v>
      </c>
      <c r="I15" s="69">
        <v>5422.51</v>
      </c>
      <c r="J15" s="70" t="s">
        <v>380</v>
      </c>
      <c r="K15" s="68">
        <v>3920</v>
      </c>
      <c r="L15" s="71">
        <v>5433.71</v>
      </c>
      <c r="M15" s="70" t="s">
        <v>381</v>
      </c>
    </row>
    <row r="16" spans="1:13" ht="12.75" customHeight="1" x14ac:dyDescent="0.25">
      <c r="A16" s="67" t="s">
        <v>35</v>
      </c>
      <c r="B16" s="68">
        <v>21469</v>
      </c>
      <c r="C16" s="69">
        <v>6449.28</v>
      </c>
      <c r="D16" s="70" t="s">
        <v>133</v>
      </c>
      <c r="E16" s="68">
        <v>19130</v>
      </c>
      <c r="F16" s="69">
        <v>6448.93</v>
      </c>
      <c r="G16" s="70" t="s">
        <v>382</v>
      </c>
      <c r="H16" s="68">
        <v>251</v>
      </c>
      <c r="I16" s="69">
        <v>6444.67</v>
      </c>
      <c r="J16" s="70" t="s">
        <v>357</v>
      </c>
      <c r="K16" s="68">
        <v>2088</v>
      </c>
      <c r="L16" s="71">
        <v>6453.01</v>
      </c>
      <c r="M16" s="70" t="s">
        <v>383</v>
      </c>
    </row>
    <row r="17" spans="1:13" ht="12.75" customHeight="1" x14ac:dyDescent="0.25">
      <c r="A17" s="67" t="s">
        <v>36</v>
      </c>
      <c r="B17" s="68">
        <v>8058</v>
      </c>
      <c r="C17" s="69">
        <v>7451.79</v>
      </c>
      <c r="D17" s="70" t="s">
        <v>384</v>
      </c>
      <c r="E17" s="68">
        <v>7449</v>
      </c>
      <c r="F17" s="69">
        <v>7450.64</v>
      </c>
      <c r="G17" s="70" t="s">
        <v>385</v>
      </c>
      <c r="H17" s="68">
        <v>82</v>
      </c>
      <c r="I17" s="69">
        <v>7458.03</v>
      </c>
      <c r="J17" s="70" t="s">
        <v>386</v>
      </c>
      <c r="K17" s="68">
        <v>527</v>
      </c>
      <c r="L17" s="71">
        <v>7467.07</v>
      </c>
      <c r="M17" s="70" t="s">
        <v>387</v>
      </c>
    </row>
    <row r="18" spans="1:13" ht="12.75" customHeight="1" x14ac:dyDescent="0.25">
      <c r="A18" s="67" t="s">
        <v>37</v>
      </c>
      <c r="B18" s="68">
        <v>11147</v>
      </c>
      <c r="C18" s="69">
        <v>9732.92</v>
      </c>
      <c r="D18" s="70" t="s">
        <v>388</v>
      </c>
      <c r="E18" s="68">
        <v>10731</v>
      </c>
      <c r="F18" s="69">
        <v>9751.4599999999991</v>
      </c>
      <c r="G18" s="70" t="s">
        <v>389</v>
      </c>
      <c r="H18" s="68">
        <v>39</v>
      </c>
      <c r="I18" s="69">
        <v>9361.41</v>
      </c>
      <c r="J18" s="70" t="s">
        <v>390</v>
      </c>
      <c r="K18" s="68">
        <v>377</v>
      </c>
      <c r="L18" s="71">
        <v>9243.7000000000007</v>
      </c>
      <c r="M18" s="70" t="s">
        <v>391</v>
      </c>
    </row>
    <row r="19" spans="1:13" ht="11.25" customHeight="1" x14ac:dyDescent="0.25">
      <c r="A19" s="72" t="s">
        <v>1</v>
      </c>
      <c r="B19" s="73">
        <v>751952</v>
      </c>
      <c r="C19" s="74">
        <v>3172.85</v>
      </c>
      <c r="D19" s="75" t="s">
        <v>392</v>
      </c>
      <c r="E19" s="73">
        <v>524880</v>
      </c>
      <c r="F19" s="74">
        <v>3460.73</v>
      </c>
      <c r="G19" s="75" t="s">
        <v>393</v>
      </c>
      <c r="H19" s="73">
        <v>85058</v>
      </c>
      <c r="I19" s="74">
        <v>2358.0700000000002</v>
      </c>
      <c r="J19" s="75" t="s">
        <v>394</v>
      </c>
      <c r="K19" s="73">
        <v>142014</v>
      </c>
      <c r="L19" s="76">
        <v>2596.85</v>
      </c>
      <c r="M19" s="75" t="s">
        <v>395</v>
      </c>
    </row>
    <row r="20" spans="1:13" x14ac:dyDescent="0.25">
      <c r="A20" s="206" t="s">
        <v>108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H21" sqref="H21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14" t="s">
        <v>40</v>
      </c>
      <c r="B1" s="214"/>
      <c r="C1" s="214"/>
      <c r="D1" s="214"/>
      <c r="E1" s="214"/>
    </row>
    <row r="2" spans="1:9" ht="6" customHeight="1" x14ac:dyDescent="0.2"/>
    <row r="3" spans="1:9" ht="12" customHeight="1" x14ac:dyDescent="0.2">
      <c r="B3" s="66"/>
      <c r="C3" s="217" t="s">
        <v>225</v>
      </c>
      <c r="D3" s="217"/>
      <c r="E3" s="217"/>
      <c r="F3" s="159"/>
      <c r="G3" s="108"/>
      <c r="H3" s="108"/>
      <c r="I3" s="108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8" t="s">
        <v>43</v>
      </c>
      <c r="B6" s="99" t="s">
        <v>44</v>
      </c>
      <c r="C6" s="100">
        <v>17264</v>
      </c>
      <c r="D6" s="110">
        <v>4203.9380433271544</v>
      </c>
      <c r="E6" s="101"/>
    </row>
    <row r="7" spans="1:9" ht="49.5" customHeight="1" x14ac:dyDescent="0.2">
      <c r="A7" s="219"/>
      <c r="B7" s="96" t="s">
        <v>45</v>
      </c>
      <c r="C7" s="142">
        <v>7464</v>
      </c>
      <c r="D7" s="143">
        <v>4941.84</v>
      </c>
      <c r="E7" s="116" t="s">
        <v>440</v>
      </c>
      <c r="F7" s="94">
        <v>32</v>
      </c>
    </row>
    <row r="8" spans="1:9" ht="49.5" customHeight="1" x14ac:dyDescent="0.2">
      <c r="A8" s="219"/>
      <c r="B8" s="97" t="s">
        <v>46</v>
      </c>
      <c r="C8" s="142">
        <v>9213</v>
      </c>
      <c r="D8" s="143">
        <v>4836.55</v>
      </c>
      <c r="E8" s="116" t="s">
        <v>441</v>
      </c>
      <c r="F8" s="94">
        <v>34</v>
      </c>
    </row>
    <row r="9" spans="1:9" ht="16.5" customHeight="1" x14ac:dyDescent="0.2">
      <c r="A9" s="219"/>
      <c r="B9" s="98" t="s">
        <v>47</v>
      </c>
      <c r="C9" s="144">
        <v>642</v>
      </c>
      <c r="D9" s="145">
        <v>4683.76</v>
      </c>
      <c r="E9" s="115" t="s">
        <v>442</v>
      </c>
      <c r="F9" s="94">
        <v>31</v>
      </c>
    </row>
    <row r="10" spans="1:9" ht="21.75" customHeight="1" x14ac:dyDescent="0.2">
      <c r="A10" s="156" t="s">
        <v>48</v>
      </c>
      <c r="B10" s="98" t="s">
        <v>99</v>
      </c>
      <c r="C10" s="144">
        <v>299</v>
      </c>
      <c r="D10" s="145">
        <v>5625.63</v>
      </c>
      <c r="E10" s="115" t="s">
        <v>97</v>
      </c>
      <c r="F10" s="94"/>
    </row>
    <row r="11" spans="1:9" ht="14.25" customHeight="1" x14ac:dyDescent="0.2">
      <c r="A11" s="102" t="s">
        <v>49</v>
      </c>
      <c r="B11" s="103" t="s">
        <v>86</v>
      </c>
      <c r="C11" s="146">
        <v>16084</v>
      </c>
      <c r="D11" s="147">
        <v>4413.5</v>
      </c>
      <c r="E11" s="114" t="s">
        <v>443</v>
      </c>
      <c r="F11" s="94">
        <v>30</v>
      </c>
    </row>
    <row r="12" spans="1:9" ht="14.25" customHeight="1" x14ac:dyDescent="0.2">
      <c r="A12" s="156" t="s">
        <v>51</v>
      </c>
      <c r="B12" s="103" t="s">
        <v>50</v>
      </c>
      <c r="C12" s="148">
        <v>2283</v>
      </c>
      <c r="D12" s="149">
        <v>2827.55</v>
      </c>
      <c r="E12" s="114" t="s">
        <v>444</v>
      </c>
      <c r="F12" s="94">
        <v>33</v>
      </c>
    </row>
    <row r="13" spans="1:9" ht="14.25" customHeight="1" x14ac:dyDescent="0.2">
      <c r="A13" s="156" t="s">
        <v>53</v>
      </c>
      <c r="B13" s="103" t="s">
        <v>52</v>
      </c>
      <c r="C13" s="148">
        <v>2246</v>
      </c>
      <c r="D13" s="149">
        <v>4425.51</v>
      </c>
      <c r="E13" s="114" t="s">
        <v>445</v>
      </c>
      <c r="F13" s="94">
        <v>33</v>
      </c>
    </row>
    <row r="14" spans="1:9" ht="14.25" customHeight="1" x14ac:dyDescent="0.2">
      <c r="A14" s="156" t="s">
        <v>55</v>
      </c>
      <c r="B14" s="103" t="s">
        <v>54</v>
      </c>
      <c r="C14" s="150">
        <v>71177</v>
      </c>
      <c r="D14" s="147">
        <v>6664.64</v>
      </c>
      <c r="E14" s="114" t="s">
        <v>446</v>
      </c>
      <c r="F14" s="94">
        <v>19</v>
      </c>
    </row>
    <row r="15" spans="1:9" ht="26.25" customHeight="1" x14ac:dyDescent="0.2">
      <c r="A15" s="156" t="s">
        <v>57</v>
      </c>
      <c r="B15" s="103" t="s">
        <v>56</v>
      </c>
      <c r="C15" s="151">
        <v>54866</v>
      </c>
      <c r="D15" s="147">
        <v>3236.73</v>
      </c>
      <c r="E15" s="114" t="s">
        <v>447</v>
      </c>
      <c r="F15" s="94">
        <v>28</v>
      </c>
    </row>
    <row r="16" spans="1:9" ht="15.75" customHeight="1" x14ac:dyDescent="0.2">
      <c r="A16" s="156" t="s">
        <v>59</v>
      </c>
      <c r="B16" s="103" t="s">
        <v>58</v>
      </c>
      <c r="C16" s="148">
        <v>4038</v>
      </c>
      <c r="D16" s="149">
        <v>3669.18</v>
      </c>
      <c r="E16" s="115" t="s">
        <v>97</v>
      </c>
      <c r="F16" s="94">
        <v>28</v>
      </c>
    </row>
    <row r="17" spans="1:8" ht="15.75" customHeight="1" x14ac:dyDescent="0.2">
      <c r="A17" s="156" t="s">
        <v>61</v>
      </c>
      <c r="B17" s="103" t="s">
        <v>60</v>
      </c>
      <c r="C17" s="152">
        <v>159</v>
      </c>
      <c r="D17" s="153">
        <v>3701.46</v>
      </c>
      <c r="E17" s="114" t="s">
        <v>448</v>
      </c>
      <c r="F17" s="94">
        <v>38</v>
      </c>
      <c r="G17" s="95"/>
    </row>
    <row r="18" spans="1:8" ht="17.25" customHeight="1" x14ac:dyDescent="0.2">
      <c r="A18" s="156" t="s">
        <v>63</v>
      </c>
      <c r="B18" s="104" t="s">
        <v>62</v>
      </c>
      <c r="C18" s="154">
        <v>5799</v>
      </c>
      <c r="D18" s="153">
        <v>3286.74</v>
      </c>
      <c r="E18" s="119" t="s">
        <v>449</v>
      </c>
      <c r="F18" s="94">
        <v>29</v>
      </c>
    </row>
    <row r="19" spans="1:8" ht="26.25" customHeight="1" x14ac:dyDescent="0.2">
      <c r="A19" s="156" t="s">
        <v>65</v>
      </c>
      <c r="B19" s="103" t="s">
        <v>64</v>
      </c>
      <c r="C19" s="148">
        <v>686</v>
      </c>
      <c r="D19" s="149">
        <v>11247.79</v>
      </c>
      <c r="E19" s="114" t="s">
        <v>450</v>
      </c>
      <c r="F19" s="94">
        <v>33</v>
      </c>
    </row>
    <row r="20" spans="1:8" ht="26.25" customHeight="1" x14ac:dyDescent="0.2">
      <c r="A20" s="156" t="s">
        <v>67</v>
      </c>
      <c r="B20" s="103" t="s">
        <v>66</v>
      </c>
      <c r="C20" s="148">
        <v>70</v>
      </c>
      <c r="D20" s="149">
        <v>3867.39</v>
      </c>
      <c r="E20" s="114" t="s">
        <v>134</v>
      </c>
      <c r="F20" s="94">
        <v>29</v>
      </c>
    </row>
    <row r="21" spans="1:8" ht="15.75" customHeight="1" x14ac:dyDescent="0.2">
      <c r="A21" s="156" t="s">
        <v>69</v>
      </c>
      <c r="B21" s="103" t="s">
        <v>68</v>
      </c>
      <c r="C21" s="148">
        <v>21</v>
      </c>
      <c r="D21" s="149">
        <v>4190.82</v>
      </c>
      <c r="E21" s="115" t="s">
        <v>97</v>
      </c>
      <c r="F21" s="94" t="str">
        <f t="shared" ref="F21" si="0">LEFT(E21,3)</f>
        <v>−</v>
      </c>
    </row>
    <row r="22" spans="1:8" ht="15.75" customHeight="1" x14ac:dyDescent="0.2">
      <c r="A22" s="156" t="s">
        <v>71</v>
      </c>
      <c r="B22" s="103" t="s">
        <v>70</v>
      </c>
      <c r="C22" s="148">
        <v>127</v>
      </c>
      <c r="D22" s="149">
        <v>9995</v>
      </c>
      <c r="E22" s="114" t="s">
        <v>451</v>
      </c>
      <c r="F22" s="94">
        <v>42</v>
      </c>
    </row>
    <row r="23" spans="1:8" s="95" customFormat="1" ht="15.75" customHeight="1" x14ac:dyDescent="0.2">
      <c r="A23" s="156" t="s">
        <v>73</v>
      </c>
      <c r="B23" s="103" t="s">
        <v>72</v>
      </c>
      <c r="C23" s="148">
        <v>246</v>
      </c>
      <c r="D23" s="149">
        <v>4413.59</v>
      </c>
      <c r="E23" s="114" t="s">
        <v>452</v>
      </c>
      <c r="F23" s="94">
        <v>30</v>
      </c>
      <c r="H23" s="82"/>
    </row>
    <row r="24" spans="1:8" s="95" customFormat="1" ht="15.75" customHeight="1" x14ac:dyDescent="0.2">
      <c r="A24" s="156" t="s">
        <v>75</v>
      </c>
      <c r="B24" s="103" t="s">
        <v>74</v>
      </c>
      <c r="C24" s="148">
        <v>833</v>
      </c>
      <c r="D24" s="149">
        <v>3616.05</v>
      </c>
      <c r="E24" s="114" t="s">
        <v>453</v>
      </c>
      <c r="F24" s="94">
        <v>28</v>
      </c>
      <c r="H24" s="82"/>
    </row>
    <row r="25" spans="1:8" ht="26.25" customHeight="1" x14ac:dyDescent="0.2">
      <c r="A25" s="156" t="s">
        <v>76</v>
      </c>
      <c r="B25" s="103" t="s">
        <v>93</v>
      </c>
      <c r="C25" s="150">
        <v>204</v>
      </c>
      <c r="D25" s="147">
        <v>2373.9</v>
      </c>
      <c r="E25" s="114" t="s">
        <v>454</v>
      </c>
      <c r="F25" s="94">
        <v>30</v>
      </c>
    </row>
    <row r="26" spans="1:8" ht="15.75" customHeight="1" x14ac:dyDescent="0.2">
      <c r="A26" s="156" t="s">
        <v>98</v>
      </c>
      <c r="B26" s="103" t="s">
        <v>77</v>
      </c>
      <c r="C26" s="150">
        <v>6767</v>
      </c>
      <c r="D26" s="147">
        <v>3793.68</v>
      </c>
      <c r="E26" s="115" t="s">
        <v>455</v>
      </c>
      <c r="F26" s="94">
        <v>7</v>
      </c>
    </row>
    <row r="27" spans="1:8" ht="18.75" customHeight="1" x14ac:dyDescent="0.2">
      <c r="A27" s="215" t="s">
        <v>1</v>
      </c>
      <c r="B27" s="216"/>
      <c r="C27" s="105">
        <v>183224</v>
      </c>
      <c r="D27" s="106" t="s">
        <v>7</v>
      </c>
      <c r="E27" s="106" t="s">
        <v>7</v>
      </c>
    </row>
    <row r="28" spans="1:8" x14ac:dyDescent="0.2">
      <c r="A28" s="163" t="s">
        <v>107</v>
      </c>
      <c r="B28" s="163"/>
      <c r="C28" s="163"/>
      <c r="D28" s="163"/>
      <c r="E28" s="163"/>
      <c r="F28" s="164"/>
      <c r="G28" s="164"/>
      <c r="H28" s="164"/>
    </row>
  </sheetData>
  <mergeCells count="4">
    <mergeCell ref="A1:E1"/>
    <mergeCell ref="A27:B27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ignoredErrors>
    <ignoredError sqref="E14:E15 E26" twoDigitTextYea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90" zoomScaleNormal="90" workbookViewId="0">
      <selection activeCell="Q8" sqref="Q8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5" width="9.140625" style="135" customWidth="1"/>
    <col min="16" max="16" width="9.140625" style="139" customWidth="1"/>
    <col min="17" max="19" width="9.140625" style="135" customWidth="1"/>
    <col min="20" max="22" width="9.140625" style="135"/>
    <col min="23" max="16384" width="9.140625" style="2"/>
  </cols>
  <sheetData>
    <row r="1" spans="1:22" ht="48" customHeight="1" x14ac:dyDescent="0.25">
      <c r="A1" s="220" t="s">
        <v>135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166"/>
      <c r="M1" s="166"/>
      <c r="N1" s="166"/>
    </row>
    <row r="2" spans="1:22" x14ac:dyDescent="0.25">
      <c r="A2" s="168"/>
      <c r="B2" s="168"/>
      <c r="C2" s="168"/>
      <c r="D2" s="168"/>
      <c r="E2" s="168"/>
      <c r="F2" s="168"/>
      <c r="G2" s="169"/>
      <c r="H2" s="169"/>
      <c r="I2" s="223" t="str">
        <f>'stranica 3'!I2:M2</f>
        <v>za kolovoz 2022. (isplata u rujnu 2022.)</v>
      </c>
      <c r="J2" s="223"/>
      <c r="K2" s="223"/>
      <c r="L2" s="166"/>
      <c r="M2" s="166"/>
      <c r="N2" s="166"/>
    </row>
    <row r="3" spans="1:22" s="1" customFormat="1" ht="14.45" customHeight="1" x14ac:dyDescent="0.2">
      <c r="A3" s="194" t="s">
        <v>8</v>
      </c>
      <c r="B3" s="191" t="s">
        <v>9</v>
      </c>
      <c r="C3" s="195" t="s">
        <v>94</v>
      </c>
      <c r="D3" s="191" t="s">
        <v>89</v>
      </c>
      <c r="E3" s="192" t="s">
        <v>90</v>
      </c>
      <c r="F3" s="188" t="s">
        <v>0</v>
      </c>
      <c r="G3" s="188"/>
      <c r="H3" s="188"/>
      <c r="I3" s="188"/>
      <c r="J3" s="188"/>
      <c r="K3" s="188"/>
      <c r="L3" s="107"/>
      <c r="M3" s="136"/>
      <c r="N3" s="136"/>
      <c r="O3" s="136"/>
      <c r="P3" s="107"/>
      <c r="Q3" s="136"/>
      <c r="R3" s="136"/>
      <c r="S3" s="136"/>
      <c r="T3" s="136"/>
      <c r="U3" s="136"/>
      <c r="V3" s="136"/>
    </row>
    <row r="4" spans="1:22" s="1" customFormat="1" ht="58.5" customHeight="1" x14ac:dyDescent="0.2">
      <c r="A4" s="194"/>
      <c r="B4" s="191"/>
      <c r="C4" s="195"/>
      <c r="D4" s="191"/>
      <c r="E4" s="193"/>
      <c r="F4" s="81" t="s">
        <v>10</v>
      </c>
      <c r="G4" s="117" t="s">
        <v>95</v>
      </c>
      <c r="H4" s="81" t="s">
        <v>89</v>
      </c>
      <c r="I4" s="117" t="s">
        <v>90</v>
      </c>
      <c r="J4" s="118" t="s">
        <v>96</v>
      </c>
      <c r="K4" s="111" t="s">
        <v>91</v>
      </c>
      <c r="L4" s="107"/>
      <c r="M4" s="136"/>
      <c r="N4" s="136"/>
      <c r="O4" s="136"/>
      <c r="P4" s="107"/>
      <c r="Q4" s="136"/>
      <c r="R4" s="136"/>
      <c r="S4" s="136"/>
      <c r="T4" s="136"/>
      <c r="U4" s="136"/>
      <c r="V4" s="136"/>
    </row>
    <row r="5" spans="1:22" s="1" customFormat="1" ht="13.5" customHeight="1" x14ac:dyDescent="0.2">
      <c r="A5" s="28" t="s">
        <v>4</v>
      </c>
      <c r="B5" s="120">
        <v>4857</v>
      </c>
      <c r="C5" s="29">
        <v>5431.45</v>
      </c>
      <c r="D5" s="30" t="s">
        <v>396</v>
      </c>
      <c r="E5" s="30" t="s">
        <v>403</v>
      </c>
      <c r="F5" s="128">
        <v>4814</v>
      </c>
      <c r="G5" s="31">
        <v>5448.49</v>
      </c>
      <c r="H5" s="32" t="s">
        <v>411</v>
      </c>
      <c r="I5" s="33" t="s">
        <v>403</v>
      </c>
      <c r="J5" s="34">
        <f>G5/'stranica 1 i 2'!$C$50*100</f>
        <v>71.917766631467799</v>
      </c>
      <c r="K5" s="34">
        <f>F5/$F$14*100</f>
        <v>38.082430187485166</v>
      </c>
      <c r="L5" s="107"/>
      <c r="M5" s="136"/>
      <c r="N5" s="136"/>
      <c r="O5" s="136"/>
      <c r="P5" s="107"/>
      <c r="Q5" s="136"/>
      <c r="R5" s="136"/>
      <c r="S5" s="136"/>
      <c r="T5" s="136"/>
      <c r="U5" s="136"/>
      <c r="V5" s="136"/>
    </row>
    <row r="6" spans="1:22" s="1" customFormat="1" ht="13.5" customHeight="1" x14ac:dyDescent="0.2">
      <c r="A6" s="35" t="s">
        <v>11</v>
      </c>
      <c r="B6" s="121">
        <v>1772</v>
      </c>
      <c r="C6" s="36">
        <v>4670.4799999999996</v>
      </c>
      <c r="D6" s="37" t="s">
        <v>397</v>
      </c>
      <c r="E6" s="37" t="s">
        <v>404</v>
      </c>
      <c r="F6" s="129">
        <v>1705</v>
      </c>
      <c r="G6" s="38">
        <v>4688.8900000000003</v>
      </c>
      <c r="H6" s="39" t="s">
        <v>412</v>
      </c>
      <c r="I6" s="40" t="s">
        <v>404</v>
      </c>
      <c r="J6" s="41">
        <f>G6/'stranica 1 i 2'!$C$50*100</f>
        <v>61.891367476240767</v>
      </c>
      <c r="K6" s="41">
        <f>F6/$F$14*100</f>
        <v>13.487856973340717</v>
      </c>
      <c r="L6" s="107"/>
      <c r="M6" s="136"/>
      <c r="N6" s="136"/>
      <c r="O6" s="136"/>
      <c r="P6" s="107"/>
      <c r="Q6" s="136"/>
      <c r="R6" s="136"/>
      <c r="S6" s="136"/>
      <c r="T6" s="136"/>
      <c r="U6" s="136"/>
      <c r="V6" s="136"/>
    </row>
    <row r="7" spans="1:22" s="1" customFormat="1" ht="13.5" customHeight="1" x14ac:dyDescent="0.2">
      <c r="A7" s="35" t="s">
        <v>102</v>
      </c>
      <c r="B7" s="121">
        <v>15</v>
      </c>
      <c r="C7" s="36">
        <v>3067.27</v>
      </c>
      <c r="D7" s="37" t="s">
        <v>162</v>
      </c>
      <c r="E7" s="37" t="s">
        <v>405</v>
      </c>
      <c r="F7" s="129">
        <v>14</v>
      </c>
      <c r="G7" s="38">
        <v>3242.76</v>
      </c>
      <c r="H7" s="39" t="s">
        <v>166</v>
      </c>
      <c r="I7" s="40" t="s">
        <v>405</v>
      </c>
      <c r="J7" s="41">
        <f>G7/'stranica 1 i 2'!$C$50*100</f>
        <v>42.803062302006339</v>
      </c>
      <c r="K7" s="41">
        <f t="shared" ref="K7:K13" si="0">F7/$F$14*100</f>
        <v>0.11075073174590619</v>
      </c>
      <c r="L7" s="107"/>
      <c r="M7" s="136"/>
      <c r="N7" s="136"/>
      <c r="O7" s="136"/>
      <c r="P7" s="107"/>
      <c r="Q7" s="136"/>
      <c r="R7" s="136"/>
      <c r="S7" s="136"/>
      <c r="T7" s="136"/>
      <c r="U7" s="136"/>
      <c r="V7" s="136"/>
    </row>
    <row r="8" spans="1:22" s="1" customFormat="1" ht="14.25" customHeight="1" x14ac:dyDescent="0.2">
      <c r="A8" s="42" t="s">
        <v>12</v>
      </c>
      <c r="B8" s="122">
        <v>6644</v>
      </c>
      <c r="C8" s="43">
        <v>5223.16</v>
      </c>
      <c r="D8" s="44" t="s">
        <v>161</v>
      </c>
      <c r="E8" s="44" t="s">
        <v>406</v>
      </c>
      <c r="F8" s="130">
        <v>6533</v>
      </c>
      <c r="G8" s="45">
        <v>5245.52</v>
      </c>
      <c r="H8" s="46" t="s">
        <v>413</v>
      </c>
      <c r="I8" s="47" t="s">
        <v>406</v>
      </c>
      <c r="J8" s="41">
        <f>G8/'stranica 1 i 2'!$C$50*100</f>
        <v>69.238648363252381</v>
      </c>
      <c r="K8" s="80">
        <f t="shared" si="0"/>
        <v>51.681037892571794</v>
      </c>
      <c r="L8" s="107"/>
      <c r="M8" s="136"/>
      <c r="N8" s="136"/>
      <c r="O8" s="136"/>
      <c r="P8" s="107"/>
      <c r="Q8" s="136"/>
      <c r="R8" s="136"/>
      <c r="S8" s="136"/>
      <c r="T8" s="136"/>
      <c r="U8" s="136"/>
      <c r="V8" s="136"/>
    </row>
    <row r="9" spans="1:22" s="1" customFormat="1" ht="13.5" customHeight="1" x14ac:dyDescent="0.2">
      <c r="A9" s="48" t="s">
        <v>13</v>
      </c>
      <c r="B9" s="121">
        <v>4008</v>
      </c>
      <c r="C9" s="36">
        <v>4168.28</v>
      </c>
      <c r="D9" s="37" t="s">
        <v>398</v>
      </c>
      <c r="E9" s="37" t="s">
        <v>164</v>
      </c>
      <c r="F9" s="129">
        <v>3878</v>
      </c>
      <c r="G9" s="38">
        <v>4193.7700000000004</v>
      </c>
      <c r="H9" s="39" t="s">
        <v>414</v>
      </c>
      <c r="I9" s="40" t="s">
        <v>164</v>
      </c>
      <c r="J9" s="41">
        <f>G9/'stranica 1 i 2'!$C$50*100</f>
        <v>55.355992608236534</v>
      </c>
      <c r="K9" s="41">
        <f t="shared" si="0"/>
        <v>30.67795269361601</v>
      </c>
      <c r="L9" s="107"/>
      <c r="M9" s="136"/>
      <c r="N9" s="136"/>
      <c r="O9" s="136"/>
      <c r="P9" s="107"/>
      <c r="Q9" s="136"/>
      <c r="R9" s="136"/>
      <c r="S9" s="136"/>
      <c r="T9" s="136"/>
      <c r="U9" s="136"/>
      <c r="V9" s="136"/>
    </row>
    <row r="10" spans="1:22" s="1" customFormat="1" ht="13.5" customHeight="1" x14ac:dyDescent="0.2">
      <c r="A10" s="49" t="s">
        <v>14</v>
      </c>
      <c r="B10" s="121">
        <v>8</v>
      </c>
      <c r="C10" s="36">
        <v>4189.3900000000003</v>
      </c>
      <c r="D10" s="37" t="s">
        <v>163</v>
      </c>
      <c r="E10" s="37" t="s">
        <v>407</v>
      </c>
      <c r="F10" s="129">
        <v>8</v>
      </c>
      <c r="G10" s="38">
        <v>4189.3900000000003</v>
      </c>
      <c r="H10" s="39" t="s">
        <v>163</v>
      </c>
      <c r="I10" s="40" t="s">
        <v>407</v>
      </c>
      <c r="J10" s="41">
        <f>G10/'stranica 1 i 2'!$C$50*100</f>
        <v>55.298178458289335</v>
      </c>
      <c r="K10" s="41">
        <f t="shared" si="0"/>
        <v>6.32861324262321E-2</v>
      </c>
      <c r="L10" s="107"/>
      <c r="M10" s="136"/>
      <c r="N10" s="136"/>
      <c r="O10" s="136"/>
      <c r="P10" s="107"/>
      <c r="Q10" s="136"/>
      <c r="R10" s="136"/>
      <c r="S10" s="136"/>
      <c r="T10" s="136"/>
      <c r="U10" s="136"/>
      <c r="V10" s="136"/>
    </row>
    <row r="11" spans="1:22" s="1" customFormat="1" ht="14.25" customHeight="1" x14ac:dyDescent="0.2">
      <c r="A11" s="42" t="s">
        <v>15</v>
      </c>
      <c r="B11" s="122">
        <v>10660</v>
      </c>
      <c r="C11" s="43">
        <v>4825.76</v>
      </c>
      <c r="D11" s="44" t="s">
        <v>399</v>
      </c>
      <c r="E11" s="44" t="s">
        <v>154</v>
      </c>
      <c r="F11" s="130">
        <v>10419</v>
      </c>
      <c r="G11" s="45">
        <v>4853.24</v>
      </c>
      <c r="H11" s="46" t="s">
        <v>415</v>
      </c>
      <c r="I11" s="47" t="s">
        <v>154</v>
      </c>
      <c r="J11" s="41">
        <f>G11/'stranica 1 i 2'!$C$50*100</f>
        <v>64.060718057022171</v>
      </c>
      <c r="K11" s="80">
        <f t="shared" si="0"/>
        <v>82.422276718614029</v>
      </c>
      <c r="L11" s="107"/>
      <c r="M11" s="136"/>
      <c r="N11" s="136"/>
      <c r="O11" s="136"/>
      <c r="P11" s="107"/>
      <c r="Q11" s="136"/>
      <c r="R11" s="136"/>
      <c r="S11" s="136"/>
      <c r="T11" s="136"/>
      <c r="U11" s="136"/>
      <c r="V11" s="136"/>
    </row>
    <row r="12" spans="1:22" s="1" customFormat="1" ht="12" customHeight="1" x14ac:dyDescent="0.2">
      <c r="A12" s="48" t="s">
        <v>16</v>
      </c>
      <c r="B12" s="121">
        <v>74</v>
      </c>
      <c r="C12" s="36">
        <v>3197.43</v>
      </c>
      <c r="D12" s="37" t="s">
        <v>400</v>
      </c>
      <c r="E12" s="37" t="s">
        <v>408</v>
      </c>
      <c r="F12" s="129">
        <v>72</v>
      </c>
      <c r="G12" s="38">
        <v>3273.81</v>
      </c>
      <c r="H12" s="39" t="s">
        <v>416</v>
      </c>
      <c r="I12" s="40" t="s">
        <v>167</v>
      </c>
      <c r="J12" s="41">
        <f>G12/'stranica 1 i 2'!$C$50*100</f>
        <v>43.212909186906018</v>
      </c>
      <c r="K12" s="41">
        <f t="shared" si="0"/>
        <v>0.56957519183608885</v>
      </c>
      <c r="L12" s="107"/>
      <c r="M12" s="136"/>
      <c r="N12" s="136"/>
      <c r="O12" s="136"/>
      <c r="P12" s="107"/>
      <c r="Q12" s="136"/>
      <c r="R12" s="136"/>
      <c r="S12" s="136"/>
      <c r="T12" s="136"/>
      <c r="U12" s="136"/>
      <c r="V12" s="136"/>
    </row>
    <row r="13" spans="1:22" s="1" customFormat="1" ht="12" customHeight="1" x14ac:dyDescent="0.2">
      <c r="A13" s="48" t="s">
        <v>6</v>
      </c>
      <c r="B13" s="121">
        <v>2157</v>
      </c>
      <c r="C13" s="36">
        <v>2179.11</v>
      </c>
      <c r="D13" s="37" t="s">
        <v>401</v>
      </c>
      <c r="E13" s="37" t="s">
        <v>409</v>
      </c>
      <c r="F13" s="129">
        <v>2150</v>
      </c>
      <c r="G13" s="38">
        <v>2181.14</v>
      </c>
      <c r="H13" s="39" t="s">
        <v>417</v>
      </c>
      <c r="I13" s="40" t="s">
        <v>165</v>
      </c>
      <c r="J13" s="167">
        <f>G13/'stranica 1 i 2'!$C$50*100</f>
        <v>28.790126715945085</v>
      </c>
      <c r="K13" s="41">
        <f t="shared" si="0"/>
        <v>17.008148089549877</v>
      </c>
      <c r="L13" s="107"/>
      <c r="M13" s="136"/>
      <c r="N13" s="136"/>
      <c r="O13" s="136"/>
      <c r="P13" s="107"/>
      <c r="Q13" s="136"/>
      <c r="R13" s="136"/>
      <c r="S13" s="136"/>
      <c r="T13" s="136"/>
      <c r="U13" s="136"/>
      <c r="V13" s="136"/>
    </row>
    <row r="14" spans="1:22" s="1" customFormat="1" ht="12.75" x14ac:dyDescent="0.2">
      <c r="A14" s="50" t="s">
        <v>17</v>
      </c>
      <c r="B14" s="123">
        <v>12891</v>
      </c>
      <c r="C14" s="51">
        <v>4373.5600000000004</v>
      </c>
      <c r="D14" s="52" t="s">
        <v>402</v>
      </c>
      <c r="E14" s="52" t="s">
        <v>410</v>
      </c>
      <c r="F14" s="123">
        <v>12641</v>
      </c>
      <c r="G14" s="51">
        <v>4389.7700000000004</v>
      </c>
      <c r="H14" s="52" t="s">
        <v>418</v>
      </c>
      <c r="I14" s="52" t="s">
        <v>124</v>
      </c>
      <c r="J14" s="53">
        <f>G14/'stranica 1 i 2'!$C$50*100</f>
        <v>57.943109820485752</v>
      </c>
      <c r="K14" s="53"/>
      <c r="L14" s="107">
        <v>31</v>
      </c>
      <c r="M14" s="136"/>
      <c r="N14" s="136"/>
      <c r="O14" s="136"/>
      <c r="P14" s="107"/>
      <c r="Q14" s="136"/>
      <c r="R14" s="136"/>
      <c r="S14" s="136"/>
      <c r="T14" s="136"/>
      <c r="U14" s="136"/>
      <c r="V14" s="136"/>
    </row>
    <row r="15" spans="1:22" ht="16.5" customHeight="1" x14ac:dyDescent="0.25">
      <c r="A15" s="221" t="s">
        <v>144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155"/>
    </row>
    <row r="16" spans="1:22" ht="7.5" customHeight="1" x14ac:dyDescent="0.2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55"/>
    </row>
    <row r="17" spans="1:26" ht="16.5" customHeight="1" x14ac:dyDescent="0.25">
      <c r="A17" s="170"/>
      <c r="B17" s="170"/>
      <c r="C17" s="170"/>
      <c r="D17" s="170"/>
      <c r="E17" s="170"/>
      <c r="F17" s="170"/>
      <c r="G17" s="170"/>
      <c r="H17" s="170"/>
      <c r="I17" s="223" t="str">
        <f>I2</f>
        <v>za kolovoz 2022. (isplata u rujnu 2022.)</v>
      </c>
      <c r="J17" s="223"/>
      <c r="K17" s="223"/>
      <c r="L17" s="155"/>
    </row>
    <row r="18" spans="1:26" s="1" customFormat="1" ht="15.75" customHeight="1" x14ac:dyDescent="0.2">
      <c r="A18" s="196" t="s">
        <v>8</v>
      </c>
      <c r="B18" s="192" t="str">
        <f>B3</f>
        <v>Broj 
korisnika</v>
      </c>
      <c r="C18" s="199" t="str">
        <f>C3</f>
        <v>Prosječna 
netomirovina</v>
      </c>
      <c r="D18" s="192" t="str">
        <f>D3</f>
        <v>Prosječan mirovinski staž
(gg mm dd)</v>
      </c>
      <c r="E18" s="192" t="str">
        <f>E3</f>
        <v>Prosječna dob
(gg mm)</v>
      </c>
      <c r="F18" s="188" t="s">
        <v>0</v>
      </c>
      <c r="G18" s="188"/>
      <c r="H18" s="188"/>
      <c r="I18" s="188"/>
      <c r="J18" s="188"/>
      <c r="K18" s="188"/>
      <c r="L18" s="107"/>
      <c r="M18" s="136"/>
      <c r="N18" s="136"/>
      <c r="O18" s="136"/>
      <c r="P18" s="107"/>
      <c r="Q18" s="136"/>
      <c r="R18" s="136"/>
      <c r="S18" s="136"/>
      <c r="T18" s="136"/>
      <c r="U18" s="136"/>
      <c r="V18" s="136"/>
    </row>
    <row r="19" spans="1:26" s="1" customFormat="1" ht="65.099999999999994" customHeight="1" x14ac:dyDescent="0.2">
      <c r="A19" s="197"/>
      <c r="B19" s="193"/>
      <c r="C19" s="200"/>
      <c r="D19" s="193"/>
      <c r="E19" s="193"/>
      <c r="F19" s="81" t="str">
        <f>F4</f>
        <v>Broj 
 korisnika</v>
      </c>
      <c r="G19" s="117" t="str">
        <f>G4</f>
        <v xml:space="preserve">Prosječna netomirovina </v>
      </c>
      <c r="H19" s="81" t="str">
        <f>H4</f>
        <v>Prosječan mirovinski staž
(gg mm dd)</v>
      </c>
      <c r="I19" s="117" t="str">
        <f>I4</f>
        <v>Prosječna dob
(gg mm)</v>
      </c>
      <c r="J19" s="118" t="str">
        <f>J4</f>
        <v>Udio netomirovine u netoplaći RH</v>
      </c>
      <c r="K19" s="111" t="s">
        <v>92</v>
      </c>
      <c r="L19" s="107"/>
      <c r="M19" s="136"/>
      <c r="N19" s="136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</row>
    <row r="20" spans="1:26" s="1" customFormat="1" ht="32.25" customHeight="1" x14ac:dyDescent="0.2">
      <c r="A20" s="203" t="s">
        <v>137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107"/>
      <c r="M20" s="136"/>
      <c r="N20" s="136"/>
      <c r="O20" s="136"/>
      <c r="P20" s="107"/>
      <c r="Q20" s="136"/>
      <c r="R20" s="136"/>
      <c r="S20" s="136"/>
      <c r="T20" s="136"/>
      <c r="U20" s="136"/>
      <c r="V20" s="136"/>
    </row>
    <row r="21" spans="1:26" s="1" customFormat="1" ht="12" customHeight="1" x14ac:dyDescent="0.2">
      <c r="A21" s="28" t="s">
        <v>4</v>
      </c>
      <c r="B21" s="120">
        <v>957</v>
      </c>
      <c r="C21" s="29">
        <v>5450.53</v>
      </c>
      <c r="D21" s="30" t="s">
        <v>419</v>
      </c>
      <c r="E21" s="30" t="s">
        <v>138</v>
      </c>
      <c r="F21" s="128">
        <v>947</v>
      </c>
      <c r="G21" s="31">
        <v>5478.32</v>
      </c>
      <c r="H21" s="32" t="s">
        <v>429</v>
      </c>
      <c r="I21" s="33" t="s">
        <v>138</v>
      </c>
      <c r="J21" s="34">
        <f>G21/'stranica 1 i 2'!$C$50*100</f>
        <v>72.311510031678978</v>
      </c>
      <c r="K21" s="34">
        <f>F21/$F$29*100</f>
        <v>40.713671539122956</v>
      </c>
      <c r="L21" s="107"/>
      <c r="M21" s="136"/>
      <c r="N21" s="136"/>
      <c r="O21" s="136"/>
      <c r="P21" s="107"/>
      <c r="Q21" s="136"/>
      <c r="R21" s="136"/>
      <c r="S21" s="136"/>
      <c r="T21" s="136"/>
      <c r="U21" s="136"/>
      <c r="V21" s="136"/>
    </row>
    <row r="22" spans="1:26" s="1" customFormat="1" ht="12" customHeight="1" x14ac:dyDescent="0.2">
      <c r="A22" s="35" t="s">
        <v>11</v>
      </c>
      <c r="B22" s="121">
        <v>398</v>
      </c>
      <c r="C22" s="36">
        <v>4462.38</v>
      </c>
      <c r="D22" s="37" t="s">
        <v>420</v>
      </c>
      <c r="E22" s="37" t="s">
        <v>139</v>
      </c>
      <c r="F22" s="129">
        <v>381</v>
      </c>
      <c r="G22" s="38">
        <v>4478.63</v>
      </c>
      <c r="H22" s="39" t="s">
        <v>430</v>
      </c>
      <c r="I22" s="40" t="s">
        <v>139</v>
      </c>
      <c r="J22" s="41">
        <f>G22/'stranica 1 i 2'!$C$50*100</f>
        <v>59.116024287222814</v>
      </c>
      <c r="K22" s="41">
        <f>F22/$F$29*100</f>
        <v>16.38005159071367</v>
      </c>
      <c r="L22" s="107"/>
      <c r="M22" s="136"/>
      <c r="N22" s="136"/>
      <c r="O22" s="136"/>
      <c r="P22" s="107"/>
      <c r="Q22" s="136"/>
      <c r="R22" s="136"/>
      <c r="S22" s="136"/>
      <c r="T22" s="136"/>
      <c r="U22" s="136"/>
      <c r="V22" s="136"/>
    </row>
    <row r="23" spans="1:26" s="1" customFormat="1" ht="12" customHeight="1" x14ac:dyDescent="0.2">
      <c r="A23" s="42" t="s">
        <v>12</v>
      </c>
      <c r="B23" s="122">
        <v>1355</v>
      </c>
      <c r="C23" s="43">
        <v>5160.29</v>
      </c>
      <c r="D23" s="44" t="s">
        <v>421</v>
      </c>
      <c r="E23" s="44" t="s">
        <v>130</v>
      </c>
      <c r="F23" s="130">
        <v>1328</v>
      </c>
      <c r="G23" s="45">
        <v>5191.51</v>
      </c>
      <c r="H23" s="46" t="s">
        <v>431</v>
      </c>
      <c r="I23" s="47" t="s">
        <v>130</v>
      </c>
      <c r="J23" s="80">
        <f>G23/'stranica 1 i 2'!$C$50*100</f>
        <v>68.525739176346363</v>
      </c>
      <c r="K23" s="80">
        <f t="shared" ref="K23:K28" si="1">F23/$F$29*100</f>
        <v>57.093723129836626</v>
      </c>
      <c r="L23" s="107"/>
      <c r="M23" s="136"/>
      <c r="N23" s="136"/>
      <c r="O23" s="136"/>
      <c r="P23" s="107"/>
      <c r="Q23" s="136"/>
      <c r="R23" s="136"/>
      <c r="S23" s="136"/>
      <c r="T23" s="136"/>
      <c r="U23" s="136"/>
      <c r="V23" s="136"/>
    </row>
    <row r="24" spans="1:26" s="1" customFormat="1" ht="12" customHeight="1" x14ac:dyDescent="0.2">
      <c r="A24" s="48" t="s">
        <v>13</v>
      </c>
      <c r="B24" s="121">
        <v>673</v>
      </c>
      <c r="C24" s="36">
        <v>4186.29</v>
      </c>
      <c r="D24" s="37" t="s">
        <v>422</v>
      </c>
      <c r="E24" s="37" t="s">
        <v>140</v>
      </c>
      <c r="F24" s="129">
        <v>655</v>
      </c>
      <c r="G24" s="38">
        <v>4197.92</v>
      </c>
      <c r="H24" s="39" t="s">
        <v>432</v>
      </c>
      <c r="I24" s="40" t="s">
        <v>436</v>
      </c>
      <c r="J24" s="41">
        <f>G24/'stranica 1 i 2'!$C$50*100</f>
        <v>55.410770855332622</v>
      </c>
      <c r="K24" s="41">
        <f t="shared" si="1"/>
        <v>28.159931212381771</v>
      </c>
      <c r="L24" s="107"/>
      <c r="M24" s="136"/>
      <c r="N24" s="136"/>
      <c r="O24" s="136" t="s">
        <v>7</v>
      </c>
      <c r="P24" s="107"/>
      <c r="Q24" s="136"/>
      <c r="R24" s="136"/>
      <c r="S24" s="136"/>
      <c r="T24" s="136"/>
      <c r="U24" s="136"/>
      <c r="V24" s="136"/>
    </row>
    <row r="25" spans="1:26" s="1" customFormat="1" ht="12" customHeight="1" x14ac:dyDescent="0.2">
      <c r="A25" s="49" t="s">
        <v>14</v>
      </c>
      <c r="B25" s="121">
        <v>2</v>
      </c>
      <c r="C25" s="36">
        <v>4005.09</v>
      </c>
      <c r="D25" s="37" t="s">
        <v>168</v>
      </c>
      <c r="E25" s="37" t="s">
        <v>141</v>
      </c>
      <c r="F25" s="129">
        <v>2</v>
      </c>
      <c r="G25" s="38">
        <v>4005.09</v>
      </c>
      <c r="H25" s="39" t="s">
        <v>168</v>
      </c>
      <c r="I25" s="40" t="s">
        <v>141</v>
      </c>
      <c r="J25" s="41">
        <f>G25/'stranica 1 i 2'!$C$50*100</f>
        <v>52.865496304118267</v>
      </c>
      <c r="K25" s="41">
        <f t="shared" si="1"/>
        <v>8.5984522785898534E-2</v>
      </c>
      <c r="L25" s="107"/>
      <c r="M25" s="136"/>
      <c r="N25" s="136"/>
      <c r="O25" s="136"/>
      <c r="P25" s="107"/>
      <c r="Q25" s="136"/>
      <c r="R25" s="136"/>
      <c r="S25" s="136"/>
      <c r="T25" s="136"/>
      <c r="U25" s="136"/>
      <c r="V25" s="136"/>
    </row>
    <row r="26" spans="1:26" s="1" customFormat="1" ht="12" customHeight="1" x14ac:dyDescent="0.2">
      <c r="A26" s="42" t="s">
        <v>15</v>
      </c>
      <c r="B26" s="122">
        <v>2030</v>
      </c>
      <c r="C26" s="43">
        <v>4836.24</v>
      </c>
      <c r="D26" s="44" t="s">
        <v>423</v>
      </c>
      <c r="E26" s="44" t="s">
        <v>131</v>
      </c>
      <c r="F26" s="130">
        <v>1985</v>
      </c>
      <c r="G26" s="45">
        <v>4862.46</v>
      </c>
      <c r="H26" s="46" t="s">
        <v>433</v>
      </c>
      <c r="I26" s="47" t="s">
        <v>131</v>
      </c>
      <c r="J26" s="80">
        <f>G26/'stranica 1 i 2'!$C$50*100</f>
        <v>64.182418162618788</v>
      </c>
      <c r="K26" s="80">
        <f t="shared" si="1"/>
        <v>85.339638865004304</v>
      </c>
      <c r="L26" s="107"/>
      <c r="M26" s="136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</row>
    <row r="27" spans="1:26" s="1" customFormat="1" ht="12" customHeight="1" x14ac:dyDescent="0.2">
      <c r="A27" s="48" t="s">
        <v>16</v>
      </c>
      <c r="B27" s="121">
        <v>10</v>
      </c>
      <c r="C27" s="36">
        <v>2591</v>
      </c>
      <c r="D27" s="37" t="s">
        <v>424</v>
      </c>
      <c r="E27" s="37" t="s">
        <v>427</v>
      </c>
      <c r="F27" s="129">
        <v>9</v>
      </c>
      <c r="G27" s="38">
        <v>2844.38</v>
      </c>
      <c r="H27" s="39" t="s">
        <v>434</v>
      </c>
      <c r="I27" s="40" t="s">
        <v>437</v>
      </c>
      <c r="J27" s="41">
        <f>G27/'stranica 1 i 2'!$C$50*100</f>
        <v>37.544614572333685</v>
      </c>
      <c r="K27" s="41">
        <f t="shared" si="1"/>
        <v>0.3869303525365434</v>
      </c>
      <c r="L27" s="107"/>
      <c r="M27" s="136"/>
      <c r="N27" s="136"/>
      <c r="O27" s="136"/>
      <c r="P27" s="107"/>
      <c r="Q27" s="136"/>
      <c r="R27" s="136"/>
      <c r="S27" s="136"/>
      <c r="T27" s="136"/>
      <c r="U27" s="136"/>
      <c r="V27" s="136"/>
    </row>
    <row r="28" spans="1:26" s="1" customFormat="1" ht="12" customHeight="1" x14ac:dyDescent="0.2">
      <c r="A28" s="48" t="s">
        <v>6</v>
      </c>
      <c r="B28" s="121">
        <v>333</v>
      </c>
      <c r="C28" s="36">
        <v>2211.6799999999998</v>
      </c>
      <c r="D28" s="37" t="s">
        <v>425</v>
      </c>
      <c r="E28" s="37" t="s">
        <v>169</v>
      </c>
      <c r="F28" s="129">
        <v>332</v>
      </c>
      <c r="G28" s="38">
        <v>2212.66</v>
      </c>
      <c r="H28" s="39" t="s">
        <v>435</v>
      </c>
      <c r="I28" s="40" t="s">
        <v>169</v>
      </c>
      <c r="J28" s="41">
        <f>G28/'stranica 1 i 2'!$C$50*100</f>
        <v>29.206177402323124</v>
      </c>
      <c r="K28" s="41">
        <f t="shared" si="1"/>
        <v>14.273430782459156</v>
      </c>
      <c r="L28" s="107"/>
      <c r="M28" s="136"/>
      <c r="N28" s="136"/>
      <c r="O28" s="136"/>
      <c r="P28" s="107"/>
      <c r="Q28" s="136"/>
      <c r="R28" s="136"/>
      <c r="S28" s="136"/>
      <c r="T28" s="136"/>
      <c r="U28" s="136"/>
      <c r="V28" s="136"/>
    </row>
    <row r="29" spans="1:26" s="1" customFormat="1" ht="14.25" customHeight="1" x14ac:dyDescent="0.2">
      <c r="A29" s="50" t="s">
        <v>17</v>
      </c>
      <c r="B29" s="123">
        <v>2373</v>
      </c>
      <c r="C29" s="51">
        <v>4458.4773029919925</v>
      </c>
      <c r="D29" s="52" t="s">
        <v>426</v>
      </c>
      <c r="E29" s="52" t="s">
        <v>428</v>
      </c>
      <c r="F29" s="123">
        <v>2326</v>
      </c>
      <c r="G29" s="51">
        <v>4476.4340670679276</v>
      </c>
      <c r="H29" s="52" t="s">
        <v>426</v>
      </c>
      <c r="I29" s="52" t="s">
        <v>438</v>
      </c>
      <c r="J29" s="53">
        <f>G29/'stranica 1 i 2'!$C$50*100</f>
        <v>59.087038900051844</v>
      </c>
      <c r="K29" s="53"/>
      <c r="L29" s="107">
        <v>32</v>
      </c>
      <c r="M29" s="136"/>
      <c r="N29" s="136"/>
      <c r="O29" s="136"/>
      <c r="P29" s="107"/>
      <c r="Q29" s="136"/>
      <c r="R29" s="136"/>
      <c r="S29" s="136"/>
      <c r="T29" s="136"/>
      <c r="U29" s="136"/>
      <c r="V29" s="136"/>
    </row>
    <row r="30" spans="1:26" s="3" customFormat="1" ht="34.5" customHeight="1" x14ac:dyDescent="0.2">
      <c r="A30" s="201" t="s">
        <v>143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140"/>
      <c r="M30" s="137"/>
      <c r="N30" s="137"/>
      <c r="O30" s="137"/>
      <c r="P30" s="140"/>
      <c r="Q30" s="137"/>
      <c r="R30" s="137"/>
      <c r="S30" s="137"/>
      <c r="T30" s="137"/>
      <c r="U30" s="137"/>
      <c r="V30" s="137"/>
    </row>
  </sheetData>
  <mergeCells count="20">
    <mergeCell ref="O19:Z19"/>
    <mergeCell ref="I2:K2"/>
    <mergeCell ref="I17:K17"/>
    <mergeCell ref="A20:K20"/>
    <mergeCell ref="N26:X26"/>
    <mergeCell ref="A30:K30"/>
    <mergeCell ref="A15:K15"/>
    <mergeCell ref="A18:A19"/>
    <mergeCell ref="B18:B19"/>
    <mergeCell ref="C18:C19"/>
    <mergeCell ref="D18:D19"/>
    <mergeCell ref="E18:E19"/>
    <mergeCell ref="F18:K18"/>
    <mergeCell ref="A1:K1"/>
    <mergeCell ref="A3:A4"/>
    <mergeCell ref="B3:B4"/>
    <mergeCell ref="C3:C4"/>
    <mergeCell ref="D3:D4"/>
    <mergeCell ref="E3:E4"/>
    <mergeCell ref="F3:K3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{AD0B7F05-4661-4DCB-A103-19FCF9CAEF4C}</x14:id>
        </ext>
      </extLst>
    </cfRule>
  </conditionalFormatting>
  <conditionalFormatting sqref="G21:G22 G24:G25 G27:G2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{596CF0F9-5D05-4B63-8402-D89ABD3F67FC}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0B7F05-4661-4DCB-A103-19FCF9CAEF4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596CF0F9-5D05-4B63-8402-D89ABD3F67F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G21:G22 G24:G25 G27:G28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stranica 1 i 2</vt:lpstr>
      <vt:lpstr>stranica 3</vt:lpstr>
      <vt:lpstr>stranica 4</vt:lpstr>
      <vt:lpstr>stranica 5</vt:lpstr>
      <vt:lpstr>stranica 6</vt:lpstr>
      <vt:lpstr>stranica 7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  <vt:lpstr>'stranica 7'!Podrucje_ispisa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Tomislav Oštarić</cp:lastModifiedBy>
  <cp:lastPrinted>2022-09-20T09:17:50Z</cp:lastPrinted>
  <dcterms:created xsi:type="dcterms:W3CDTF">2018-09-19T07:11:38Z</dcterms:created>
  <dcterms:modified xsi:type="dcterms:W3CDTF">2022-09-20T09:18:39Z</dcterms:modified>
</cp:coreProperties>
</file>