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2\"/>
    </mc:Choice>
  </mc:AlternateContent>
  <bookViews>
    <workbookView xWindow="0" yWindow="0" windowWidth="21570" windowHeight="7455"/>
  </bookViews>
  <sheets>
    <sheet name="stranica 1 i 2" sheetId="1" r:id="rId1"/>
    <sheet name="stranica 3" sheetId="2" r:id="rId2"/>
    <sheet name="stranica 4" sheetId="5" r:id="rId3"/>
    <sheet name="stranica 5" sheetId="4" r:id="rId4"/>
    <sheet name="stranica 6" sheetId="3" r:id="rId5"/>
    <sheet name="stranica 7" sheetId="6" r:id="rId6"/>
  </sheets>
  <definedNames>
    <definedName name="_xlnm.Print_Area" localSheetId="0">'stranica 1 i 2'!$A$1:$K$63</definedName>
    <definedName name="_xlnm.Print_Area" localSheetId="1">'stranica 3'!$A$1:$M$39</definedName>
    <definedName name="_xlnm.Print_Area" localSheetId="2">'stranica 4'!$A$1:$M$38</definedName>
    <definedName name="_xlnm.Print_Area" localSheetId="3">'stranica 5'!$A$1:$M$38</definedName>
    <definedName name="_xlnm.Print_Area" localSheetId="4">'stranica 6'!$A$1:$E$50</definedName>
    <definedName name="_xlnm.Print_Area" localSheetId="5">'stranica 7'!$A$1:$K$31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6" l="1"/>
  <c r="I17" i="6" s="1"/>
  <c r="J29" i="6"/>
  <c r="J28" i="6"/>
  <c r="J27" i="6"/>
  <c r="J26" i="6"/>
  <c r="J25" i="6"/>
  <c r="J24" i="6"/>
  <c r="J23" i="6"/>
  <c r="J22" i="6"/>
  <c r="J21" i="6"/>
  <c r="J14" i="6"/>
  <c r="J6" i="6"/>
  <c r="J7" i="6"/>
  <c r="J8" i="6"/>
  <c r="J9" i="6"/>
  <c r="J10" i="6"/>
  <c r="J11" i="6"/>
  <c r="J12" i="6"/>
  <c r="J13" i="6"/>
  <c r="J5" i="6"/>
  <c r="K28" i="6"/>
  <c r="K27" i="6"/>
  <c r="K26" i="6"/>
  <c r="K25" i="6"/>
  <c r="K24" i="6"/>
  <c r="K23" i="6"/>
  <c r="K22" i="6"/>
  <c r="K21" i="6"/>
  <c r="J19" i="6"/>
  <c r="I19" i="6"/>
  <c r="H19" i="6"/>
  <c r="G19" i="6"/>
  <c r="F19" i="6"/>
  <c r="E18" i="6"/>
  <c r="D18" i="6"/>
  <c r="C18" i="6"/>
  <c r="B18" i="6"/>
  <c r="K13" i="6"/>
  <c r="K12" i="6"/>
  <c r="K11" i="6"/>
  <c r="K10" i="6"/>
  <c r="K9" i="6"/>
  <c r="K8" i="6"/>
  <c r="K7" i="6"/>
  <c r="K6" i="6"/>
  <c r="K5" i="6"/>
  <c r="Q51" i="1" l="1"/>
  <c r="P15" i="2" l="1"/>
  <c r="J21" i="1" l="1"/>
  <c r="I21" i="1"/>
  <c r="H21" i="1"/>
  <c r="G21" i="1"/>
  <c r="F21" i="1"/>
  <c r="E20" i="1"/>
  <c r="D20" i="1"/>
  <c r="C20" i="1"/>
  <c r="B20" i="1"/>
  <c r="I2" i="5"/>
  <c r="I2" i="4"/>
  <c r="F21" i="3" l="1"/>
  <c r="K25" i="1" l="1"/>
  <c r="K26" i="1"/>
  <c r="K27" i="1"/>
  <c r="K28" i="1"/>
  <c r="K29" i="1"/>
  <c r="K30" i="1"/>
  <c r="K24" i="1"/>
  <c r="K23" i="1"/>
  <c r="J30" i="1" l="1"/>
  <c r="J29" i="1"/>
  <c r="J27" i="1"/>
  <c r="J26" i="1"/>
  <c r="J24" i="1"/>
  <c r="J23" i="1"/>
  <c r="J25" i="1" l="1"/>
  <c r="J28" i="1" l="1"/>
  <c r="J31" i="1"/>
  <c r="J16" i="1" l="1"/>
  <c r="J18" i="1" l="1"/>
  <c r="J17" i="1"/>
  <c r="J15" i="1" l="1"/>
  <c r="J6" i="1" l="1"/>
  <c r="J7" i="1"/>
  <c r="J9" i="1"/>
  <c r="J10" i="1"/>
  <c r="J12" i="1"/>
  <c r="J13" i="1"/>
  <c r="J5" i="1"/>
  <c r="J8" i="1" l="1"/>
  <c r="J11" i="1" l="1"/>
  <c r="K18" i="1" l="1"/>
  <c r="K12" i="1"/>
  <c r="K7" i="1"/>
  <c r="K17" i="1"/>
  <c r="K9" i="1"/>
  <c r="K13" i="1"/>
  <c r="K16" i="1"/>
  <c r="K10" i="1"/>
  <c r="K6" i="1"/>
  <c r="K5" i="1"/>
  <c r="K8" i="1"/>
  <c r="K11" i="1"/>
  <c r="J14" i="1"/>
</calcChain>
</file>

<file path=xl/sharedStrings.xml><?xml version="1.0" encoding="utf-8"?>
<sst xmlns="http://schemas.openxmlformats.org/spreadsheetml/2006/main" count="631" uniqueCount="455">
  <si>
    <t>Bez međunarodnih ugovora</t>
  </si>
  <si>
    <t>UKUPNO</t>
  </si>
  <si>
    <t>Broj korisnika</t>
  </si>
  <si>
    <t>Prosječna mirovina</t>
  </si>
  <si>
    <t>Starosna</t>
  </si>
  <si>
    <t>Invalidska</t>
  </si>
  <si>
    <t>Obiteljska</t>
  </si>
  <si>
    <t>-</t>
  </si>
  <si>
    <t>Vrste
mirovina</t>
  </si>
  <si>
    <t>Broj 
korisnika</t>
  </si>
  <si>
    <t>Broj 
 korisnika</t>
  </si>
  <si>
    <t>Starosna mirovina za dugogodišnjeg osiguranika - čl. 35.</t>
  </si>
  <si>
    <t>Ukupno starosna</t>
  </si>
  <si>
    <t>Prijevremena starosna mirovina</t>
  </si>
  <si>
    <t>Prijevremena starosna mirovina zbog stečaja poslodavca - čl. 36.</t>
  </si>
  <si>
    <t>Sveukupno starosna</t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</si>
  <si>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</si>
  <si>
    <t xml:space="preserve"> UKUPNO  </t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</si>
  <si>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najniže</t>
    </r>
    <r>
      <rPr>
        <sz val="8"/>
        <rFont val="Calibri"/>
        <family val="2"/>
        <charset val="238"/>
        <scheme val="minor"/>
      </rPr>
      <t xml:space="preserve"> mirovine kojima je mirovina određena prema ZOMO</t>
    </r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</si>
  <si>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najviše</t>
    </r>
    <r>
      <rPr>
        <sz val="8"/>
        <rFont val="Calibri"/>
        <family val="2"/>
        <charset val="238"/>
        <scheme val="minor"/>
      </rPr>
      <t xml:space="preserve"> mirovine kojima je mirovina određena prema Zakonu o najvišoj mirovini</t>
    </r>
  </si>
  <si>
    <t>Svote 
mirovina</t>
  </si>
  <si>
    <t>Ukupno</t>
  </si>
  <si>
    <t>Obiteljska 
mirovina</t>
  </si>
  <si>
    <t>Prosječan 
staž</t>
  </si>
  <si>
    <t xml:space="preserve">      do - 500,00</t>
  </si>
  <si>
    <t xml:space="preserve">   500,01 - 1.000,00</t>
  </si>
  <si>
    <t>1.000,01 - 1.500,00</t>
  </si>
  <si>
    <t>1.500,01 - 2.000,00</t>
  </si>
  <si>
    <t>2.000,01 - 2.500,00</t>
  </si>
  <si>
    <t>2.500,01 - 3.000,00</t>
  </si>
  <si>
    <t>3.000,01 - 3.500,00</t>
  </si>
  <si>
    <t>3.500,01 - 4.000,00</t>
  </si>
  <si>
    <t>4.000,01 - 4.500,00</t>
  </si>
  <si>
    <t>4.500,01 - 5.000,00</t>
  </si>
  <si>
    <t>5.000,01 - 6.000,00</t>
  </si>
  <si>
    <t>6.000,01 - 7.000,00</t>
  </si>
  <si>
    <t>7.000,01 - 8.000,00</t>
  </si>
  <si>
    <t>veće od  -  8.000,00</t>
  </si>
  <si>
    <t xml:space="preserve">UKUPNO  </t>
  </si>
  <si>
    <t>Vrste 
mirovina</t>
  </si>
  <si>
    <t xml:space="preserve">KORISNICI KOJIMA SU MIROVINE PRIZNATE I / ILI ODREĐENE PREMA POSEBNIM PROPISIMA </t>
  </si>
  <si>
    <t>Red. br.</t>
  </si>
  <si>
    <t>Kategorije korisnika mirovina</t>
  </si>
  <si>
    <t>1.</t>
  </si>
  <si>
    <t>Radnici na poslovima ovlaštenih službenih osoba u tijelima unutarnjih poslova i  pravosuđa, kao i na poslovima razminiranja:</t>
  </si>
  <si>
    <r>
      <t xml:space="preserve">     a) </t>
    </r>
    <r>
      <rPr>
        <sz val="9"/>
        <color theme="1"/>
        <rFont val="Calibri"/>
        <family val="2"/>
        <charset val="238"/>
        <scheme val="minor"/>
      </rPr>
      <t>radnici na poslovima ovlaštenih službenih osoba u tijelima unutarnjih 
poslova i pravosuđa, kojima je pravo na mirovinu priznato prema propisima
koji su bili na snazi do stupanja na snagu Zakona o pravima iz mirovinskog
osiguranja DVO, PS i OSO</t>
    </r>
  </si>
  <si>
    <r>
      <t xml:space="preserve">    </t>
    </r>
    <r>
      <rPr>
        <b/>
        <sz val="9"/>
        <rFont val="Calibri"/>
        <family val="2"/>
        <charset val="238"/>
        <scheme val="minor"/>
      </rPr>
      <t xml:space="preserve"> b) </t>
    </r>
    <r>
      <rPr>
        <sz val="9"/>
        <rFont val="Calibri"/>
        <family val="2"/>
        <charset val="238"/>
        <scheme val="minor"/>
      </rPr>
      <t>radnici na  poslovima policijskih službenika, ovlaštenih službenih osoba pravosuđa i službene osobe s posebnim dužnostima i ovlastima u sigurnosno obavještajnom sustavu RH koji su pravo na mirovinu ostvarili prema Zakonu o pravima DVO, PS i OSO</t>
    </r>
  </si>
  <si>
    <r>
      <t xml:space="preserve">     </t>
    </r>
    <r>
      <rPr>
        <b/>
        <sz val="9"/>
        <rFont val="Calibri"/>
        <family val="2"/>
        <charset val="238"/>
        <scheme val="minor"/>
      </rPr>
      <t>c)</t>
    </r>
    <r>
      <rPr>
        <sz val="9"/>
        <rFont val="Calibri"/>
        <family val="2"/>
        <charset val="238"/>
        <scheme val="minor"/>
      </rPr>
      <t xml:space="preserve"> radnici na poslovima razminiranja</t>
    </r>
  </si>
  <si>
    <t>2.</t>
  </si>
  <si>
    <t>3.</t>
  </si>
  <si>
    <t>Pripadnici Hrvatske domovinske vojske od 1941. do 1945. godine</t>
  </si>
  <si>
    <t>4.</t>
  </si>
  <si>
    <t>Bivši politički zatvorenici</t>
  </si>
  <si>
    <t>5.</t>
  </si>
  <si>
    <t>Hrvatski branitelji iz Domovinskog rata - ZOHBDR</t>
  </si>
  <si>
    <t>6.</t>
  </si>
  <si>
    <t xml:space="preserve">Mirovine priznate prema općim propisima, a određene prema
ZOHBDR - u iz 2017. (čl. 27., 35., 48. i 49. stavak 2.) </t>
  </si>
  <si>
    <t>7.</t>
  </si>
  <si>
    <t>Pripadnici bivše Jugoslavenske narodne armije - JNA</t>
  </si>
  <si>
    <t>8.</t>
  </si>
  <si>
    <t>Pripadnici bivše Jugoslavenske narodne armije - JNA - čl. 185 ZOMO</t>
  </si>
  <si>
    <t>9.</t>
  </si>
  <si>
    <t>Sudionici Narodnooslobodilačkog rata - NOR</t>
  </si>
  <si>
    <t>10.</t>
  </si>
  <si>
    <t xml:space="preserve">Zastupnici u Hrvatskom saboru, članovi Vlade, suci Ustavnog suda i glavni državni revizor </t>
  </si>
  <si>
    <t>11.</t>
  </si>
  <si>
    <t>Članovi Izvršnog vijeća Sabora, Saveznog izvršnog vijeća i administrativno umirovljeni javni službenici</t>
  </si>
  <si>
    <t>12.</t>
  </si>
  <si>
    <t>Bivši službenici u saveznim tijelima bivše SFRJ - članak 38. ZOMO</t>
  </si>
  <si>
    <t>13.</t>
  </si>
  <si>
    <t>Redoviti članovi Hrvatske akademije znanosti i umjetnosti - HAZU</t>
  </si>
  <si>
    <t>14.</t>
  </si>
  <si>
    <t xml:space="preserve">Radnici u Istarskim ugljenokopima "Tupljak" d.d. Labin </t>
  </si>
  <si>
    <t>15.</t>
  </si>
  <si>
    <t>Radnici profesionalno izloženi azbestu</t>
  </si>
  <si>
    <t>16.</t>
  </si>
  <si>
    <t>17.</t>
  </si>
  <si>
    <t xml:space="preserve">Pripadnici Hrvatskog vijeća obrane  - HVO </t>
  </si>
  <si>
    <r>
      <t xml:space="preserve">KORISNICI MIROVINA PREMA VRSTAMA I SVOTAMA MIROVINA KOJI SU PRAVO NA MIROVINU OSTVARILI PREMA ZAKONU O MIROVINSKOM OSIGURANJU 
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</si>
  <si>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 xml:space="preserve">Prosječno korištenje 
prava na mirovinu
</t>
    </r>
    <r>
      <rPr>
        <sz val="8"/>
        <color theme="1"/>
        <rFont val="Calibri"/>
        <family val="2"/>
        <charset val="238"/>
        <scheme val="minor"/>
      </rPr>
      <t>(gg mm)</t>
    </r>
  </si>
  <si>
    <t xml:space="preserve">Starosna 
mirovina </t>
  </si>
  <si>
    <t xml:space="preserve">Invalidska 
mirovina </t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</si>
  <si>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do 31. prosinca 1998.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</si>
  <si>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od 1. siječnja 1999.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</si>
  <si>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starosna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</si>
  <si>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ukupna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</si>
  <si>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t xml:space="preserve">Djelatne vojne osobe - DVO </t>
  </si>
  <si>
    <t>kontrola</t>
  </si>
  <si>
    <t xml:space="preserve">Korisnici mirovina koji su pravo na mirovinu ostvarili prema Zakonu o mirovinskom osiguranju </t>
  </si>
  <si>
    <t>Prosječan mirovinski staž
(gg mm dd)</t>
  </si>
  <si>
    <t>Prosječna dob
(gg mm)</t>
  </si>
  <si>
    <t>Udio korisnika u ukupnom broju korisnika mirovine prema Zakonu o mirovinskom osiguranju</t>
  </si>
  <si>
    <t>Udio NOVIH korisnika u ukupnom broju NOVIH korisnika mirovine prema Zakonu o mirovinskom osiguranju</t>
  </si>
  <si>
    <t>Osiguranici - članovi posade broda u međunarodnoj plovidbi i nacionalnoj plovidbi - članak 129. a stavak 2. Pomorskog zakonika</t>
  </si>
  <si>
    <t>Prosječna 
netomirovina</t>
  </si>
  <si>
    <t xml:space="preserve">Prosječna netomirovina </t>
  </si>
  <si>
    <t>Udio netomirovine u netoplaći RH</t>
  </si>
  <si>
    <t>−</t>
  </si>
  <si>
    <t>18.</t>
  </si>
  <si>
    <t>Korisnici koji pravo na mirovinu ostvaruju prema Zakonu o vatrogastvu (NN 125/19)*</t>
  </si>
  <si>
    <t xml:space="preserve"> 72 06 </t>
  </si>
  <si>
    <t>Odnos broja korisnika mirovina i osiguranika</t>
  </si>
  <si>
    <r>
      <t>Starosna mirovina prevedena iz invalidske</t>
    </r>
    <r>
      <rPr>
        <vertAlign val="superscript"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 xml:space="preserve">  </t>
    </r>
  </si>
  <si>
    <r>
      <t xml:space="preserve">Korisnici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</t>
    </r>
    <r>
      <rPr>
        <b/>
        <sz val="12"/>
        <color rgb="FFFF0000"/>
        <rFont val="Calibri"/>
        <family val="2"/>
        <charset val="238"/>
        <scheme val="minor"/>
      </rPr>
      <t>2022.</t>
    </r>
    <r>
      <rPr>
        <b/>
        <sz val="12"/>
        <color theme="1"/>
        <rFont val="Calibri"/>
        <family val="2"/>
        <charset val="238"/>
        <scheme val="minor"/>
      </rPr>
      <t xml:space="preserve"> godini prema Zakonu o mirovinskom osiguranju - </t>
    </r>
    <r>
      <rPr>
        <b/>
        <sz val="12"/>
        <color rgb="FFFF0000"/>
        <rFont val="Calibri"/>
        <family val="2"/>
        <charset val="238"/>
        <scheme val="minor"/>
      </rPr>
      <t>NOVI KORISNICI</t>
    </r>
  </si>
  <si>
    <r>
      <t xml:space="preserve">Korisnici mirovina kojima je u </t>
    </r>
    <r>
      <rPr>
        <b/>
        <sz val="10"/>
        <color rgb="FFFF3300"/>
        <rFont val="Calibri"/>
        <family val="2"/>
        <charset val="238"/>
        <scheme val="minor"/>
      </rPr>
      <t>2022.</t>
    </r>
    <r>
      <rPr>
        <b/>
        <sz val="10"/>
        <color theme="1"/>
        <rFont val="Calibri"/>
        <family val="2"/>
        <charset val="238"/>
        <scheme val="minor"/>
      </rPr>
      <t xml:space="preserve"> godini </t>
    </r>
    <r>
      <rPr>
        <b/>
        <sz val="10"/>
        <color rgb="FFFF0000"/>
        <rFont val="Calibri"/>
        <family val="2"/>
        <charset val="238"/>
        <scheme val="minor"/>
      </rPr>
      <t xml:space="preserve">PRESTALO PRAVO </t>
    </r>
    <r>
      <rPr>
        <b/>
        <sz val="10"/>
        <color theme="1"/>
        <rFont val="Calibri"/>
        <family val="2"/>
        <charset val="238"/>
        <scheme val="minor"/>
      </rPr>
      <t xml:space="preserve">NA MIROVINU - </t>
    </r>
    <r>
      <rPr>
        <b/>
        <sz val="10"/>
        <color rgb="FFFF0000"/>
        <rFont val="Calibri"/>
        <family val="2"/>
        <charset val="238"/>
        <scheme val="minor"/>
      </rPr>
      <t xml:space="preserve">uzrok smrt 
</t>
    </r>
    <r>
      <rPr>
        <b/>
        <sz val="10"/>
        <rFont val="Calibri"/>
        <family val="2"/>
        <charset val="238"/>
        <scheme val="minor"/>
      </rPr>
      <t>koji su pravo na mirovinu ostvarili prema Zakonu o mirovinskom osiguranju</t>
    </r>
  </si>
  <si>
    <r>
      <t xml:space="preserve">Ukupni rashodi za </t>
    </r>
    <r>
      <rPr>
        <b/>
        <sz val="10"/>
        <color theme="1"/>
        <rFont val="Calibri"/>
        <family val="2"/>
        <charset val="238"/>
        <scheme val="minor"/>
      </rPr>
      <t>mirovine</t>
    </r>
    <r>
      <rPr>
        <sz val="10"/>
        <color theme="1"/>
        <rFont val="Calibri"/>
        <family val="2"/>
        <charset val="238"/>
        <scheme val="minor"/>
      </rPr>
      <t xml:space="preserve"> u 2022. - u milijardama kuna (plan)</t>
    </r>
  </si>
  <si>
    <r>
      <t xml:space="preserve">Ukupni rashodi za 2022. </t>
    </r>
    <r>
      <rPr>
        <b/>
        <sz val="10"/>
        <color theme="1"/>
        <rFont val="Calibri"/>
        <family val="2"/>
        <charset val="238"/>
        <scheme val="minor"/>
      </rPr>
      <t>uključujući</t>
    </r>
    <r>
      <rPr>
        <sz val="10"/>
        <color theme="1"/>
        <rFont val="Calibri"/>
        <family val="2"/>
        <charset val="238"/>
        <scheme val="minor"/>
      </rPr>
      <t xml:space="preserve"> sredstva </t>
    </r>
    <r>
      <rPr>
        <b/>
        <sz val="10"/>
        <color theme="1"/>
        <rFont val="Calibri"/>
        <family val="2"/>
        <charset val="238"/>
        <scheme val="minor"/>
      </rPr>
      <t>doplatka</t>
    </r>
    <r>
      <rPr>
        <sz val="10"/>
        <color theme="1"/>
        <rFont val="Calibri"/>
        <family val="2"/>
        <charset val="238"/>
        <scheme val="minor"/>
      </rPr>
      <t xml:space="preserve"> za djecu - u milijardama kuna (plan)</t>
    </r>
  </si>
  <si>
    <r>
      <t xml:space="preserve">Napomena: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</t>
    </r>
  </si>
  <si>
    <r>
      <t xml:space="preserve">U broj korisnika mirovina nisu uključeni korisnici mirovina DVO, ZOHBDR i HVO.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</t>
    </r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</si>
  <si>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 uključeni korisnici mirovina DVO, ZOHBDR i HVO</t>
    </r>
    <r>
      <rPr>
        <sz val="8"/>
        <color theme="1"/>
        <rFont val="Calibri"/>
        <family val="2"/>
        <charset val="238"/>
        <scheme val="minor"/>
      </rPr>
      <t xml:space="preserve">. 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  <r>
      <rPr>
        <vertAlign val="superscript"/>
        <sz val="7.5"/>
        <color theme="1"/>
        <rFont val="Calibri"/>
        <family val="2"/>
        <charset val="238"/>
        <scheme val="minor"/>
      </rPr>
      <t/>
    </r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</si>
  <si>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(akontacija), kao niti korisnici mirovina</t>
    </r>
    <r>
      <rPr>
        <sz val="8"/>
        <color theme="1"/>
        <rFont val="Calibri"/>
        <family val="2"/>
        <charset val="238"/>
        <scheme val="minor"/>
      </rPr>
      <t xml:space="preserve"> DVO, ZOHBDR i HVO. "Prvi puta" definira pojam prvog ulaska u sustav isplate redovne mirovine. 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</si>
  <si>
    <t xml:space="preserve"> 72 08 </t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</si>
  <si>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DVO, ZOHBDR i HVO. </t>
    </r>
  </si>
  <si>
    <t>02 09 12</t>
  </si>
  <si>
    <t xml:space="preserve"> 74 03 </t>
  </si>
  <si>
    <t xml:space="preserve"> 74 06 </t>
  </si>
  <si>
    <t xml:space="preserve"> 72 01 </t>
  </si>
  <si>
    <t xml:space="preserve"> 63 11 </t>
  </si>
  <si>
    <t xml:space="preserve"> 63 08 </t>
  </si>
  <si>
    <t xml:space="preserve"> 60 01 </t>
  </si>
  <si>
    <t xml:space="preserve"> 62 11 </t>
  </si>
  <si>
    <t xml:space="preserve"> 61 09 </t>
  </si>
  <si>
    <t xml:space="preserve"> 64 06 </t>
  </si>
  <si>
    <t xml:space="preserve"> 63 02 </t>
  </si>
  <si>
    <t xml:space="preserve"> 75 00 </t>
  </si>
  <si>
    <t xml:space="preserve"> 63 09 </t>
  </si>
  <si>
    <t xml:space="preserve"> 62 08 </t>
  </si>
  <si>
    <t xml:space="preserve"> 73 10 </t>
  </si>
  <si>
    <t xml:space="preserve"> 28 11 28  </t>
  </si>
  <si>
    <r>
      <t xml:space="preserve">KORISNICI </t>
    </r>
    <r>
      <rPr>
        <b/>
        <i/>
        <sz val="14"/>
        <color rgb="FFFF0000"/>
        <rFont val="Calibri"/>
        <family val="2"/>
        <charset val="238"/>
        <scheme val="minor"/>
      </rPr>
      <t>OSNOVNIH</t>
    </r>
    <r>
      <rPr>
        <b/>
        <sz val="10"/>
        <color theme="1"/>
        <rFont val="Calibri"/>
        <family val="2"/>
        <charset val="238"/>
        <scheme val="minor"/>
      </rPr>
      <t xml:space="preserve"> MIROVINA PREMA VRSTAMA MIROVINA, SPOLU, PROSJEČNOJ MIROVINI I PROSJEČNOM STAŽU KOJI SU PRAVO NA MIROVINU OSTVARILI PREMA ZAKONU O MIROVINSKOM OSIGURANJU </t>
    </r>
  </si>
  <si>
    <r>
      <t xml:space="preserve">KORISNICI </t>
    </r>
    <r>
      <rPr>
        <b/>
        <i/>
        <sz val="12"/>
        <color rgb="FFFF0000"/>
        <rFont val="Calibri"/>
        <family val="2"/>
        <charset val="238"/>
        <scheme val="minor"/>
      </rPr>
      <t>OSNOVNIH</t>
    </r>
    <r>
      <rPr>
        <b/>
        <sz val="12"/>
        <color theme="1"/>
        <rFont val="Calibri"/>
        <family val="2"/>
        <charset val="238"/>
        <scheme val="minor"/>
      </rPr>
      <t xml:space="preserve"> MIROVINA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2022. GODINI 
PREMA ZAKONU O MIROVINSKOM OSIGURANJU - </t>
    </r>
    <r>
      <rPr>
        <b/>
        <i/>
        <sz val="12"/>
        <color rgb="FFFF0000"/>
        <rFont val="Calibri"/>
        <family val="2"/>
        <charset val="238"/>
        <scheme val="minor"/>
      </rPr>
      <t>NOVI KORISNICI</t>
    </r>
  </si>
  <si>
    <t xml:space="preserve"> 64 07 </t>
  </si>
  <si>
    <t xml:space="preserve"> 61 10 </t>
  </si>
  <si>
    <t xml:space="preserve"> 60 05 </t>
  </si>
  <si>
    <t xml:space="preserve"> 60 00 </t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</si>
  <si>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(akontacija).</t>
    </r>
    <r>
      <rPr>
        <sz val="8"/>
        <color theme="1"/>
        <rFont val="Calibri"/>
        <family val="2"/>
        <charset val="238"/>
        <scheme val="minor"/>
      </rPr>
      <t xml:space="preserve"> 
"Prvi puta" definira pojam prvog ulaska u sustav isplate redovne mirovine. 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</si>
  <si>
    <r>
      <t xml:space="preserve">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  <r>
      <rPr>
        <vertAlign val="superscript"/>
        <sz val="7.5"/>
        <color theme="1"/>
        <rFont val="Calibri"/>
        <family val="2"/>
        <charset val="238"/>
        <scheme val="minor"/>
      </rPr>
      <t/>
    </r>
  </si>
  <si>
    <t xml:space="preserve"> 64 03 </t>
  </si>
  <si>
    <t xml:space="preserve"> 63 10 </t>
  </si>
  <si>
    <t xml:space="preserve"> 72 00 </t>
  </si>
  <si>
    <t xml:space="preserve"> 74 02 </t>
  </si>
  <si>
    <r>
      <t xml:space="preserve">Aktualna vrijednost mirovine </t>
    </r>
    <r>
      <rPr>
        <b/>
        <sz val="10"/>
        <color theme="1"/>
        <rFont val="Calibri"/>
        <family val="2"/>
        <charset val="238"/>
        <scheme val="minor"/>
      </rPr>
      <t>(AVM)</t>
    </r>
    <r>
      <rPr>
        <sz val="10"/>
        <color theme="1"/>
        <rFont val="Calibri"/>
        <family val="2"/>
        <charset val="238"/>
        <scheme val="minor"/>
      </rPr>
      <t xml:space="preserve"> 01.07.2022.</t>
    </r>
  </si>
  <si>
    <t>13 09 05</t>
  </si>
  <si>
    <t xml:space="preserve"> 66 02 </t>
  </si>
  <si>
    <t xml:space="preserve"> 63 07 </t>
  </si>
  <si>
    <t xml:space="preserve"> 60 04 </t>
  </si>
  <si>
    <t xml:space="preserve"> 72 11 </t>
  </si>
  <si>
    <t xml:space="preserve"> 66 00 </t>
  </si>
  <si>
    <t xml:space="preserve"> 68 05 </t>
  </si>
  <si>
    <t xml:space="preserve"> 60 02 </t>
  </si>
  <si>
    <t xml:space="preserve"> 64 05 </t>
  </si>
  <si>
    <t xml:space="preserve">   20 02   </t>
  </si>
  <si>
    <t xml:space="preserve">   18 08   </t>
  </si>
  <si>
    <t>12 11 05</t>
  </si>
  <si>
    <t>14 10 27</t>
  </si>
  <si>
    <t>29 05 05</t>
  </si>
  <si>
    <t>10 05 05</t>
  </si>
  <si>
    <t>20 07 29</t>
  </si>
  <si>
    <t>23 04 05</t>
  </si>
  <si>
    <t>33 06 28</t>
  </si>
  <si>
    <t>26 00 17</t>
  </si>
  <si>
    <t>26 01 18</t>
  </si>
  <si>
    <t>36 06 21</t>
  </si>
  <si>
    <t>40 04 06</t>
  </si>
  <si>
    <t>28 04 18</t>
  </si>
  <si>
    <t>36 11 07</t>
  </si>
  <si>
    <t>12 11 08</t>
  </si>
  <si>
    <t>29 01 23</t>
  </si>
  <si>
    <t>41 00 02</t>
  </si>
  <si>
    <t>30 05 14</t>
  </si>
  <si>
    <t xml:space="preserve"> 29 08 00  </t>
  </si>
  <si>
    <t xml:space="preserve"> 58 10 </t>
  </si>
  <si>
    <t xml:space="preserve"> 29 00 03 </t>
  </si>
  <si>
    <t xml:space="preserve"> 60 10 </t>
  </si>
  <si>
    <t xml:space="preserve"> 65 08 </t>
  </si>
  <si>
    <t xml:space="preserve"> 62 03 </t>
  </si>
  <si>
    <t>39 07 13</t>
  </si>
  <si>
    <t xml:space="preserve"> 62 01 </t>
  </si>
  <si>
    <r>
      <t>Starosna mirovina prevedena iz invalidske</t>
    </r>
    <r>
      <rPr>
        <vertAlign val="superscript"/>
        <sz val="8.5"/>
        <rFont val="Calibri"/>
        <family val="2"/>
        <charset val="238"/>
        <scheme val="minor"/>
      </rPr>
      <t xml:space="preserve"> </t>
    </r>
    <r>
      <rPr>
        <sz val="8.5"/>
        <rFont val="Calibri"/>
        <family val="2"/>
        <charset val="238"/>
        <scheme val="minor"/>
      </rPr>
      <t xml:space="preserve">  </t>
    </r>
  </si>
  <si>
    <r>
      <t>Invalidska</t>
    </r>
    <r>
      <rPr>
        <b/>
        <sz val="8.5"/>
        <rFont val="Calibri"/>
        <family val="2"/>
        <charset val="238"/>
        <scheme val="minor"/>
      </rPr>
      <t xml:space="preserve"> </t>
    </r>
  </si>
  <si>
    <t>PREGLED OSNOVNIH PODATAKA O STANJU U SUSTAVU MIROVINSKOG OSIGURANJA za listopad 2022. (isplata u studenome 2022.)</t>
  </si>
  <si>
    <t>31 09 03</t>
  </si>
  <si>
    <t>42 05 25</t>
  </si>
  <si>
    <t>24 08 27</t>
  </si>
  <si>
    <t>31 08 10</t>
  </si>
  <si>
    <t>36 00 20</t>
  </si>
  <si>
    <t>35 08 17</t>
  </si>
  <si>
    <t>32 09 16</t>
  </si>
  <si>
    <t>21 10 14</t>
  </si>
  <si>
    <t>28 07 12</t>
  </si>
  <si>
    <t>31 00 27</t>
  </si>
  <si>
    <t xml:space="preserve"> 42 10 15 </t>
  </si>
  <si>
    <t xml:space="preserve"> 42 04 12 </t>
  </si>
  <si>
    <t>27 07 03</t>
  </si>
  <si>
    <t>37 05 16</t>
  </si>
  <si>
    <t xml:space="preserve"> 74 05 </t>
  </si>
  <si>
    <t xml:space="preserve"> 68 11 </t>
  </si>
  <si>
    <t>31 09 06</t>
  </si>
  <si>
    <t>42 05 21</t>
  </si>
  <si>
    <t>24 05 22</t>
  </si>
  <si>
    <t>31 08 04</t>
  </si>
  <si>
    <t>35 10 18</t>
  </si>
  <si>
    <t>35 08 20</t>
  </si>
  <si>
    <t>32 08 27</t>
  </si>
  <si>
    <t>21 11 11</t>
  </si>
  <si>
    <t>28 06 01</t>
  </si>
  <si>
    <t>30 10 27</t>
  </si>
  <si>
    <t xml:space="preserve"> 42 11 03 </t>
  </si>
  <si>
    <t xml:space="preserve"> 62 09 </t>
  </si>
  <si>
    <t xml:space="preserve"> 72 09 </t>
  </si>
  <si>
    <t xml:space="preserve"> 71 09 </t>
  </si>
  <si>
    <t xml:space="preserve"> 42 04 26 </t>
  </si>
  <si>
    <t>27 03 29</t>
  </si>
  <si>
    <t>37 07 05</t>
  </si>
  <si>
    <t xml:space="preserve"> 31 10 11 </t>
  </si>
  <si>
    <t xml:space="preserve"> 42 02 02 </t>
  </si>
  <si>
    <t xml:space="preserve"> 33 11 29 </t>
  </si>
  <si>
    <t xml:space="preserve"> 37 03 25 </t>
  </si>
  <si>
    <t xml:space="preserve"> 38 03 04 </t>
  </si>
  <si>
    <t xml:space="preserve"> 34 07 19 </t>
  </si>
  <si>
    <t xml:space="preserve"> 24 06 08 </t>
  </si>
  <si>
    <t xml:space="preserve"> 30 02 20 </t>
  </si>
  <si>
    <t xml:space="preserve"> 33 02 04 </t>
  </si>
  <si>
    <t xml:space="preserve"> 59 05 </t>
  </si>
  <si>
    <t xml:space="preserve"> 54 09 </t>
  </si>
  <si>
    <t xml:space="preserve"> 32 10 14 </t>
  </si>
  <si>
    <t xml:space="preserve"> 42 01 23 </t>
  </si>
  <si>
    <t xml:space="preserve"> 35 00 21 </t>
  </si>
  <si>
    <t xml:space="preserve"> 37 02 22 </t>
  </si>
  <si>
    <t xml:space="preserve"> 35 06 08 </t>
  </si>
  <si>
    <t xml:space="preserve"> 24 08 08 </t>
  </si>
  <si>
    <t xml:space="preserve"> 30 05 10 </t>
  </si>
  <si>
    <t xml:space="preserve"> 33 10 08 </t>
  </si>
  <si>
    <t xml:space="preserve"> 54 03 </t>
  </si>
  <si>
    <t xml:space="preserve">   21 08   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</si>
  <si>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osiguranika 31.10.2022.</t>
    </r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</si>
  <si>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korisnika mirovine za listopad 2022. (isplata u studenome 2022.)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</si>
  <si>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 xml:space="preserve">korisnika doplatka za djecu </t>
    </r>
    <r>
      <rPr>
        <b/>
        <sz val="8"/>
        <color theme="1"/>
        <rFont val="Calibri"/>
        <family val="2"/>
        <charset val="238"/>
        <scheme val="minor"/>
      </rPr>
      <t>za listopad 2022. (isplata u studenome 2022.)</t>
    </r>
  </si>
  <si>
    <r>
      <rPr>
        <sz val="9"/>
        <color theme="1"/>
        <rFont val="Calibri"/>
        <family val="2"/>
        <charset val="238"/>
        <scheme val="minor"/>
      </rPr>
      <t xml:space="preserve">Broj </t>
    </r>
    <r>
      <rPr>
        <b/>
        <sz val="9"/>
        <color theme="1"/>
        <rFont val="Calibri"/>
        <family val="2"/>
        <charset val="238"/>
        <scheme val="minor"/>
      </rPr>
      <t>djece</t>
    </r>
    <r>
      <rPr>
        <sz val="9"/>
        <color theme="1"/>
        <rFont val="Calibri"/>
        <family val="2"/>
        <charset val="238"/>
        <scheme val="minor"/>
      </rPr>
      <t xml:space="preserve"> za koju je isplaćen doplatak za djecu</t>
    </r>
    <r>
      <rPr>
        <b/>
        <sz val="8.5"/>
        <color theme="1"/>
        <rFont val="Calibri"/>
        <family val="2"/>
        <charset val="238"/>
        <scheme val="minor"/>
      </rPr>
      <t xml:space="preserve"> </t>
    </r>
    <r>
      <rPr>
        <b/>
        <sz val="8"/>
        <color theme="1"/>
        <rFont val="Calibri"/>
        <family val="2"/>
        <charset val="238"/>
        <scheme val="minor"/>
      </rPr>
      <t>za listopad 2022. (isplata u studenome 2022.)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</si>
  <si>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korisnika nacionalne naknade</t>
    </r>
    <r>
      <rPr>
        <sz val="9.5"/>
        <color theme="1"/>
        <rFont val="Calibri"/>
        <family val="2"/>
        <charset val="238"/>
        <scheme val="minor"/>
      </rPr>
      <t xml:space="preserve"> </t>
    </r>
    <r>
      <rPr>
        <b/>
        <sz val="8"/>
        <color theme="1"/>
        <rFont val="Calibri"/>
        <family val="2"/>
        <charset val="238"/>
        <scheme val="minor"/>
      </rPr>
      <t>za listopad 2022. (isplata u studenome 2022.)</t>
    </r>
  </si>
  <si>
    <r>
      <t xml:space="preserve">Registrirana </t>
    </r>
    <r>
      <rPr>
        <b/>
        <sz val="10"/>
        <color theme="1"/>
        <rFont val="Calibri"/>
        <family val="2"/>
        <charset val="238"/>
        <scheme val="minor"/>
      </rPr>
      <t>nezaposlenost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krajem listopada 2022. </t>
    </r>
    <r>
      <rPr>
        <sz val="10"/>
        <color theme="1"/>
        <rFont val="Calibri"/>
        <family val="2"/>
        <charset val="238"/>
        <scheme val="minor"/>
      </rPr>
      <t>(izvor: HZZ)</t>
    </r>
  </si>
  <si>
    <r>
      <t xml:space="preserve">Prosječna </t>
    </r>
    <r>
      <rPr>
        <b/>
        <sz val="10"/>
        <rFont val="Calibri"/>
        <family val="2"/>
        <charset val="238"/>
        <scheme val="minor"/>
      </rPr>
      <t>netoplaća u RH</t>
    </r>
    <r>
      <rPr>
        <sz val="10"/>
        <rFont val="Calibri"/>
        <family val="2"/>
        <charset val="238"/>
        <scheme val="minor"/>
      </rPr>
      <t xml:space="preserve"> za rujnu 2022. (izvor: DZS)</t>
    </r>
  </si>
  <si>
    <t>za listopad 2022. (isplata u studenome 2022.)</t>
  </si>
  <si>
    <t>14 11 17</t>
  </si>
  <si>
    <t>16 03 19</t>
  </si>
  <si>
    <t>18 00 29</t>
  </si>
  <si>
    <t>16 02 05</t>
  </si>
  <si>
    <t>12 11 12</t>
  </si>
  <si>
    <t>14 07 05</t>
  </si>
  <si>
    <t>16 05 06</t>
  </si>
  <si>
    <t>17 00 11</t>
  </si>
  <si>
    <t>13 08 26</t>
  </si>
  <si>
    <t>16 06 03</t>
  </si>
  <si>
    <t>22 03 11</t>
  </si>
  <si>
    <t>22 03 00</t>
  </si>
  <si>
    <t>18 02 25</t>
  </si>
  <si>
    <t>25 03 13</t>
  </si>
  <si>
    <t>27 04 13</t>
  </si>
  <si>
    <t>28 01 16</t>
  </si>
  <si>
    <t>23 00 16</t>
  </si>
  <si>
    <t>28 00 28</t>
  </si>
  <si>
    <t>31 11 22</t>
  </si>
  <si>
    <t>33 00 02</t>
  </si>
  <si>
    <t>24 11 24</t>
  </si>
  <si>
    <t>32 04 10</t>
  </si>
  <si>
    <t>34 00 15</t>
  </si>
  <si>
    <t>34 10 07</t>
  </si>
  <si>
    <t>25 05 03</t>
  </si>
  <si>
    <t>35 00 26</t>
  </si>
  <si>
    <t>35 09 25</t>
  </si>
  <si>
    <t>36 02 24</t>
  </si>
  <si>
    <t>27 07 22</t>
  </si>
  <si>
    <t>36 04 10</t>
  </si>
  <si>
    <t>37 00 28</t>
  </si>
  <si>
    <t>37 05 05</t>
  </si>
  <si>
    <t>28 11 29</t>
  </si>
  <si>
    <t>36 07 24</t>
  </si>
  <si>
    <t>38 01 22</t>
  </si>
  <si>
    <t>38 05 23</t>
  </si>
  <si>
    <t>29 05 00</t>
  </si>
  <si>
    <t>36 08 24</t>
  </si>
  <si>
    <t>38 11 17</t>
  </si>
  <si>
    <t>39 02 26</t>
  </si>
  <si>
    <t>29 04 13</t>
  </si>
  <si>
    <t>37 03 28</t>
  </si>
  <si>
    <t>38 10 07</t>
  </si>
  <si>
    <t>39 00 19</t>
  </si>
  <si>
    <t>28 10 16</t>
  </si>
  <si>
    <t>38 08 26</t>
  </si>
  <si>
    <t>38 09 09</t>
  </si>
  <si>
    <t>29 00 18</t>
  </si>
  <si>
    <t>40 05 19</t>
  </si>
  <si>
    <t>40 04 03</t>
  </si>
  <si>
    <t>40 04 14</t>
  </si>
  <si>
    <t>41 08 09</t>
  </si>
  <si>
    <t>17 09 16</t>
  </si>
  <si>
    <t>22 02 06</t>
  </si>
  <si>
    <t>14 10 13</t>
  </si>
  <si>
    <t>16 02 23</t>
  </si>
  <si>
    <t>11 08 00</t>
  </si>
  <si>
    <t>16 00 08</t>
  </si>
  <si>
    <t>17 10 02</t>
  </si>
  <si>
    <t>10 02 26</t>
  </si>
  <si>
    <t>14 07 28</t>
  </si>
  <si>
    <t>20 00 04</t>
  </si>
  <si>
    <t>20 01 20</t>
  </si>
  <si>
    <t>12 00 23</t>
  </si>
  <si>
    <t>22 04 07</t>
  </si>
  <si>
    <t>22 09 19</t>
  </si>
  <si>
    <t>12 02 02</t>
  </si>
  <si>
    <t>28 01 02</t>
  </si>
  <si>
    <t>28 02 29</t>
  </si>
  <si>
    <t>19 05 11</t>
  </si>
  <si>
    <t>28 10 15</t>
  </si>
  <si>
    <t>31 08 26</t>
  </si>
  <si>
    <t>32 03 21</t>
  </si>
  <si>
    <t>20 08 05</t>
  </si>
  <si>
    <t>31 10 29</t>
  </si>
  <si>
    <t>32 05 29</t>
  </si>
  <si>
    <t>32 08 26</t>
  </si>
  <si>
    <t>23 08 19</t>
  </si>
  <si>
    <t>32 11 22</t>
  </si>
  <si>
    <t>33 06 27</t>
  </si>
  <si>
    <t>33 09 22</t>
  </si>
  <si>
    <t>24 06 03</t>
  </si>
  <si>
    <t>34 02 18</t>
  </si>
  <si>
    <t>34 05 04</t>
  </si>
  <si>
    <t>34 02 08</t>
  </si>
  <si>
    <t>34 06 10</t>
  </si>
  <si>
    <t>34 07 29</t>
  </si>
  <si>
    <t>26 02 29</t>
  </si>
  <si>
    <t>35 03 01</t>
  </si>
  <si>
    <t>34 05 27</t>
  </si>
  <si>
    <t>34 06 15</t>
  </si>
  <si>
    <t>34 08 17</t>
  </si>
  <si>
    <t>34 09 12</t>
  </si>
  <si>
    <t>35 07 19</t>
  </si>
  <si>
    <t>35 09 26</t>
  </si>
  <si>
    <t>28 08 08</t>
  </si>
  <si>
    <t>30 00 02</t>
  </si>
  <si>
    <t>18 00 16</t>
  </si>
  <si>
    <t>25 03 02</t>
  </si>
  <si>
    <t>14 10 23</t>
  </si>
  <si>
    <t>16 01 01</t>
  </si>
  <si>
    <t>18 04 14</t>
  </si>
  <si>
    <t>14 11 07</t>
  </si>
  <si>
    <t>15 11 28</t>
  </si>
  <si>
    <t>13 00 17</t>
  </si>
  <si>
    <t>15 08 07</t>
  </si>
  <si>
    <t>16 05 19</t>
  </si>
  <si>
    <t>16 11 23</t>
  </si>
  <si>
    <t>13 09 21</t>
  </si>
  <si>
    <t>16 08 21</t>
  </si>
  <si>
    <t>22 05 26</t>
  </si>
  <si>
    <t>22 05 05</t>
  </si>
  <si>
    <t>18 04 11</t>
  </si>
  <si>
    <t>26 00 06</t>
  </si>
  <si>
    <t>28 11 03</t>
  </si>
  <si>
    <t>29 09 04</t>
  </si>
  <si>
    <t>24 02 07</t>
  </si>
  <si>
    <t>30 04 25</t>
  </si>
  <si>
    <t>32 10 18</t>
  </si>
  <si>
    <t>34 02 03</t>
  </si>
  <si>
    <t>25 03 27</t>
  </si>
  <si>
    <t>33 04 21</t>
  </si>
  <si>
    <t>34 09 24</t>
  </si>
  <si>
    <t>35 09 17</t>
  </si>
  <si>
    <t>26 01 13</t>
  </si>
  <si>
    <t>35 10 13</t>
  </si>
  <si>
    <t>36 10 29</t>
  </si>
  <si>
    <t>37 06 08</t>
  </si>
  <si>
    <t>28 03 07</t>
  </si>
  <si>
    <t>37 00 07</t>
  </si>
  <si>
    <t>38 03 21</t>
  </si>
  <si>
    <t>38 09 14</t>
  </si>
  <si>
    <t>30 00 12</t>
  </si>
  <si>
    <t>37 03 15</t>
  </si>
  <si>
    <t>39 05 17</t>
  </si>
  <si>
    <t>39 10 16</t>
  </si>
  <si>
    <t>30 10 05</t>
  </si>
  <si>
    <t>37 04 05</t>
  </si>
  <si>
    <t>40 02 21</t>
  </si>
  <si>
    <t>40 07 03</t>
  </si>
  <si>
    <t>30 10 10</t>
  </si>
  <si>
    <t>37 08 17</t>
  </si>
  <si>
    <t>40 01 09</t>
  </si>
  <si>
    <t>40 05 00</t>
  </si>
  <si>
    <t>30 02 25</t>
  </si>
  <si>
    <t>38 05 02</t>
  </si>
  <si>
    <t>39 11 29</t>
  </si>
  <si>
    <t>40 00 28</t>
  </si>
  <si>
    <t>40 05 20</t>
  </si>
  <si>
    <t>41 00 07</t>
  </si>
  <si>
    <t>41 09 10</t>
  </si>
  <si>
    <t>31 05 22</t>
  </si>
  <si>
    <t>33 06 08</t>
  </si>
  <si>
    <t>22 03 07</t>
  </si>
  <si>
    <t>29 04 04</t>
  </si>
  <si>
    <t xml:space="preserve"> 31 11 01  </t>
  </si>
  <si>
    <t xml:space="preserve"> 35 08 20  </t>
  </si>
  <si>
    <t xml:space="preserve"> 31 04 16  </t>
  </si>
  <si>
    <t>31 01 14</t>
  </si>
  <si>
    <t xml:space="preserve"> 33 04 19  </t>
  </si>
  <si>
    <t xml:space="preserve"> 33 02 06  </t>
  </si>
  <si>
    <t>18 08 13</t>
  </si>
  <si>
    <t>29 11 09</t>
  </si>
  <si>
    <t xml:space="preserve"> 38 05 07  </t>
  </si>
  <si>
    <t xml:space="preserve"> 32 10 23  </t>
  </si>
  <si>
    <t xml:space="preserve"> 41 09 28  </t>
  </si>
  <si>
    <t xml:space="preserve"> 29 07 25  </t>
  </si>
  <si>
    <t xml:space="preserve"> 27 09 11  </t>
  </si>
  <si>
    <t xml:space="preserve"> 28 09 25  </t>
  </si>
  <si>
    <t>06 07 10</t>
  </si>
  <si>
    <t>42 02 04</t>
  </si>
  <si>
    <t>32 11 12</t>
  </si>
  <si>
    <t>40 03 11</t>
  </si>
  <si>
    <t>36 10 04</t>
  </si>
  <si>
    <t>36 01 07</t>
  </si>
  <si>
    <t>39 00 00</t>
  </si>
  <si>
    <t>32 07 17</t>
  </si>
  <si>
    <t>27 03 05</t>
  </si>
  <si>
    <t>37 01 08</t>
  </si>
  <si>
    <t xml:space="preserve"> 66 03 </t>
  </si>
  <si>
    <t xml:space="preserve"> 65 07 </t>
  </si>
  <si>
    <t xml:space="preserve"> 62 04 </t>
  </si>
  <si>
    <t xml:space="preserve"> 64 04 </t>
  </si>
  <si>
    <t xml:space="preserve"> 37 07 </t>
  </si>
  <si>
    <t>39 07 19</t>
  </si>
  <si>
    <t>42 02 00</t>
  </si>
  <si>
    <t>33 10 08</t>
  </si>
  <si>
    <t>40 03 10</t>
  </si>
  <si>
    <t>36 10 13</t>
  </si>
  <si>
    <t>39 00 07</t>
  </si>
  <si>
    <t>32 10 08</t>
  </si>
  <si>
    <t>27 03 12</t>
  </si>
  <si>
    <t>37 01 05</t>
  </si>
  <si>
    <t xml:space="preserve"> 37 06 </t>
  </si>
  <si>
    <t xml:space="preserve"> 39 10 22 </t>
  </si>
  <si>
    <t xml:space="preserve"> 42 02 15 </t>
  </si>
  <si>
    <t xml:space="preserve"> 40 06 18 </t>
  </si>
  <si>
    <t xml:space="preserve"> 37 04 01 </t>
  </si>
  <si>
    <t xml:space="preserve"> 37 11 05 </t>
  </si>
  <si>
    <t xml:space="preserve"> 39 06 05 </t>
  </si>
  <si>
    <t xml:space="preserve"> 29 06 13 </t>
  </si>
  <si>
    <t xml:space="preserve"> 38 00 18 </t>
  </si>
  <si>
    <t xml:space="preserve"> 59 04 </t>
  </si>
  <si>
    <t xml:space="preserve"> 35 11 </t>
  </si>
  <si>
    <t xml:space="preserve"> 39 10 28 </t>
  </si>
  <si>
    <t xml:space="preserve"> 42 02 07 </t>
  </si>
  <si>
    <t xml:space="preserve"> 40 06 13 </t>
  </si>
  <si>
    <t xml:space="preserve"> 37 04 07 </t>
  </si>
  <si>
    <t xml:space="preserve"> 39 06 06 </t>
  </si>
  <si>
    <t xml:space="preserve"> 29 06 26 </t>
  </si>
  <si>
    <t xml:space="preserve"> 38 00 11 </t>
  </si>
  <si>
    <t>1 : 1,32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</si>
</sst>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0\ 00"/>
    <numFmt numFmtId="165" formatCode="00\ 00"/>
    <numFmt numFmtId="166" formatCode="\-"/>
  </numFmts>
  <fonts count="4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FF33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vertAlign val="superscript"/>
      <sz val="7.5"/>
      <color theme="1"/>
      <name val="Calibri"/>
      <family val="2"/>
      <charset val="238"/>
      <scheme val="minor"/>
    </font>
    <font>
      <b/>
      <i/>
      <sz val="8"/>
      <color rgb="FFFF000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vertAlign val="superscript"/>
      <sz val="8.5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E2F9"/>
        <bgColor indexed="64"/>
      </patternFill>
    </fill>
    <fill>
      <patternFill patternType="solid">
        <fgColor rgb="FFD7FA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" fontId="8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166" fontId="8" fillId="6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/>
    </xf>
    <xf numFmtId="16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4" fontId="8" fillId="11" borderId="8" xfId="0" applyNumberFormat="1" applyFont="1" applyFill="1" applyBorder="1" applyAlignment="1">
      <alignment vertical="center"/>
    </xf>
    <xf numFmtId="164" fontId="8" fillId="11" borderId="8" xfId="0" applyNumberFormat="1" applyFont="1" applyFill="1" applyBorder="1" applyAlignment="1">
      <alignment horizontal="center" vertical="center"/>
    </xf>
    <xf numFmtId="165" fontId="8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4" fontId="4" fillId="9" borderId="5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Fill="1"/>
    <xf numFmtId="0" fontId="4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1" borderId="8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vertical="center"/>
    </xf>
    <xf numFmtId="1" fontId="8" fillId="11" borderId="8" xfId="0" applyNumberFormat="1" applyFont="1" applyFill="1" applyBorder="1" applyAlignment="1">
      <alignment vertical="center"/>
    </xf>
    <xf numFmtId="1" fontId="8" fillId="5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6" fillId="4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3" fillId="0" borderId="0" xfId="0" applyFont="1"/>
    <xf numFmtId="0" fontId="29" fillId="0" borderId="0" xfId="0" applyFont="1"/>
    <xf numFmtId="0" fontId="29" fillId="2" borderId="0" xfId="0" applyFont="1" applyFill="1"/>
    <xf numFmtId="0" fontId="29" fillId="0" borderId="0" xfId="0" applyFont="1" applyAlignment="1">
      <alignment vertical="center"/>
    </xf>
    <xf numFmtId="0" fontId="34" fillId="0" borderId="0" xfId="0" applyFont="1"/>
    <xf numFmtId="0" fontId="20" fillId="2" borderId="0" xfId="0" applyFont="1" applyFill="1"/>
    <xf numFmtId="0" fontId="35" fillId="0" borderId="0" xfId="0" applyFont="1"/>
    <xf numFmtId="0" fontId="6" fillId="0" borderId="8" xfId="0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5" fillId="0" borderId="0" xfId="0" applyFont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1" fillId="0" borderId="0" xfId="0" applyFont="1" applyBorder="1" applyAlignment="1"/>
    <xf numFmtId="0" fontId="2" fillId="2" borderId="3" xfId="0" applyFont="1" applyFill="1" applyBorder="1" applyAlignment="1">
      <alignment horizontal="left" vertical="center"/>
    </xf>
    <xf numFmtId="0" fontId="36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1" fillId="0" borderId="0" xfId="0" applyFont="1" applyBorder="1" applyAlignment="1">
      <alignment horizontal="left" vertical="top" wrapText="1"/>
    </xf>
    <xf numFmtId="0" fontId="6" fillId="0" borderId="0" xfId="0" applyFont="1" applyAlignment="1">
      <alignment wrapText="1"/>
    </xf>
    <xf numFmtId="2" fontId="2" fillId="3" borderId="4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wrapText="1"/>
    </xf>
    <xf numFmtId="0" fontId="6" fillId="0" borderId="11" xfId="0" applyFont="1" applyBorder="1" applyAlignment="1">
      <alignment wrapText="1"/>
    </xf>
    <xf numFmtId="0" fontId="11" fillId="0" borderId="11" xfId="0" applyFont="1" applyBorder="1" applyAlignment="1">
      <alignment horizontal="left" vertical="top" wrapText="1"/>
    </xf>
    <xf numFmtId="1" fontId="29" fillId="0" borderId="0" xfId="0" applyNumberFormat="1" applyFont="1" applyAlignment="1">
      <alignment vertical="center"/>
    </xf>
    <xf numFmtId="0" fontId="42" fillId="0" borderId="6" xfId="0" applyFont="1" applyFill="1" applyBorder="1" applyAlignment="1">
      <alignment vertical="center"/>
    </xf>
    <xf numFmtId="0" fontId="42" fillId="0" borderId="7" xfId="0" applyFont="1" applyFill="1" applyBorder="1" applyAlignment="1">
      <alignment horizontal="left" vertical="center"/>
    </xf>
    <xf numFmtId="0" fontId="44" fillId="0" borderId="7" xfId="0" applyFont="1" applyFill="1" applyBorder="1" applyAlignment="1">
      <alignment horizontal="center" vertical="center"/>
    </xf>
    <xf numFmtId="0" fontId="42" fillId="0" borderId="7" xfId="0" applyFont="1" applyFill="1" applyBorder="1" applyAlignment="1">
      <alignment vertical="center"/>
    </xf>
    <xf numFmtId="0" fontId="42" fillId="0" borderId="7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1" fontId="9" fillId="2" borderId="1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left" vertical="center" wrapText="1"/>
    </xf>
    <xf numFmtId="0" fontId="36" fillId="2" borderId="3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1" fillId="0" borderId="11" xfId="0" applyFont="1" applyBorder="1" applyAlignment="1">
      <alignment horizontal="right" wrapText="1"/>
    </xf>
    <xf numFmtId="0" fontId="11" fillId="0" borderId="9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wrapText="1"/>
    </xf>
    <xf numFmtId="3" fontId="6" fillId="2" borderId="5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3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22026373718085E-2"/>
          <c:y val="4.6431648591634261E-2"/>
          <c:w val="0.91107797362628196"/>
          <c:h val="0.60046178310434495"/>
        </c:manualLayout>
      </c:layout>
      <c:barChart>
        <c:barDir val="col"/>
        <c:grouping val="clustered"/>
        <c:varyColors val="0"/>
        <c:ser>
          <c:idx val="0"/>
          <c:order val="0"/>
          <c:tx>
            <c:v>broj korisnika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4FF-481B-AEC6-2CE9474C610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FF-481B-AEC6-2CE9474C61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4FF-481B-AEC6-2CE9474C6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('stranica 1 i 2'!$A$22:$K$22,'stranica 1 i 2'!$A$36:$D$36)</c:f>
              <c:strCache>
                <c:ptCount val="2"/>
                <c:pt idx="0">
                  <c:v>Korisnici koji su pravo na mirovinu PRVI PUT ostvarili u 2022. godini prema Zakonu o mirovinskom osiguranju - NOVI KORISNICI</c:v>
                </c:pt>
                <c:pt idx="1">
                  <c:v>Korisnici mirovina kojima je u 2022. godini PRESTALO PRAVO NA MIROVINU - uzrok smrt 
koji su pravo na mirovinu ostvarili prema Zakonu o mirovinskom osiguranju</c:v>
                </c:pt>
              </c:strCache>
            </c:strRef>
          </c:cat>
          <c:val>
            <c:numRef>
              <c:f>('stranica 1 i 2'!$B$31,'stranica 1 i 2'!$B$40)</c:f>
              <c:numCache>
                <c:formatCode>0</c:formatCode>
                <c:ptCount val="2"/>
                <c:pt idx="0">
                  <c:v>41357</c:v>
                </c:pt>
                <c:pt idx="1">
                  <c:v>43750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9A-820E-25436B394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651968"/>
        <c:axId val="74654880"/>
      </c:barChart>
      <c:catAx>
        <c:axId val="746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4880"/>
        <c:crosses val="autoZero"/>
        <c:auto val="1"/>
        <c:lblAlgn val="ctr"/>
        <c:lblOffset val="100"/>
        <c:noMultiLvlLbl val="0"/>
      </c:catAx>
      <c:valAx>
        <c:axId val="74654880"/>
        <c:scaling>
          <c:orientation val="minMax"/>
          <c:max val="44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Odnos broja korisnika mirovina</a:t>
            </a:r>
          </a:p>
          <a:p>
            <a:pPr>
              <a:defRPr sz="1200"/>
            </a:pPr>
            <a:r>
              <a:rPr lang="hr-HR" sz="1200"/>
              <a:t> i osiguranika   </a:t>
            </a:r>
            <a:r>
              <a:rPr lang="hr-HR" sz="1200">
                <a:solidFill>
                  <a:srgbClr val="FF0000"/>
                </a:solidFill>
              </a:rPr>
              <a:t>1 : 1,32</a:t>
            </a:r>
          </a:p>
        </c:rich>
      </c:tx>
      <c:layout>
        <c:manualLayout>
          <c:xMode val="edge"/>
          <c:yMode val="edge"/>
          <c:x val="0.15082970766180673"/>
          <c:y val="2.38166959139144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8818409679455519E-2"/>
          <c:y val="0.17904002255622328"/>
          <c:w val="0.95089514857600765"/>
          <c:h val="0.48415980902800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E2-49AA-8364-D1CCE1E0CA53}"/>
              </c:ext>
            </c:extLst>
          </c:dPt>
          <c:dLbls>
            <c:dLbl>
              <c:idx val="2"/>
              <c:layout>
                <c:manualLayout>
                  <c:x val="-6.1381064279991578E-3"/>
                  <c:y val="-8.71483574360144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E2-49AA-8364-D1CCE1E0C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2'!$A$43:$B$49</c15:sqref>
                  </c15:fullRef>
                </c:ext>
              </c:extLst>
              <c:f>('stranica 1 i 2'!$A$43:$B$44,'stranica 1 i 2'!$A$49:$B$49)</c:f>
              <c:strCache>
                <c:ptCount val="3"/>
                <c:pt idx="0">
                  <c:v>Broj osiguranika 31.10.2022.</c:v>
                </c:pt>
                <c:pt idx="1">
                  <c:v>Broj korisnika mirovine za listopad 2022. (isplata u studenome 2022.)</c:v>
                </c:pt>
                <c:pt idx="2">
                  <c:v>Registrirana nezaposlenost krajem listopada 2022.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2'!$C$43:$C$49</c15:sqref>
                  </c15:fullRef>
                </c:ext>
              </c:extLst>
              <c:f>('stranica 1 i 2'!$C$43:$C$44,'stranica 1 i 2'!$C$49)</c:f>
              <c:numCache>
                <c:formatCode>0</c:formatCode>
                <c:ptCount val="3"/>
                <c:pt idx="0">
                  <c:v>1620791</c:v>
                </c:pt>
                <c:pt idx="1">
                  <c:v>1229791</c:v>
                </c:pt>
                <c:pt idx="2">
                  <c:v>112127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D-42C9-A646-836DD335B54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CE2-49AA-8364-D1CCE1E0CA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2'!$A$43:$B$49</c15:sqref>
                  </c15:fullRef>
                </c:ext>
              </c:extLst>
              <c:f>('stranica 1 i 2'!$A$43:$B$44,'stranica 1 i 2'!$A$49:$B$49)</c:f>
              <c:strCache>
                <c:ptCount val="3"/>
                <c:pt idx="0">
                  <c:v>Broj osiguranika 31.10.2022.</c:v>
                </c:pt>
                <c:pt idx="1">
                  <c:v>Broj korisnika mirovine za listopad 2022. (isplata u studenome 2022.)</c:v>
                </c:pt>
                <c:pt idx="2">
                  <c:v>Registrirana nezaposlenost krajem listopada 2022.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2'!$D$43:$D$49</c15:sqref>
                  </c15:fullRef>
                </c:ext>
              </c:extLst>
              <c:f>('stranica 1 i 2'!$D$43:$D$44,'stranica 1 i 2'!$D$49)</c:f>
              <c:numCache>
                <c:formatCode>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C4FD-42C9-A646-836DD335B5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"/>
        <c:overlap val="50"/>
        <c:axId val="155137216"/>
        <c:axId val="155139296"/>
      </c:barChart>
      <c:catAx>
        <c:axId val="155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9296"/>
        <c:crosses val="autoZero"/>
        <c:auto val="1"/>
        <c:lblAlgn val="ctr"/>
        <c:lblOffset val="100"/>
        <c:noMultiLvlLbl val="0"/>
      </c:catAx>
      <c:valAx>
        <c:axId val="1551392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crossAx val="155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422595852161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2'!$G$3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3234.95</c:v>
                </c:pt>
                <c:pt idx="1">
                  <c:v>3346.2983443275689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v>prosječan mirovinski staž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53260950708794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1-4338-946B-DDC96E1D6A72}"/>
                </c:ext>
              </c:extLst>
            </c:dLbl>
            <c:dLbl>
              <c:idx val="1"/>
              <c:layout>
                <c:manualLayout>
                  <c:x val="-4.2853260950708849E-2"/>
                  <c:y val="-0.1326050670860597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1-4338-946B-DDC96E1D6A72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2'!$L$14,'stranica 1 i 2'!$L$31)</c:f>
              <c:numCache>
                <c:formatCode>General</c:formatCode>
                <c:ptCount val="2"/>
                <c:pt idx="0">
                  <c:v>31</c:v>
                </c:pt>
                <c:pt idx="1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888"/>
        <c:axId val="71983136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719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33888"/>
        <c:crosses val="max"/>
        <c:crossBetween val="between"/>
      </c:valAx>
      <c:catAx>
        <c:axId val="15513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9831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072017042849"/>
          <c:y val="0.25690073010005204"/>
          <c:w val="0.17624601731330267"/>
          <c:h val="0.3505591875602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12132125511339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2'!$G$21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3234.95</c:v>
                </c:pt>
                <c:pt idx="1">
                  <c:v>3346.2983443275689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strRef>
              <c:f>'stranica 1 i 2'!$J$21</c:f>
              <c:strCache>
                <c:ptCount val="1"/>
                <c:pt idx="0">
                  <c:v>Udio netomirovine u netoplaći RH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9155772617107E-2"/>
                  <c:y val="-0.10804323771270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1-439E-95A5-0CC963D1E7EB}"/>
                </c:ext>
              </c:extLst>
            </c:dLbl>
            <c:dLbl>
              <c:idx val="1"/>
              <c:layout>
                <c:manualLayout>
                  <c:x val="-6.2011298211977879E-2"/>
                  <c:y val="-0.1152461202268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1-439E-95A5-0CC963D1E7EB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2'!$J$14,'stranica 1 i 2'!$J$31)</c:f>
              <c:numCache>
                <c:formatCode>0.00</c:formatCode>
                <c:ptCount val="2"/>
                <c:pt idx="0">
                  <c:v>42.436704709431979</c:v>
                </c:pt>
                <c:pt idx="1">
                  <c:v>43.897393996163828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7040"/>
        <c:axId val="255805792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255805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55807040"/>
        <c:crosses val="max"/>
        <c:crossBetween val="between"/>
      </c:valAx>
      <c:catAx>
        <c:axId val="255807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58057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57448074204709"/>
          <c:y val="0.27130649512841271"/>
          <c:w val="0.17624601731330267"/>
          <c:h val="0.3793707176169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PREMA </a:t>
            </a:r>
            <a:endParaRPr lang="hr-HR" sz="1000" b="1">
              <a:solidFill>
                <a:srgbClr val="002060"/>
              </a:solidFill>
            </a:endParaRPr>
          </a:p>
          <a:p>
            <a:pPr>
              <a:defRPr sz="1000" b="1"/>
            </a:pPr>
            <a:r>
              <a:rPr lang="en-US" sz="1000" b="1">
                <a:solidFill>
                  <a:srgbClr val="002060"/>
                </a:solidFill>
              </a:rPr>
              <a:t>ZAKONU O MIROVINSKOM OSIGURANJU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1.6497937757780277E-2"/>
          <c:y val="0.20988636363636365"/>
          <c:w val="0.9670041244844394"/>
          <c:h val="0.672284955857790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3'!$A$1:$M$1</c:f>
              <c:strCache>
                <c:ptCount val="1"/>
                <c:pt idx="0">
                  <c:v>KORISNICI MIROVINA PREMA VRSTAMA I SVOTAMA MIROVINA KOJI SU PRAVO NA MIROVINU OSTVARILI PREMA ZAKONU O MIROVINSKOM OSIGURANJU 
BEZ MEĐUNARODNIH UGOVORA</c:v>
                </c:pt>
              </c:strCache>
            </c:strRef>
          </c:tx>
          <c:spPr>
            <a:pattFill prst="pct8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3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3'!$A$5:$A$18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3'!$B$5:$B$18</c:f>
              <c:numCache>
                <c:formatCode>General</c:formatCode>
                <c:ptCount val="14"/>
                <c:pt idx="0">
                  <c:v>2638</c:v>
                </c:pt>
                <c:pt idx="1">
                  <c:v>14405</c:v>
                </c:pt>
                <c:pt idx="2">
                  <c:v>69445</c:v>
                </c:pt>
                <c:pt idx="3">
                  <c:v>101681</c:v>
                </c:pt>
                <c:pt idx="4">
                  <c:v>166534</c:v>
                </c:pt>
                <c:pt idx="5">
                  <c:v>136302</c:v>
                </c:pt>
                <c:pt idx="6">
                  <c:v>135232</c:v>
                </c:pt>
                <c:pt idx="7">
                  <c:v>88950</c:v>
                </c:pt>
                <c:pt idx="8">
                  <c:v>71929</c:v>
                </c:pt>
                <c:pt idx="9">
                  <c:v>53247</c:v>
                </c:pt>
                <c:pt idx="10">
                  <c:v>58682</c:v>
                </c:pt>
                <c:pt idx="11">
                  <c:v>28509</c:v>
                </c:pt>
                <c:pt idx="12">
                  <c:v>10871</c:v>
                </c:pt>
                <c:pt idx="13">
                  <c:v>13179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3D0-A964-561C835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2">
            <a:lumMod val="20000"/>
            <a:lumOff val="80000"/>
          </a:schemeClr>
        </a:gs>
        <a:gs pos="64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do 31. prosinca 1998.</a:t>
            </a:r>
            <a:r>
              <a:rPr lang="en-US" sz="1000" b="1">
                <a:solidFill>
                  <a:srgbClr val="FF0000"/>
                </a:solidFill>
              </a:rPr>
              <a:t> </a:t>
            </a:r>
            <a:endParaRPr lang="hr-HR" sz="1000" b="1">
              <a:solidFill>
                <a:srgbClr val="FF0000"/>
              </a:solidFill>
            </a:endParaRP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9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4'!$A$5:$A$18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4'!$B$5:$B$18</c:f>
              <c:numCache>
                <c:formatCode>General</c:formatCode>
                <c:ptCount val="14"/>
                <c:pt idx="0">
                  <c:v>60</c:v>
                </c:pt>
                <c:pt idx="1">
                  <c:v>6099</c:v>
                </c:pt>
                <c:pt idx="2">
                  <c:v>5326</c:v>
                </c:pt>
                <c:pt idx="3">
                  <c:v>8320</c:v>
                </c:pt>
                <c:pt idx="4">
                  <c:v>39062</c:v>
                </c:pt>
                <c:pt idx="5">
                  <c:v>25914</c:v>
                </c:pt>
                <c:pt idx="6">
                  <c:v>33698</c:v>
                </c:pt>
                <c:pt idx="7">
                  <c:v>22350</c:v>
                </c:pt>
                <c:pt idx="8">
                  <c:v>18783</c:v>
                </c:pt>
                <c:pt idx="9">
                  <c:v>13579</c:v>
                </c:pt>
                <c:pt idx="10">
                  <c:v>13161</c:v>
                </c:pt>
                <c:pt idx="11">
                  <c:v>6419</c:v>
                </c:pt>
                <c:pt idx="12">
                  <c:v>2572</c:v>
                </c:pt>
                <c:pt idx="13">
                  <c:v>1632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DFF-81E9-5CC1A80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4">
            <a:lumMod val="20000"/>
            <a:lumOff val="80000"/>
          </a:schemeClr>
        </a:gs>
        <a:gs pos="47104">
          <a:schemeClr val="accent6">
            <a:lumMod val="20000"/>
            <a:lumOff val="80000"/>
          </a:schemeClr>
        </a:gs>
        <a:gs pos="68746">
          <a:schemeClr val="accent2">
            <a:lumMod val="20000"/>
            <a:lumOff val="80000"/>
          </a:schemeClr>
        </a:gs>
        <a:gs pos="64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od 1. siječnja 1999.</a:t>
            </a: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5'!$A$5:$A$18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5'!$B$5:$B$18</c:f>
              <c:numCache>
                <c:formatCode>General</c:formatCode>
                <c:ptCount val="14"/>
                <c:pt idx="0">
                  <c:v>2578</c:v>
                </c:pt>
                <c:pt idx="1">
                  <c:v>8306</c:v>
                </c:pt>
                <c:pt idx="2">
                  <c:v>64119</c:v>
                </c:pt>
                <c:pt idx="3">
                  <c:v>93361</c:v>
                </c:pt>
                <c:pt idx="4">
                  <c:v>127472</c:v>
                </c:pt>
                <c:pt idx="5">
                  <c:v>110388</c:v>
                </c:pt>
                <c:pt idx="6">
                  <c:v>101534</c:v>
                </c:pt>
                <c:pt idx="7">
                  <c:v>66600</c:v>
                </c:pt>
                <c:pt idx="8">
                  <c:v>53146</c:v>
                </c:pt>
                <c:pt idx="9">
                  <c:v>39668</c:v>
                </c:pt>
                <c:pt idx="10">
                  <c:v>45521</c:v>
                </c:pt>
                <c:pt idx="11">
                  <c:v>22090</c:v>
                </c:pt>
                <c:pt idx="12">
                  <c:v>8299</c:v>
                </c:pt>
                <c:pt idx="13">
                  <c:v>11547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A30-8631-C648AF7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55118110236220474" l="0.70866141732283472" r="0.70866141732283472" t="0.74803149606299213" header="0.31496062992125984" footer="0.3149606299212598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</a:rPr>
              <a:t>KORISNICI KOJIMA SU MIROVINE PRIZNATE I / ILI ODREĐENE PREMA POSEBNIM PROPISIMA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391857506361322E-2"/>
          <c:y val="0.1170028678295322"/>
          <c:w val="0.96156678888421387"/>
          <c:h val="0.4251979946648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6'!$C$4</c:f>
              <c:strCache>
                <c:ptCount val="1"/>
                <c:pt idx="0">
                  <c:v>Broj korisnika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6'!$C$7:$C$26</c:f>
              <c:numCache>
                <c:formatCode>General</c:formatCode>
                <c:ptCount val="20"/>
                <c:pt idx="0">
                  <c:v>7399</c:v>
                </c:pt>
                <c:pt idx="1">
                  <c:v>9230</c:v>
                </c:pt>
                <c:pt idx="2">
                  <c:v>653</c:v>
                </c:pt>
                <c:pt idx="3">
                  <c:v>311</c:v>
                </c:pt>
                <c:pt idx="4" formatCode="0">
                  <c:v>16100</c:v>
                </c:pt>
                <c:pt idx="5">
                  <c:v>2220</c:v>
                </c:pt>
                <c:pt idx="6">
                  <c:v>2217</c:v>
                </c:pt>
                <c:pt idx="7">
                  <c:v>71253</c:v>
                </c:pt>
                <c:pt idx="8">
                  <c:v>55886</c:v>
                </c:pt>
                <c:pt idx="9">
                  <c:v>3992</c:v>
                </c:pt>
                <c:pt idx="10">
                  <c:v>159</c:v>
                </c:pt>
                <c:pt idx="11">
                  <c:v>5634</c:v>
                </c:pt>
                <c:pt idx="12">
                  <c:v>686</c:v>
                </c:pt>
                <c:pt idx="13">
                  <c:v>69</c:v>
                </c:pt>
                <c:pt idx="14">
                  <c:v>21</c:v>
                </c:pt>
                <c:pt idx="15">
                  <c:v>127</c:v>
                </c:pt>
                <c:pt idx="16">
                  <c:v>249</c:v>
                </c:pt>
                <c:pt idx="17">
                  <c:v>836</c:v>
                </c:pt>
                <c:pt idx="18">
                  <c:v>206</c:v>
                </c:pt>
                <c:pt idx="19">
                  <c:v>6759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329807"/>
        <c:axId val="1551346031"/>
      </c:barChart>
      <c:lineChart>
        <c:grouping val="standard"/>
        <c:varyColors val="0"/>
        <c:ser>
          <c:idx val="1"/>
          <c:order val="1"/>
          <c:tx>
            <c:strRef>
              <c:f>'stranica 6'!$D$4</c:f>
              <c:strCache>
                <c:ptCount val="1"/>
                <c:pt idx="0">
                  <c:v>Prosječna mirovina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6'!$D$7:$D$26</c:f>
              <c:numCache>
                <c:formatCode>#,##0.00</c:formatCode>
                <c:ptCount val="20"/>
                <c:pt idx="0">
                  <c:v>4969.92</c:v>
                </c:pt>
                <c:pt idx="1">
                  <c:v>4857.25</c:v>
                </c:pt>
                <c:pt idx="2">
                  <c:v>4673.58</c:v>
                </c:pt>
                <c:pt idx="3">
                  <c:v>5635.82</c:v>
                </c:pt>
                <c:pt idx="4">
                  <c:v>4431.53</c:v>
                </c:pt>
                <c:pt idx="5">
                  <c:v>2827.83</c:v>
                </c:pt>
                <c:pt idx="6">
                  <c:v>4424.7</c:v>
                </c:pt>
                <c:pt idx="7">
                  <c:v>6659.45</c:v>
                </c:pt>
                <c:pt idx="8">
                  <c:v>3246.06</c:v>
                </c:pt>
                <c:pt idx="9">
                  <c:v>3671.21</c:v>
                </c:pt>
                <c:pt idx="10">
                  <c:v>3694.22</c:v>
                </c:pt>
                <c:pt idx="11">
                  <c:v>3293.95</c:v>
                </c:pt>
                <c:pt idx="12">
                  <c:v>11279.31</c:v>
                </c:pt>
                <c:pt idx="13">
                  <c:v>3904.4</c:v>
                </c:pt>
                <c:pt idx="14">
                  <c:v>4210.21</c:v>
                </c:pt>
                <c:pt idx="15">
                  <c:v>9965.7999999999993</c:v>
                </c:pt>
                <c:pt idx="16">
                  <c:v>4410.5600000000004</c:v>
                </c:pt>
                <c:pt idx="17">
                  <c:v>3617.78</c:v>
                </c:pt>
                <c:pt idx="18">
                  <c:v>2373.5300000000002</c:v>
                </c:pt>
                <c:pt idx="19">
                  <c:v>3802.3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82927"/>
        <c:axId val="1551076687"/>
      </c:lineChart>
      <c:catAx>
        <c:axId val="155132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46031"/>
        <c:crosses val="autoZero"/>
        <c:auto val="1"/>
        <c:lblAlgn val="ctr"/>
        <c:lblOffset val="100"/>
        <c:noMultiLvlLbl val="0"/>
      </c:catAx>
      <c:valAx>
        <c:axId val="155134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29807"/>
        <c:crosses val="autoZero"/>
        <c:crossBetween val="between"/>
      </c:valAx>
      <c:valAx>
        <c:axId val="1551076687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2927"/>
        <c:crosses val="max"/>
        <c:crossBetween val="between"/>
      </c:valAx>
      <c:catAx>
        <c:axId val="155108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07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108773617038366E-2"/>
          <c:y val="0.10663891809164182"/>
          <c:w val="0.18250681517707759"/>
          <c:h val="0.1093704909922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33</xdr:row>
      <xdr:rowOff>63499</xdr:rowOff>
    </xdr:from>
    <xdr:to>
      <xdr:col>10</xdr:col>
      <xdr:colOff>751416</xdr:colOff>
      <xdr:row>41</xdr:row>
      <xdr:rowOff>95249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116416</xdr:colOff>
      <xdr:row>42</xdr:row>
      <xdr:rowOff>52918</xdr:rowOff>
    </xdr:from>
    <xdr:to>
      <xdr:col>10</xdr:col>
      <xdr:colOff>730250</xdr:colOff>
      <xdr:row>52</xdr:row>
      <xdr:rowOff>391583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52</xdr:row>
      <xdr:rowOff>197697</xdr:rowOff>
    </xdr:from>
    <xdr:to>
      <xdr:col>16</xdr:col>
      <xdr:colOff>84667</xdr:colOff>
      <xdr:row>52</xdr:row>
      <xdr:rowOff>243416</xdr:rowOff>
    </xdr:to>
    <xdr:sp macro="" textlink="">
      <xdr:nvSpPr>
        <xdr:cNvPr id="4" name="TekstniOkvir 3"/>
        <xdr:cNvSpPr txBox="1"/>
      </xdr:nvSpPr>
      <xdr:spPr>
        <a:xfrm>
          <a:off x="12710583" y="12220364"/>
          <a:ext cx="52917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158749</xdr:colOff>
      <xdr:row>53</xdr:row>
      <xdr:rowOff>46567</xdr:rowOff>
    </xdr:from>
    <xdr:to>
      <xdr:col>3</xdr:col>
      <xdr:colOff>222250</xdr:colOff>
      <xdr:row>62</xdr:row>
      <xdr:rowOff>95250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285749</xdr:colOff>
      <xdr:row>53</xdr:row>
      <xdr:rowOff>63500</xdr:rowOff>
    </xdr:from>
    <xdr:to>
      <xdr:col>10</xdr:col>
      <xdr:colOff>762000</xdr:colOff>
      <xdr:row>62</xdr:row>
      <xdr:rowOff>112183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20</xdr:row>
      <xdr:rowOff>3175</xdr:rowOff>
    </xdr:from>
    <xdr:to>
      <xdr:col>12</xdr:col>
      <xdr:colOff>603250</xdr:colOff>
      <xdr:row>37</xdr:row>
      <xdr:rowOff>111125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133350</xdr:rowOff>
    </xdr:from>
    <xdr:to>
      <xdr:col>12</xdr:col>
      <xdr:colOff>581025</xdr:colOff>
      <xdr:row>37</xdr:row>
      <xdr:rowOff>152400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19</xdr:row>
      <xdr:rowOff>161925</xdr:rowOff>
    </xdr:from>
    <xdr:to>
      <xdr:col>12</xdr:col>
      <xdr:colOff>571500</xdr:colOff>
      <xdr:row>37</xdr:row>
      <xdr:rowOff>180975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</xdr:rowOff>
    </xdr:from>
    <xdr:to>
      <xdr:col>4</xdr:col>
      <xdr:colOff>676275</xdr:colOff>
      <xdr:row>49</xdr:row>
      <xdr:rowOff>88900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zoomScaleNormal="100" workbookViewId="0">
      <selection sqref="A1:K1"/>
    </sheetView>
  </sheetViews>
  <sheetFormatPr defaultColWidth="9.140625" defaultRowHeight="15" x14ac:dyDescent="0.25"/>
  <cols>
    <col min="1" max="1" width="47.42578125" style="2" customWidth="1"/>
    <col min="2" max="2" width="11" style="2" customWidth="1"/>
    <col min="3" max="3" width="9.85546875" style="2" customWidth="1"/>
    <col min="4" max="4" width="9" style="2" customWidth="1"/>
    <col min="5" max="5" width="8.140625" style="2" customWidth="1"/>
    <col min="6" max="6" width="8.7109375" style="2" customWidth="1"/>
    <col min="7" max="7" width="10" style="2" customWidth="1"/>
    <col min="8" max="8" width="9.28515625" style="2" customWidth="1"/>
    <col min="9" max="9" width="7.5703125" style="2" customWidth="1"/>
    <col min="10" max="10" width="10.140625" style="2" customWidth="1"/>
    <col min="11" max="11" width="12.28515625" style="2" customWidth="1"/>
    <col min="12" max="12" width="9.140625" style="139" customWidth="1"/>
    <col min="13" max="14" width="9.140625" style="135" customWidth="1"/>
    <col min="15" max="15" width="12.140625" style="135" customWidth="1"/>
    <col min="16" max="16" width="9.140625" style="135" customWidth="1"/>
    <col min="17" max="17" width="9.140625" style="139" customWidth="1"/>
    <col min="18" max="20" width="9.140625" style="135" customWidth="1"/>
    <col min="21" max="23" width="9.140625" style="135"/>
    <col min="24" max="16384" width="9.140625" style="2"/>
  </cols>
  <sheetData>
    <row r="1" spans="1:23" ht="21" customHeight="1" x14ac:dyDescent="0.25">
      <c r="A1" s="192" t="s">
        <v>180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23" s="1" customFormat="1" ht="14.45" customHeight="1" x14ac:dyDescent="0.2">
      <c r="A2" s="193" t="s">
        <v>8</v>
      </c>
      <c r="B2" s="187" t="s">
        <v>9</v>
      </c>
      <c r="C2" s="188" t="s">
        <v>94</v>
      </c>
      <c r="D2" s="187" t="s">
        <v>89</v>
      </c>
      <c r="E2" s="180" t="s">
        <v>90</v>
      </c>
      <c r="F2" s="190" t="s">
        <v>0</v>
      </c>
      <c r="G2" s="190"/>
      <c r="H2" s="190"/>
      <c r="I2" s="190"/>
      <c r="J2" s="190"/>
      <c r="K2" s="190"/>
      <c r="L2" s="107"/>
      <c r="M2" s="136"/>
      <c r="N2" s="136"/>
      <c r="O2" s="136"/>
      <c r="P2" s="136"/>
      <c r="Q2" s="107"/>
      <c r="R2" s="136"/>
      <c r="S2" s="136"/>
      <c r="T2" s="136"/>
      <c r="U2" s="136"/>
      <c r="V2" s="136"/>
      <c r="W2" s="136"/>
    </row>
    <row r="3" spans="1:23" s="1" customFormat="1" ht="58.5" customHeight="1" x14ac:dyDescent="0.2">
      <c r="A3" s="193"/>
      <c r="B3" s="187"/>
      <c r="C3" s="188"/>
      <c r="D3" s="187"/>
      <c r="E3" s="181"/>
      <c r="F3" s="81" t="s">
        <v>10</v>
      </c>
      <c r="G3" s="117" t="s">
        <v>95</v>
      </c>
      <c r="H3" s="81" t="s">
        <v>89</v>
      </c>
      <c r="I3" s="117" t="s">
        <v>90</v>
      </c>
      <c r="J3" s="118" t="s">
        <v>96</v>
      </c>
      <c r="K3" s="111" t="s">
        <v>91</v>
      </c>
      <c r="L3" s="107"/>
      <c r="M3" s="136"/>
      <c r="N3" s="136"/>
      <c r="O3" s="136"/>
      <c r="P3" s="136"/>
      <c r="Q3" s="107"/>
      <c r="R3" s="136"/>
      <c r="S3" s="136"/>
      <c r="T3" s="136"/>
      <c r="U3" s="136"/>
      <c r="V3" s="136"/>
      <c r="W3" s="136"/>
    </row>
    <row r="4" spans="1:23" s="1" customFormat="1" ht="15.75" x14ac:dyDescent="0.2">
      <c r="A4" s="189" t="s">
        <v>88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07"/>
      <c r="M4" s="136"/>
      <c r="N4" s="136"/>
      <c r="O4" s="136"/>
      <c r="P4" s="136"/>
      <c r="Q4" s="107"/>
      <c r="R4" s="136"/>
      <c r="S4" s="136"/>
      <c r="T4" s="136"/>
      <c r="U4" s="136"/>
      <c r="V4" s="136"/>
      <c r="W4" s="136"/>
    </row>
    <row r="5" spans="1:23" s="1" customFormat="1" ht="13.5" customHeight="1" x14ac:dyDescent="0.2">
      <c r="A5" s="172" t="s">
        <v>4</v>
      </c>
      <c r="B5" s="120">
        <v>493445</v>
      </c>
      <c r="C5" s="29">
        <v>3077.04</v>
      </c>
      <c r="D5" s="30" t="s">
        <v>181</v>
      </c>
      <c r="E5" s="30" t="s">
        <v>124</v>
      </c>
      <c r="F5" s="128">
        <v>399893</v>
      </c>
      <c r="G5" s="31">
        <v>3589.56</v>
      </c>
      <c r="H5" s="32" t="s">
        <v>197</v>
      </c>
      <c r="I5" s="33" t="s">
        <v>124</v>
      </c>
      <c r="J5" s="34">
        <f t="shared" ref="J5:J14" si="0">G5/$C$50*100</f>
        <v>47.08854781582054</v>
      </c>
      <c r="K5" s="34">
        <f>F5/$F$14*100</f>
        <v>42.02304740207061</v>
      </c>
      <c r="L5" s="107"/>
      <c r="M5" s="136"/>
      <c r="N5" s="136"/>
      <c r="O5" s="136"/>
      <c r="P5" s="136"/>
      <c r="Q5" s="107"/>
      <c r="R5" s="136"/>
      <c r="S5" s="136"/>
      <c r="T5" s="136"/>
      <c r="U5" s="136"/>
      <c r="V5" s="136"/>
      <c r="W5" s="136"/>
    </row>
    <row r="6" spans="1:23" s="1" customFormat="1" ht="13.5" customHeight="1" x14ac:dyDescent="0.2">
      <c r="A6" s="173" t="s">
        <v>11</v>
      </c>
      <c r="B6" s="121">
        <v>47381</v>
      </c>
      <c r="C6" s="36">
        <v>4044.6</v>
      </c>
      <c r="D6" s="37" t="s">
        <v>182</v>
      </c>
      <c r="E6" s="37" t="s">
        <v>143</v>
      </c>
      <c r="F6" s="129">
        <v>41735</v>
      </c>
      <c r="G6" s="38">
        <v>4250.71</v>
      </c>
      <c r="H6" s="39" t="s">
        <v>198</v>
      </c>
      <c r="I6" s="40" t="s">
        <v>147</v>
      </c>
      <c r="J6" s="41">
        <f t="shared" si="0"/>
        <v>55.761642398006039</v>
      </c>
      <c r="K6" s="41">
        <f>F6/$F$14*100</f>
        <v>4.3857528972135471</v>
      </c>
      <c r="L6" s="107"/>
      <c r="M6" s="136"/>
      <c r="N6" s="136"/>
      <c r="O6" s="136"/>
      <c r="P6" s="136"/>
      <c r="Q6" s="107"/>
      <c r="R6" s="136"/>
      <c r="S6" s="136"/>
      <c r="T6" s="136"/>
      <c r="U6" s="136"/>
      <c r="V6" s="136"/>
      <c r="W6" s="136"/>
    </row>
    <row r="7" spans="1:23" s="1" customFormat="1" ht="13.5" customHeight="1" x14ac:dyDescent="0.2">
      <c r="A7" s="173" t="s">
        <v>178</v>
      </c>
      <c r="B7" s="121">
        <v>77733</v>
      </c>
      <c r="C7" s="36">
        <v>2722.18</v>
      </c>
      <c r="D7" s="37" t="s">
        <v>183</v>
      </c>
      <c r="E7" s="37" t="s">
        <v>195</v>
      </c>
      <c r="F7" s="129">
        <v>67271</v>
      </c>
      <c r="G7" s="38">
        <v>3062.29</v>
      </c>
      <c r="H7" s="39" t="s">
        <v>199</v>
      </c>
      <c r="I7" s="40" t="s">
        <v>140</v>
      </c>
      <c r="J7" s="41">
        <f t="shared" si="0"/>
        <v>40.171717171717169</v>
      </c>
      <c r="K7" s="41">
        <f t="shared" ref="K7:K13" si="1">F7/$F$14*100</f>
        <v>7.0692220713658198</v>
      </c>
      <c r="L7" s="107"/>
      <c r="M7" s="136"/>
      <c r="N7" s="136"/>
      <c r="O7" s="136"/>
      <c r="P7" s="136"/>
      <c r="Q7" s="107"/>
      <c r="R7" s="136"/>
      <c r="S7" s="136"/>
      <c r="T7" s="136"/>
      <c r="U7" s="136"/>
      <c r="V7" s="136"/>
      <c r="W7" s="136"/>
    </row>
    <row r="8" spans="1:23" s="1" customFormat="1" ht="14.25" customHeight="1" x14ac:dyDescent="0.2">
      <c r="A8" s="174" t="s">
        <v>12</v>
      </c>
      <c r="B8" s="122">
        <v>618559</v>
      </c>
      <c r="C8" s="43">
        <v>3106.56</v>
      </c>
      <c r="D8" s="44" t="s">
        <v>184</v>
      </c>
      <c r="E8" s="44" t="s">
        <v>114</v>
      </c>
      <c r="F8" s="130">
        <v>508899</v>
      </c>
      <c r="G8" s="45">
        <v>3574.08</v>
      </c>
      <c r="H8" s="46" t="s">
        <v>200</v>
      </c>
      <c r="I8" s="47" t="s">
        <v>140</v>
      </c>
      <c r="J8" s="80">
        <f t="shared" si="0"/>
        <v>46.88547815820543</v>
      </c>
      <c r="K8" s="80">
        <f t="shared" si="1"/>
        <v>53.478022370649981</v>
      </c>
      <c r="L8" s="107"/>
      <c r="M8" s="136"/>
      <c r="N8" s="136"/>
      <c r="O8" s="136"/>
      <c r="P8" s="136"/>
      <c r="Q8" s="107"/>
      <c r="R8" s="136"/>
      <c r="S8" s="136"/>
      <c r="T8" s="136"/>
      <c r="U8" s="136"/>
      <c r="V8" s="136"/>
      <c r="W8" s="136"/>
    </row>
    <row r="9" spans="1:23" s="1" customFormat="1" ht="13.5" customHeight="1" x14ac:dyDescent="0.2">
      <c r="A9" s="175" t="s">
        <v>13</v>
      </c>
      <c r="B9" s="121">
        <v>207761</v>
      </c>
      <c r="C9" s="36">
        <v>2983.3</v>
      </c>
      <c r="D9" s="37" t="s">
        <v>185</v>
      </c>
      <c r="E9" s="37" t="s">
        <v>196</v>
      </c>
      <c r="F9" s="129">
        <v>171636</v>
      </c>
      <c r="G9" s="38">
        <v>3313.26</v>
      </c>
      <c r="H9" s="39" t="s">
        <v>201</v>
      </c>
      <c r="I9" s="40" t="s">
        <v>148</v>
      </c>
      <c r="J9" s="41">
        <f t="shared" si="0"/>
        <v>43.463990554899652</v>
      </c>
      <c r="K9" s="41">
        <f t="shared" si="1"/>
        <v>18.036494171945471</v>
      </c>
      <c r="L9" s="107"/>
      <c r="M9" s="136"/>
      <c r="N9" s="136"/>
      <c r="O9" s="136"/>
      <c r="P9" s="136"/>
      <c r="Q9" s="107"/>
      <c r="R9" s="136"/>
      <c r="S9" s="136"/>
      <c r="T9" s="136"/>
      <c r="U9" s="136"/>
      <c r="V9" s="136"/>
      <c r="W9" s="136"/>
    </row>
    <row r="10" spans="1:23" s="1" customFormat="1" ht="13.5" customHeight="1" x14ac:dyDescent="0.2">
      <c r="A10" s="176" t="s">
        <v>14</v>
      </c>
      <c r="B10" s="121">
        <v>379</v>
      </c>
      <c r="C10" s="36">
        <v>3295.62</v>
      </c>
      <c r="D10" s="37" t="s">
        <v>186</v>
      </c>
      <c r="E10" s="37" t="s">
        <v>117</v>
      </c>
      <c r="F10" s="129">
        <v>371</v>
      </c>
      <c r="G10" s="38">
        <v>3298.09</v>
      </c>
      <c r="H10" s="39" t="s">
        <v>202</v>
      </c>
      <c r="I10" s="40" t="s">
        <v>117</v>
      </c>
      <c r="J10" s="41">
        <f t="shared" si="0"/>
        <v>43.264987537714809</v>
      </c>
      <c r="K10" s="41">
        <f t="shared" si="1"/>
        <v>3.8986805435874586E-2</v>
      </c>
      <c r="L10" s="107"/>
      <c r="M10" s="136"/>
      <c r="N10" s="136"/>
      <c r="O10" s="136"/>
      <c r="P10" s="136"/>
      <c r="Q10" s="107"/>
      <c r="R10" s="136"/>
      <c r="S10" s="136"/>
      <c r="T10" s="136"/>
      <c r="U10" s="136"/>
      <c r="V10" s="136"/>
      <c r="W10" s="136"/>
    </row>
    <row r="11" spans="1:23" s="1" customFormat="1" ht="14.25" customHeight="1" x14ac:dyDescent="0.2">
      <c r="A11" s="174" t="s">
        <v>15</v>
      </c>
      <c r="B11" s="122">
        <v>826699</v>
      </c>
      <c r="C11" s="43">
        <v>3075.67</v>
      </c>
      <c r="D11" s="44" t="s">
        <v>187</v>
      </c>
      <c r="E11" s="44" t="s">
        <v>146</v>
      </c>
      <c r="F11" s="130">
        <v>680906</v>
      </c>
      <c r="G11" s="45">
        <v>3508.18</v>
      </c>
      <c r="H11" s="46" t="s">
        <v>203</v>
      </c>
      <c r="I11" s="47" t="s">
        <v>111</v>
      </c>
      <c r="J11" s="80">
        <f t="shared" si="0"/>
        <v>46.020989111898203</v>
      </c>
      <c r="K11" s="80">
        <f t="shared" si="1"/>
        <v>71.553503348031327</v>
      </c>
      <c r="L11" s="107"/>
      <c r="M11" s="136"/>
      <c r="N11" s="136"/>
      <c r="O11" s="136"/>
      <c r="P11" s="136"/>
      <c r="Q11" s="107"/>
      <c r="R11" s="136"/>
      <c r="S11" s="136"/>
      <c r="T11" s="136"/>
      <c r="U11" s="136"/>
      <c r="V11" s="136"/>
      <c r="W11" s="136"/>
    </row>
    <row r="12" spans="1:23" s="1" customFormat="1" ht="12" customHeight="1" x14ac:dyDescent="0.2">
      <c r="A12" s="175" t="s">
        <v>179</v>
      </c>
      <c r="B12" s="121">
        <v>97690</v>
      </c>
      <c r="C12" s="36">
        <v>2326.0100000000002</v>
      </c>
      <c r="D12" s="37" t="s">
        <v>188</v>
      </c>
      <c r="E12" s="37" t="s">
        <v>120</v>
      </c>
      <c r="F12" s="129">
        <v>92283</v>
      </c>
      <c r="G12" s="38">
        <v>2429.9899999999998</v>
      </c>
      <c r="H12" s="39" t="s">
        <v>204</v>
      </c>
      <c r="I12" s="40" t="s">
        <v>208</v>
      </c>
      <c r="J12" s="41">
        <f t="shared" si="0"/>
        <v>31.877082513446148</v>
      </c>
      <c r="K12" s="41">
        <f t="shared" si="1"/>
        <v>9.697626323554756</v>
      </c>
      <c r="L12" s="107"/>
      <c r="M12" s="136"/>
      <c r="N12" s="136"/>
      <c r="O12" s="136"/>
      <c r="P12" s="136"/>
      <c r="Q12" s="107"/>
      <c r="R12" s="136"/>
      <c r="S12" s="136"/>
      <c r="T12" s="136"/>
      <c r="U12" s="136"/>
      <c r="V12" s="136"/>
      <c r="W12" s="136"/>
    </row>
    <row r="13" spans="1:23" s="1" customFormat="1" ht="12" customHeight="1" x14ac:dyDescent="0.2">
      <c r="A13" s="175" t="s">
        <v>6</v>
      </c>
      <c r="B13" s="121">
        <v>211290</v>
      </c>
      <c r="C13" s="36">
        <v>2310.1</v>
      </c>
      <c r="D13" s="37" t="s">
        <v>189</v>
      </c>
      <c r="E13" s="37" t="s">
        <v>146</v>
      </c>
      <c r="F13" s="129">
        <v>178415</v>
      </c>
      <c r="G13" s="38">
        <v>2608.5500000000002</v>
      </c>
      <c r="H13" s="39" t="s">
        <v>205</v>
      </c>
      <c r="I13" s="40" t="s">
        <v>209</v>
      </c>
      <c r="J13" s="41">
        <f t="shared" si="0"/>
        <v>34.219467401285584</v>
      </c>
      <c r="K13" s="41">
        <f t="shared" si="1"/>
        <v>18.748870328413918</v>
      </c>
      <c r="L13" s="107"/>
      <c r="M13" s="136"/>
      <c r="N13" s="136"/>
      <c r="O13" s="136"/>
      <c r="P13" s="136"/>
      <c r="Q13" s="107"/>
      <c r="R13" s="136"/>
      <c r="S13" s="136"/>
      <c r="T13" s="136"/>
      <c r="U13" s="136"/>
      <c r="V13" s="136"/>
      <c r="W13" s="136"/>
    </row>
    <row r="14" spans="1:23" s="1" customFormat="1" ht="12.75" x14ac:dyDescent="0.2">
      <c r="A14" s="50" t="s">
        <v>17</v>
      </c>
      <c r="B14" s="123">
        <v>1135679</v>
      </c>
      <c r="C14" s="51">
        <v>2868.75</v>
      </c>
      <c r="D14" s="52" t="s">
        <v>190</v>
      </c>
      <c r="E14" s="52" t="s">
        <v>139</v>
      </c>
      <c r="F14" s="123">
        <v>951604</v>
      </c>
      <c r="G14" s="51">
        <v>3234.95</v>
      </c>
      <c r="H14" s="52" t="s">
        <v>206</v>
      </c>
      <c r="I14" s="52" t="s">
        <v>210</v>
      </c>
      <c r="J14" s="53">
        <f t="shared" si="0"/>
        <v>42.436704709431979</v>
      </c>
      <c r="K14" s="53"/>
      <c r="L14" s="107">
        <v>31</v>
      </c>
      <c r="M14" s="136"/>
      <c r="N14" s="136"/>
      <c r="O14" s="136"/>
      <c r="P14" s="136"/>
      <c r="Q14" s="107"/>
      <c r="R14" s="136"/>
      <c r="S14" s="136"/>
      <c r="T14" s="136"/>
      <c r="U14" s="136"/>
      <c r="V14" s="136"/>
      <c r="W14" s="136"/>
    </row>
    <row r="15" spans="1:23" s="1" customFormat="1" ht="20.25" customHeight="1" x14ac:dyDescent="0.2">
      <c r="A15" s="112" t="s">
        <v>84</v>
      </c>
      <c r="B15" s="124">
        <v>109478</v>
      </c>
      <c r="C15" s="20">
        <v>4411.1899999999996</v>
      </c>
      <c r="D15" s="21" t="s">
        <v>191</v>
      </c>
      <c r="E15" s="22" t="s">
        <v>115</v>
      </c>
      <c r="F15" s="124">
        <v>86887</v>
      </c>
      <c r="G15" s="20">
        <v>5279.19</v>
      </c>
      <c r="H15" s="21" t="s">
        <v>207</v>
      </c>
      <c r="I15" s="22" t="s">
        <v>127</v>
      </c>
      <c r="J15" s="23">
        <f>G15/C50*100</f>
        <v>69.253443526170784</v>
      </c>
      <c r="K15" s="23"/>
      <c r="L15" s="107"/>
      <c r="M15" s="136"/>
      <c r="N15" s="136"/>
      <c r="O15" s="136"/>
      <c r="P15" s="136"/>
      <c r="Q15" s="107"/>
      <c r="R15" s="136"/>
      <c r="S15" s="136"/>
      <c r="T15" s="136"/>
      <c r="U15" s="136"/>
      <c r="V15" s="136"/>
      <c r="W15" s="136"/>
    </row>
    <row r="16" spans="1:23" s="1" customFormat="1" ht="20.25" customHeight="1" x14ac:dyDescent="0.2">
      <c r="A16" s="113" t="s">
        <v>85</v>
      </c>
      <c r="B16" s="125">
        <v>219188</v>
      </c>
      <c r="C16" s="24">
        <v>4000.48</v>
      </c>
      <c r="D16" s="25" t="s">
        <v>192</v>
      </c>
      <c r="E16" s="26" t="s">
        <v>100</v>
      </c>
      <c r="F16" s="125">
        <v>177503</v>
      </c>
      <c r="G16" s="24">
        <v>4641.46</v>
      </c>
      <c r="H16" s="25" t="s">
        <v>211</v>
      </c>
      <c r="I16" s="26" t="s">
        <v>116</v>
      </c>
      <c r="J16" s="27">
        <f>G16/C50*100</f>
        <v>60.887577069395249</v>
      </c>
      <c r="K16" s="27">
        <f>F16/F14*100</f>
        <v>18.653032143622767</v>
      </c>
      <c r="L16" s="107"/>
      <c r="M16" s="136"/>
      <c r="N16" s="136"/>
      <c r="O16" s="136"/>
      <c r="P16" s="136"/>
      <c r="Q16" s="107"/>
      <c r="R16" s="136"/>
      <c r="S16" s="136"/>
      <c r="T16" s="136"/>
      <c r="U16" s="136"/>
      <c r="V16" s="136"/>
      <c r="W16" s="136"/>
    </row>
    <row r="17" spans="1:25" s="1" customFormat="1" ht="17.25" customHeight="1" x14ac:dyDescent="0.2">
      <c r="A17" s="54" t="s">
        <v>18</v>
      </c>
      <c r="B17" s="126">
        <v>279294</v>
      </c>
      <c r="C17" s="4">
        <v>1951.6</v>
      </c>
      <c r="D17" s="5" t="s">
        <v>193</v>
      </c>
      <c r="E17" s="6" t="s">
        <v>97</v>
      </c>
      <c r="F17" s="126">
        <v>238843</v>
      </c>
      <c r="G17" s="4">
        <v>2139.7509795137394</v>
      </c>
      <c r="H17" s="5" t="s">
        <v>212</v>
      </c>
      <c r="I17" s="6" t="s">
        <v>97</v>
      </c>
      <c r="J17" s="10">
        <f>G17/C50*100</f>
        <v>28.069670464564339</v>
      </c>
      <c r="K17" s="10">
        <f>F17/F14*100</f>
        <v>25.098990756659283</v>
      </c>
      <c r="L17" s="107"/>
      <c r="M17" s="136"/>
      <c r="N17" s="136"/>
      <c r="O17" s="136"/>
      <c r="P17" s="136"/>
      <c r="Q17" s="107"/>
      <c r="R17" s="136"/>
      <c r="S17" s="136"/>
      <c r="T17" s="136"/>
      <c r="U17" s="136"/>
      <c r="V17" s="136"/>
      <c r="W17" s="136"/>
    </row>
    <row r="18" spans="1:25" s="1" customFormat="1" ht="23.25" customHeight="1" x14ac:dyDescent="0.2">
      <c r="A18" s="55" t="s">
        <v>19</v>
      </c>
      <c r="B18" s="127">
        <v>1741</v>
      </c>
      <c r="C18" s="7">
        <v>8046.95</v>
      </c>
      <c r="D18" s="9" t="s">
        <v>194</v>
      </c>
      <c r="E18" s="8" t="s">
        <v>97</v>
      </c>
      <c r="F18" s="127">
        <v>1594</v>
      </c>
      <c r="G18" s="7">
        <v>8443.1</v>
      </c>
      <c r="H18" s="9" t="s">
        <v>213</v>
      </c>
      <c r="I18" s="8" t="s">
        <v>97</v>
      </c>
      <c r="J18" s="11">
        <f>G18/C50*100</f>
        <v>110.75823166732258</v>
      </c>
      <c r="K18" s="11">
        <f>F18/F14*100</f>
        <v>0.16750665192664177</v>
      </c>
      <c r="L18" s="107"/>
      <c r="M18" s="136"/>
      <c r="N18" s="136"/>
      <c r="O18" s="136"/>
      <c r="P18" s="136"/>
      <c r="Q18" s="107"/>
      <c r="R18" s="136"/>
      <c r="S18" s="136"/>
      <c r="T18" s="136"/>
      <c r="U18" s="136"/>
      <c r="V18" s="136"/>
      <c r="W18" s="136"/>
    </row>
    <row r="19" spans="1:25" ht="27" customHeight="1" x14ac:dyDescent="0.25">
      <c r="A19" s="191" t="s">
        <v>109</v>
      </c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55"/>
    </row>
    <row r="20" spans="1:25" s="1" customFormat="1" ht="15.75" customHeight="1" x14ac:dyDescent="0.2">
      <c r="A20" s="194" t="s">
        <v>8</v>
      </c>
      <c r="B20" s="180" t="str">
        <f>B2</f>
        <v>Broj 
korisnika</v>
      </c>
      <c r="C20" s="178" t="str">
        <f>C2</f>
        <v>Prosječna 
netomirovina</v>
      </c>
      <c r="D20" s="180" t="str">
        <f>D2</f>
        <v>Prosječan mirovinski staž
(gg mm dd)</v>
      </c>
      <c r="E20" s="180" t="str">
        <f>E2</f>
        <v>Prosječna dob
(gg mm)</v>
      </c>
      <c r="F20" s="190" t="s">
        <v>0</v>
      </c>
      <c r="G20" s="190"/>
      <c r="H20" s="190"/>
      <c r="I20" s="190"/>
      <c r="J20" s="190"/>
      <c r="K20" s="190"/>
      <c r="L20" s="107"/>
      <c r="M20" s="136"/>
      <c r="N20" s="136"/>
      <c r="O20" s="136"/>
      <c r="P20" s="136"/>
      <c r="Q20" s="107"/>
      <c r="R20" s="136"/>
      <c r="S20" s="136"/>
      <c r="T20" s="136"/>
      <c r="U20" s="136"/>
      <c r="V20" s="136"/>
      <c r="W20" s="136"/>
    </row>
    <row r="21" spans="1:25" s="1" customFormat="1" ht="65.099999999999994" customHeight="1" x14ac:dyDescent="0.2">
      <c r="A21" s="195"/>
      <c r="B21" s="181"/>
      <c r="C21" s="179"/>
      <c r="D21" s="181"/>
      <c r="E21" s="181"/>
      <c r="F21" s="81" t="str">
        <f>F3</f>
        <v>Broj 
 korisnika</v>
      </c>
      <c r="G21" s="117" t="str">
        <f>G3</f>
        <v xml:space="preserve">Prosječna netomirovina </v>
      </c>
      <c r="H21" s="81" t="str">
        <f>H3</f>
        <v>Prosječan mirovinski staž
(gg mm dd)</v>
      </c>
      <c r="I21" s="117" t="str">
        <f>I3</f>
        <v>Prosječna dob
(gg mm)</v>
      </c>
      <c r="J21" s="118" t="str">
        <f>J3</f>
        <v>Udio netomirovine u netoplaći RH</v>
      </c>
      <c r="K21" s="111" t="s">
        <v>92</v>
      </c>
      <c r="L21" s="107"/>
      <c r="M21" s="136"/>
      <c r="N21" s="136"/>
      <c r="O21" s="136"/>
      <c r="P21" s="136"/>
      <c r="Q21" s="107"/>
      <c r="R21" s="136"/>
      <c r="S21" s="136"/>
      <c r="T21" s="136"/>
      <c r="U21" s="136"/>
      <c r="V21" s="136"/>
      <c r="W21" s="136"/>
    </row>
    <row r="22" spans="1:25" s="1" customFormat="1" ht="18" customHeight="1" x14ac:dyDescent="0.2">
      <c r="A22" s="184" t="s">
        <v>103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07"/>
      <c r="M22" s="136"/>
      <c r="N22" s="136"/>
      <c r="O22" s="136"/>
      <c r="P22" s="136"/>
      <c r="Q22" s="107"/>
      <c r="R22" s="136"/>
      <c r="S22" s="136"/>
      <c r="T22" s="136"/>
      <c r="U22" s="136"/>
      <c r="V22" s="136"/>
      <c r="W22" s="136"/>
    </row>
    <row r="23" spans="1:25" s="1" customFormat="1" ht="12" customHeight="1" x14ac:dyDescent="0.2">
      <c r="A23" s="172" t="s">
        <v>4</v>
      </c>
      <c r="B23" s="120">
        <v>19074</v>
      </c>
      <c r="C23" s="29">
        <v>2911.34</v>
      </c>
      <c r="D23" s="30" t="s">
        <v>214</v>
      </c>
      <c r="E23" s="30" t="s">
        <v>122</v>
      </c>
      <c r="F23" s="128">
        <v>14538</v>
      </c>
      <c r="G23" s="31">
        <v>3564.93</v>
      </c>
      <c r="H23" s="32" t="s">
        <v>225</v>
      </c>
      <c r="I23" s="33" t="s">
        <v>137</v>
      </c>
      <c r="J23" s="34">
        <f t="shared" ref="J23:J31" si="2">G23/$C$50*100</f>
        <v>46.765446674537579</v>
      </c>
      <c r="K23" s="34">
        <f>F23/$F$31*100</f>
        <v>43.19843109288643</v>
      </c>
      <c r="L23" s="107"/>
      <c r="M23" s="136"/>
      <c r="N23" s="136"/>
      <c r="O23" s="136"/>
      <c r="P23" s="136"/>
      <c r="Q23" s="107"/>
      <c r="R23" s="136"/>
      <c r="S23" s="136"/>
      <c r="T23" s="136"/>
      <c r="U23" s="136"/>
      <c r="V23" s="136"/>
      <c r="W23" s="136"/>
    </row>
    <row r="24" spans="1:25" s="1" customFormat="1" ht="12" customHeight="1" x14ac:dyDescent="0.2">
      <c r="A24" s="173" t="s">
        <v>11</v>
      </c>
      <c r="B24" s="121">
        <v>5080</v>
      </c>
      <c r="C24" s="36">
        <v>3793.91</v>
      </c>
      <c r="D24" s="37" t="s">
        <v>215</v>
      </c>
      <c r="E24" s="37" t="s">
        <v>121</v>
      </c>
      <c r="F24" s="129">
        <v>4604</v>
      </c>
      <c r="G24" s="38">
        <v>3931.4</v>
      </c>
      <c r="H24" s="39" t="s">
        <v>226</v>
      </c>
      <c r="I24" s="40" t="s">
        <v>121</v>
      </c>
      <c r="J24" s="41">
        <f t="shared" si="2"/>
        <v>51.57287157287157</v>
      </c>
      <c r="K24" s="41">
        <f>F24/$F$31*100</f>
        <v>13.680394603910381</v>
      </c>
      <c r="L24" s="107"/>
      <c r="M24" s="136"/>
      <c r="N24" s="136"/>
      <c r="O24" s="136"/>
      <c r="P24" s="136"/>
      <c r="Q24" s="107"/>
      <c r="R24" s="136"/>
      <c r="S24" s="136"/>
      <c r="T24" s="136"/>
      <c r="U24" s="136"/>
      <c r="V24" s="136"/>
      <c r="W24" s="136"/>
    </row>
    <row r="25" spans="1:25" s="1" customFormat="1" ht="12" customHeight="1" x14ac:dyDescent="0.2">
      <c r="A25" s="174" t="s">
        <v>12</v>
      </c>
      <c r="B25" s="122">
        <v>24154</v>
      </c>
      <c r="C25" s="43">
        <v>3096.96</v>
      </c>
      <c r="D25" s="44" t="s">
        <v>216</v>
      </c>
      <c r="E25" s="44" t="s">
        <v>117</v>
      </c>
      <c r="F25" s="130">
        <v>19142</v>
      </c>
      <c r="G25" s="45">
        <v>3653.07</v>
      </c>
      <c r="H25" s="46" t="s">
        <v>227</v>
      </c>
      <c r="I25" s="47" t="s">
        <v>118</v>
      </c>
      <c r="J25" s="80">
        <f t="shared" si="2"/>
        <v>47.921684376229834</v>
      </c>
      <c r="K25" s="80">
        <f t="shared" ref="K25:K30" si="3">F25/$F$31*100</f>
        <v>56.878825696796817</v>
      </c>
      <c r="L25" s="107"/>
      <c r="M25" s="136"/>
      <c r="N25" s="136"/>
      <c r="O25" s="136"/>
      <c r="P25" s="136"/>
      <c r="Q25" s="107"/>
      <c r="R25" s="136"/>
      <c r="S25" s="136"/>
      <c r="T25" s="136"/>
      <c r="U25" s="136"/>
      <c r="V25" s="136"/>
      <c r="W25" s="136"/>
    </row>
    <row r="26" spans="1:25" s="1" customFormat="1" ht="12" customHeight="1" x14ac:dyDescent="0.2">
      <c r="A26" s="175" t="s">
        <v>13</v>
      </c>
      <c r="B26" s="121">
        <v>5741</v>
      </c>
      <c r="C26" s="36">
        <v>3106.8</v>
      </c>
      <c r="D26" s="37" t="s">
        <v>217</v>
      </c>
      <c r="E26" s="37" t="s">
        <v>149</v>
      </c>
      <c r="F26" s="129">
        <v>5072</v>
      </c>
      <c r="G26" s="38">
        <v>3333.67</v>
      </c>
      <c r="H26" s="39" t="s">
        <v>228</v>
      </c>
      <c r="I26" s="40" t="s">
        <v>119</v>
      </c>
      <c r="J26" s="41">
        <f t="shared" si="2"/>
        <v>43.731732913551099</v>
      </c>
      <c r="K26" s="41">
        <f t="shared" si="3"/>
        <v>15.071016818208832</v>
      </c>
      <c r="L26" s="107"/>
      <c r="M26" s="136"/>
      <c r="N26" s="136"/>
      <c r="O26" s="136"/>
      <c r="P26" s="136" t="s">
        <v>7</v>
      </c>
      <c r="Q26" s="107"/>
      <c r="R26" s="136"/>
      <c r="S26" s="136"/>
      <c r="T26" s="136"/>
      <c r="U26" s="136"/>
      <c r="V26" s="136"/>
      <c r="W26" s="136"/>
    </row>
    <row r="27" spans="1:25" s="1" customFormat="1" ht="12" customHeight="1" x14ac:dyDescent="0.2">
      <c r="A27" s="176" t="s">
        <v>14</v>
      </c>
      <c r="B27" s="121">
        <v>18</v>
      </c>
      <c r="C27" s="36">
        <v>3429.37</v>
      </c>
      <c r="D27" s="37" t="s">
        <v>218</v>
      </c>
      <c r="E27" s="37" t="s">
        <v>223</v>
      </c>
      <c r="F27" s="129">
        <v>18</v>
      </c>
      <c r="G27" s="38">
        <v>3429.37</v>
      </c>
      <c r="H27" s="39" t="s">
        <v>218</v>
      </c>
      <c r="I27" s="40" t="s">
        <v>223</v>
      </c>
      <c r="J27" s="41">
        <f t="shared" si="2"/>
        <v>44.987144168962352</v>
      </c>
      <c r="K27" s="41">
        <f t="shared" si="3"/>
        <v>5.3485469780709574E-2</v>
      </c>
      <c r="L27" s="107"/>
      <c r="M27" s="136"/>
      <c r="N27" s="136"/>
      <c r="O27" s="136"/>
      <c r="P27" s="136"/>
      <c r="Q27" s="107"/>
      <c r="R27" s="136"/>
      <c r="S27" s="136"/>
      <c r="T27" s="136"/>
      <c r="U27" s="136"/>
      <c r="V27" s="136"/>
      <c r="W27" s="136"/>
    </row>
    <row r="28" spans="1:25" s="1" customFormat="1" ht="12" customHeight="1" x14ac:dyDescent="0.2">
      <c r="A28" s="174" t="s">
        <v>15</v>
      </c>
      <c r="B28" s="122">
        <v>29913</v>
      </c>
      <c r="C28" s="43">
        <v>3099.05</v>
      </c>
      <c r="D28" s="44" t="s">
        <v>219</v>
      </c>
      <c r="E28" s="44" t="s">
        <v>123</v>
      </c>
      <c r="F28" s="130">
        <v>24232</v>
      </c>
      <c r="G28" s="45">
        <v>3586.05</v>
      </c>
      <c r="H28" s="46" t="s">
        <v>229</v>
      </c>
      <c r="I28" s="47" t="s">
        <v>120</v>
      </c>
      <c r="J28" s="80">
        <f t="shared" si="2"/>
        <v>47.04250295159386</v>
      </c>
      <c r="K28" s="80">
        <f t="shared" si="3"/>
        <v>72.003327984786353</v>
      </c>
      <c r="L28" s="107"/>
      <c r="M28" s="136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</row>
    <row r="29" spans="1:25" s="1" customFormat="1" ht="12" customHeight="1" x14ac:dyDescent="0.2">
      <c r="A29" s="175" t="s">
        <v>179</v>
      </c>
      <c r="B29" s="121">
        <v>1655</v>
      </c>
      <c r="C29" s="36">
        <v>2227.37</v>
      </c>
      <c r="D29" s="37" t="s">
        <v>220</v>
      </c>
      <c r="E29" s="37" t="s">
        <v>224</v>
      </c>
      <c r="F29" s="129">
        <v>1435</v>
      </c>
      <c r="G29" s="38">
        <v>2468.11</v>
      </c>
      <c r="H29" s="39" t="s">
        <v>230</v>
      </c>
      <c r="I29" s="40" t="s">
        <v>233</v>
      </c>
      <c r="J29" s="41">
        <f t="shared" si="2"/>
        <v>32.377148104420833</v>
      </c>
      <c r="K29" s="41">
        <f t="shared" si="3"/>
        <v>4.2639805075176795</v>
      </c>
      <c r="L29" s="107"/>
      <c r="M29" s="136"/>
      <c r="N29" s="136"/>
      <c r="O29" s="136"/>
      <c r="P29" s="136"/>
      <c r="Q29" s="107"/>
      <c r="R29" s="136"/>
      <c r="S29" s="136"/>
      <c r="T29" s="136"/>
      <c r="U29" s="136"/>
      <c r="V29" s="136"/>
      <c r="W29" s="136"/>
    </row>
    <row r="30" spans="1:25" s="1" customFormat="1" ht="12" customHeight="1" x14ac:dyDescent="0.2">
      <c r="A30" s="175" t="s">
        <v>6</v>
      </c>
      <c r="B30" s="121">
        <v>9789</v>
      </c>
      <c r="C30" s="36">
        <v>2398.36</v>
      </c>
      <c r="D30" s="37" t="s">
        <v>221</v>
      </c>
      <c r="E30" s="37" t="s">
        <v>150</v>
      </c>
      <c r="F30" s="129">
        <v>7987</v>
      </c>
      <c r="G30" s="38">
        <v>2776.69</v>
      </c>
      <c r="H30" s="39" t="s">
        <v>231</v>
      </c>
      <c r="I30" s="40" t="s">
        <v>144</v>
      </c>
      <c r="J30" s="41">
        <f t="shared" si="2"/>
        <v>36.425160697887968</v>
      </c>
      <c r="K30" s="41">
        <f t="shared" si="3"/>
        <v>23.732691507695964</v>
      </c>
      <c r="L30" s="107"/>
      <c r="M30" s="136"/>
      <c r="N30" s="136"/>
      <c r="O30" s="136"/>
      <c r="P30" s="136"/>
      <c r="Q30" s="107"/>
      <c r="R30" s="136"/>
      <c r="S30" s="136"/>
      <c r="T30" s="136"/>
      <c r="U30" s="136"/>
      <c r="V30" s="136"/>
      <c r="W30" s="136"/>
    </row>
    <row r="31" spans="1:25" s="1" customFormat="1" ht="14.25" customHeight="1" x14ac:dyDescent="0.2">
      <c r="A31" s="50" t="s">
        <v>17</v>
      </c>
      <c r="B31" s="123">
        <v>41357</v>
      </c>
      <c r="C31" s="51">
        <v>2898.317722271925</v>
      </c>
      <c r="D31" s="52" t="s">
        <v>222</v>
      </c>
      <c r="E31" s="52" t="s">
        <v>123</v>
      </c>
      <c r="F31" s="123">
        <v>33654</v>
      </c>
      <c r="G31" s="51">
        <v>3346.2983443275689</v>
      </c>
      <c r="H31" s="52" t="s">
        <v>232</v>
      </c>
      <c r="I31" s="52" t="s">
        <v>126</v>
      </c>
      <c r="J31" s="53">
        <f t="shared" si="2"/>
        <v>43.897393996163828</v>
      </c>
      <c r="K31" s="53"/>
      <c r="L31" s="107">
        <v>32</v>
      </c>
      <c r="M31" s="136"/>
      <c r="N31" s="136"/>
      <c r="O31" s="136"/>
      <c r="P31" s="136"/>
      <c r="Q31" s="107"/>
      <c r="R31" s="136"/>
      <c r="S31" s="136"/>
      <c r="T31" s="136"/>
      <c r="U31" s="136"/>
      <c r="V31" s="136"/>
      <c r="W31" s="136"/>
    </row>
    <row r="32" spans="1:25" s="3" customFormat="1" ht="21.75" customHeight="1" x14ac:dyDescent="0.2">
      <c r="A32" s="182" t="s">
        <v>110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40"/>
      <c r="M32" s="137"/>
      <c r="N32" s="137"/>
      <c r="O32" s="137"/>
      <c r="P32" s="137"/>
      <c r="Q32" s="140"/>
      <c r="R32" s="137"/>
      <c r="S32" s="137"/>
      <c r="T32" s="137"/>
      <c r="U32" s="137"/>
      <c r="V32" s="137"/>
      <c r="W32" s="137"/>
    </row>
    <row r="33" spans="1:23" s="1" customFormat="1" ht="12.75" x14ac:dyDescent="0.2">
      <c r="L33" s="107"/>
      <c r="M33" s="136"/>
      <c r="N33" s="136"/>
      <c r="O33" s="136"/>
      <c r="P33" s="136"/>
      <c r="Q33" s="107"/>
      <c r="R33" s="136"/>
      <c r="S33" s="136"/>
      <c r="T33" s="136"/>
      <c r="U33" s="136"/>
      <c r="V33" s="136"/>
      <c r="W33" s="136"/>
    </row>
    <row r="34" spans="1:23" s="1" customFormat="1" ht="12.75" customHeight="1" x14ac:dyDescent="0.2">
      <c r="A34" s="185" t="s">
        <v>39</v>
      </c>
      <c r="B34" s="187" t="s">
        <v>9</v>
      </c>
      <c r="C34" s="188" t="s">
        <v>94</v>
      </c>
      <c r="D34" s="177" t="s">
        <v>79</v>
      </c>
      <c r="E34" s="17"/>
      <c r="F34" s="18"/>
      <c r="L34" s="107"/>
      <c r="M34" s="136"/>
      <c r="N34" s="136"/>
      <c r="O34" s="136"/>
      <c r="P34" s="136"/>
      <c r="Q34" s="107"/>
      <c r="R34" s="136"/>
      <c r="S34" s="136"/>
      <c r="T34" s="136"/>
      <c r="U34" s="136"/>
      <c r="V34" s="136"/>
      <c r="W34" s="136"/>
    </row>
    <row r="35" spans="1:23" s="1" customFormat="1" ht="51.75" customHeight="1" x14ac:dyDescent="0.2">
      <c r="A35" s="186"/>
      <c r="B35" s="187"/>
      <c r="C35" s="188"/>
      <c r="D35" s="177"/>
      <c r="E35" s="17"/>
      <c r="F35" s="18"/>
      <c r="L35" s="107"/>
      <c r="M35" s="136"/>
      <c r="N35" s="136"/>
      <c r="O35" s="136"/>
      <c r="P35" s="136"/>
      <c r="Q35" s="107"/>
      <c r="R35" s="136"/>
      <c r="S35" s="136"/>
      <c r="T35" s="136"/>
      <c r="U35" s="136"/>
      <c r="V35" s="136"/>
      <c r="W35" s="136"/>
    </row>
    <row r="36" spans="1:23" s="1" customFormat="1" ht="33.75" customHeight="1" x14ac:dyDescent="0.2">
      <c r="A36" s="203" t="s">
        <v>104</v>
      </c>
      <c r="B36" s="203"/>
      <c r="C36" s="203"/>
      <c r="D36" s="203"/>
      <c r="E36" s="12"/>
      <c r="F36" s="12"/>
      <c r="G36" s="12"/>
      <c r="H36" s="12"/>
      <c r="I36" s="12"/>
      <c r="J36" s="12"/>
      <c r="K36" s="12"/>
      <c r="L36" s="107"/>
      <c r="M36" s="136"/>
      <c r="N36" s="136"/>
      <c r="O36" s="136"/>
      <c r="P36" s="136"/>
      <c r="Q36" s="107"/>
      <c r="R36" s="136"/>
      <c r="S36" s="136"/>
      <c r="T36" s="136"/>
      <c r="U36" s="136"/>
      <c r="V36" s="136"/>
      <c r="W36" s="136"/>
    </row>
    <row r="37" spans="1:23" s="1" customFormat="1" ht="14.25" customHeight="1" x14ac:dyDescent="0.2">
      <c r="A37" s="56" t="s">
        <v>4</v>
      </c>
      <c r="B37" s="131">
        <v>29223</v>
      </c>
      <c r="C37" s="57">
        <v>2826.73</v>
      </c>
      <c r="D37" s="58" t="s">
        <v>234</v>
      </c>
      <c r="L37" s="107"/>
      <c r="M37" s="136"/>
      <c r="N37" s="136"/>
      <c r="O37" s="136"/>
      <c r="P37" s="136"/>
      <c r="Q37" s="107"/>
      <c r="R37" s="136"/>
      <c r="S37" s="136"/>
      <c r="T37" s="136"/>
      <c r="U37" s="136"/>
      <c r="V37" s="136"/>
      <c r="W37" s="136"/>
    </row>
    <row r="38" spans="1:23" s="1" customFormat="1" ht="14.25" customHeight="1" x14ac:dyDescent="0.2">
      <c r="A38" s="59" t="s">
        <v>5</v>
      </c>
      <c r="B38" s="132">
        <v>3734</v>
      </c>
      <c r="C38" s="60">
        <v>2506.4699999999998</v>
      </c>
      <c r="D38" s="61" t="s">
        <v>151</v>
      </c>
      <c r="L38" s="107"/>
      <c r="M38" s="136"/>
      <c r="N38" s="136"/>
      <c r="O38" s="136"/>
      <c r="P38" s="136"/>
      <c r="Q38" s="107"/>
      <c r="R38" s="136"/>
      <c r="S38" s="136"/>
      <c r="T38" s="136"/>
      <c r="U38" s="136"/>
      <c r="V38" s="136"/>
      <c r="W38" s="136"/>
    </row>
    <row r="39" spans="1:23" s="1" customFormat="1" ht="14.25" customHeight="1" x14ac:dyDescent="0.2">
      <c r="A39" s="59" t="s">
        <v>6</v>
      </c>
      <c r="B39" s="132">
        <v>10793</v>
      </c>
      <c r="C39" s="60">
        <v>2453.87</v>
      </c>
      <c r="D39" s="61" t="s">
        <v>152</v>
      </c>
      <c r="L39" s="107"/>
      <c r="M39" s="136"/>
      <c r="N39" s="136"/>
      <c r="O39" s="136"/>
      <c r="P39" s="136"/>
      <c r="Q39" s="107"/>
      <c r="R39" s="136"/>
      <c r="S39" s="136"/>
      <c r="T39" s="136"/>
      <c r="U39" s="136"/>
      <c r="V39" s="136"/>
      <c r="W39" s="136"/>
    </row>
    <row r="40" spans="1:23" s="1" customFormat="1" ht="20.25" customHeight="1" x14ac:dyDescent="0.2">
      <c r="A40" s="62" t="s">
        <v>38</v>
      </c>
      <c r="B40" s="133">
        <v>43750</v>
      </c>
      <c r="C40" s="63">
        <v>2707.4127698285715</v>
      </c>
      <c r="D40" s="64" t="s">
        <v>7</v>
      </c>
      <c r="L40" s="107"/>
      <c r="M40" s="136"/>
      <c r="N40" s="136"/>
      <c r="O40" s="136"/>
      <c r="P40" s="136"/>
      <c r="Q40" s="107"/>
      <c r="R40" s="136"/>
      <c r="S40" s="136"/>
      <c r="T40" s="136"/>
      <c r="U40" s="136"/>
      <c r="V40" s="136"/>
      <c r="W40" s="136"/>
    </row>
    <row r="41" spans="1:23" s="1" customFormat="1" ht="12.75" x14ac:dyDescent="0.2">
      <c r="A41" s="204" t="s">
        <v>112</v>
      </c>
      <c r="B41" s="204"/>
      <c r="C41" s="204"/>
      <c r="D41" s="204"/>
      <c r="L41" s="107"/>
      <c r="M41" s="136"/>
      <c r="N41" s="136"/>
      <c r="O41" s="136"/>
      <c r="P41" s="136"/>
      <c r="Q41" s="107"/>
      <c r="R41" s="136"/>
      <c r="S41" s="136"/>
      <c r="T41" s="136"/>
      <c r="U41" s="136"/>
      <c r="V41" s="136"/>
      <c r="W41" s="136"/>
    </row>
    <row r="42" spans="1:23" s="1" customFormat="1" ht="8.1" customHeight="1" x14ac:dyDescent="0.2">
      <c r="A42" s="65"/>
      <c r="B42" s="65"/>
      <c r="C42" s="65"/>
      <c r="D42" s="65"/>
      <c r="L42" s="107"/>
      <c r="M42" s="136"/>
      <c r="N42" s="136"/>
      <c r="O42" s="136"/>
      <c r="P42" s="136"/>
      <c r="Q42" s="107"/>
      <c r="R42" s="136"/>
      <c r="S42" s="136"/>
      <c r="T42" s="136"/>
      <c r="U42" s="136"/>
      <c r="V42" s="136"/>
      <c r="W42" s="136"/>
    </row>
    <row r="43" spans="1:23" s="65" customFormat="1" ht="20.25" customHeight="1" x14ac:dyDescent="0.25">
      <c r="A43" s="199" t="s">
        <v>235</v>
      </c>
      <c r="B43" s="200"/>
      <c r="C43" s="206">
        <v>1620791</v>
      </c>
      <c r="D43" s="206"/>
      <c r="L43" s="134"/>
      <c r="M43" s="138"/>
      <c r="N43" s="138"/>
      <c r="O43" s="138"/>
      <c r="P43" s="138"/>
      <c r="Q43" s="134"/>
      <c r="R43" s="138"/>
      <c r="S43" s="138"/>
      <c r="T43" s="138"/>
      <c r="U43" s="138"/>
      <c r="V43" s="138"/>
      <c r="W43" s="138"/>
    </row>
    <row r="44" spans="1:23" s="65" customFormat="1" ht="20.25" customHeight="1" x14ac:dyDescent="0.25">
      <c r="A44" s="199" t="s">
        <v>236</v>
      </c>
      <c r="B44" s="200"/>
      <c r="C44" s="206">
        <v>1229791</v>
      </c>
      <c r="D44" s="206"/>
      <c r="L44" s="134"/>
      <c r="M44" s="138"/>
      <c r="N44" s="138"/>
      <c r="O44" s="138"/>
      <c r="P44" s="138"/>
      <c r="Q44" s="134"/>
      <c r="R44" s="138"/>
      <c r="S44" s="138"/>
      <c r="T44" s="138"/>
      <c r="U44" s="138"/>
      <c r="V44" s="138"/>
      <c r="W44" s="138"/>
    </row>
    <row r="45" spans="1:23" s="65" customFormat="1" ht="15.95" customHeight="1" x14ac:dyDescent="0.25">
      <c r="A45" s="199" t="s">
        <v>101</v>
      </c>
      <c r="B45" s="200"/>
      <c r="C45" s="205" t="s">
        <v>454</v>
      </c>
      <c r="D45" s="205"/>
      <c r="L45" s="134"/>
      <c r="M45" s="138"/>
      <c r="N45" s="138"/>
      <c r="O45" s="138"/>
      <c r="P45" s="138"/>
      <c r="Q45" s="134"/>
      <c r="R45" s="138"/>
      <c r="S45" s="138"/>
      <c r="T45" s="138"/>
      <c r="U45" s="138"/>
      <c r="V45" s="138"/>
      <c r="W45" s="138"/>
    </row>
    <row r="46" spans="1:23" s="65" customFormat="1" ht="20.25" customHeight="1" x14ac:dyDescent="0.25">
      <c r="A46" s="161" t="s">
        <v>237</v>
      </c>
      <c r="B46" s="162"/>
      <c r="C46" s="207">
        <v>124957</v>
      </c>
      <c r="D46" s="208"/>
      <c r="L46" s="134"/>
      <c r="M46" s="138"/>
      <c r="N46" s="138"/>
      <c r="O46" s="138"/>
      <c r="P46" s="138"/>
      <c r="Q46" s="134"/>
      <c r="R46" s="138"/>
      <c r="S46" s="138"/>
      <c r="T46" s="138"/>
      <c r="U46" s="138"/>
      <c r="V46" s="138"/>
      <c r="W46" s="138"/>
    </row>
    <row r="47" spans="1:23" s="65" customFormat="1" ht="22.5" customHeight="1" x14ac:dyDescent="0.25">
      <c r="A47" s="209" t="s">
        <v>238</v>
      </c>
      <c r="B47" s="210"/>
      <c r="C47" s="207">
        <v>242681</v>
      </c>
      <c r="D47" s="208"/>
      <c r="L47" s="134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</row>
    <row r="48" spans="1:23" s="65" customFormat="1" ht="20.25" customHeight="1" x14ac:dyDescent="0.25">
      <c r="A48" s="161" t="s">
        <v>239</v>
      </c>
      <c r="B48" s="160"/>
      <c r="C48" s="207">
        <v>6306</v>
      </c>
      <c r="D48" s="208"/>
      <c r="L48" s="134"/>
      <c r="M48" s="138"/>
      <c r="N48" s="171"/>
      <c r="O48" s="171"/>
      <c r="P48" s="138"/>
      <c r="Q48" s="134"/>
      <c r="R48" s="138"/>
      <c r="S48" s="138"/>
      <c r="T48" s="138"/>
      <c r="U48" s="138"/>
      <c r="V48" s="138"/>
      <c r="W48" s="138"/>
    </row>
    <row r="49" spans="1:23" s="65" customFormat="1" ht="20.25" customHeight="1" x14ac:dyDescent="0.25">
      <c r="A49" s="157" t="s">
        <v>240</v>
      </c>
      <c r="B49" s="158"/>
      <c r="C49" s="207">
        <v>112127</v>
      </c>
      <c r="D49" s="208"/>
      <c r="L49" s="134"/>
      <c r="M49" s="138"/>
      <c r="N49" s="138"/>
      <c r="O49" s="138"/>
      <c r="P49" s="138"/>
      <c r="Q49" s="134"/>
      <c r="R49" s="138"/>
      <c r="S49" s="138"/>
      <c r="T49" s="138"/>
      <c r="U49" s="138"/>
      <c r="V49" s="138"/>
      <c r="W49" s="138"/>
    </row>
    <row r="50" spans="1:23" s="65" customFormat="1" ht="15.95" customHeight="1" x14ac:dyDescent="0.25">
      <c r="A50" s="201" t="s">
        <v>241</v>
      </c>
      <c r="B50" s="202"/>
      <c r="C50" s="229">
        <v>7623</v>
      </c>
      <c r="D50" s="229"/>
      <c r="L50" s="134"/>
      <c r="M50" s="138"/>
      <c r="N50" s="138"/>
      <c r="O50" s="138"/>
      <c r="P50" s="138"/>
      <c r="Q50" s="134"/>
      <c r="R50" s="138"/>
      <c r="S50" s="138"/>
      <c r="T50" s="138"/>
      <c r="U50" s="138"/>
      <c r="V50" s="138"/>
      <c r="W50" s="138"/>
    </row>
    <row r="51" spans="1:23" s="65" customFormat="1" ht="18" customHeight="1" x14ac:dyDescent="0.25">
      <c r="A51" s="199" t="s">
        <v>141</v>
      </c>
      <c r="B51" s="200"/>
      <c r="C51" s="196">
        <v>77.650000000000006</v>
      </c>
      <c r="D51" s="196"/>
      <c r="L51" s="134"/>
      <c r="M51" s="138"/>
      <c r="N51" s="138"/>
      <c r="O51" s="138"/>
      <c r="P51" s="138"/>
      <c r="Q51" s="134">
        <f>C43/C44</f>
        <v>1.3179402028474758</v>
      </c>
      <c r="R51" s="138"/>
      <c r="S51" s="138"/>
      <c r="T51" s="138"/>
      <c r="U51" s="138"/>
      <c r="V51" s="138"/>
      <c r="W51" s="138"/>
    </row>
    <row r="52" spans="1:23" s="65" customFormat="1" ht="18" customHeight="1" x14ac:dyDescent="0.25">
      <c r="A52" s="199" t="s">
        <v>105</v>
      </c>
      <c r="B52" s="200"/>
      <c r="C52" s="196">
        <v>45.26</v>
      </c>
      <c r="D52" s="196"/>
      <c r="L52" s="134"/>
      <c r="M52" s="138"/>
      <c r="N52" s="138"/>
      <c r="O52" s="138"/>
      <c r="P52" s="138"/>
      <c r="Q52" s="134"/>
      <c r="R52" s="138"/>
      <c r="S52" s="138"/>
      <c r="T52" s="138"/>
      <c r="U52" s="138"/>
      <c r="V52" s="138"/>
      <c r="W52" s="138"/>
    </row>
    <row r="53" spans="1:23" s="1" customFormat="1" ht="31.5" customHeight="1" x14ac:dyDescent="0.2">
      <c r="A53" s="197" t="s">
        <v>106</v>
      </c>
      <c r="B53" s="198"/>
      <c r="C53" s="196">
        <v>47.22</v>
      </c>
      <c r="D53" s="196"/>
      <c r="E53" s="65"/>
      <c r="L53" s="107"/>
      <c r="M53" s="136"/>
      <c r="N53" s="136"/>
      <c r="O53" s="136"/>
      <c r="P53" s="136"/>
      <c r="Q53" s="107"/>
      <c r="R53" s="136"/>
      <c r="S53" s="136"/>
      <c r="T53" s="136"/>
      <c r="U53" s="136"/>
      <c r="V53" s="136"/>
      <c r="W53" s="136"/>
    </row>
  </sheetData>
  <mergeCells count="43">
    <mergeCell ref="C49:D49"/>
    <mergeCell ref="A36:D36"/>
    <mergeCell ref="A41:D41"/>
    <mergeCell ref="A45:B45"/>
    <mergeCell ref="A44:B44"/>
    <mergeCell ref="A43:B43"/>
    <mergeCell ref="C45:D45"/>
    <mergeCell ref="C44:D44"/>
    <mergeCell ref="C43:D43"/>
    <mergeCell ref="C48:D48"/>
    <mergeCell ref="C46:D46"/>
    <mergeCell ref="A47:B47"/>
    <mergeCell ref="C47:D47"/>
    <mergeCell ref="C53:D53"/>
    <mergeCell ref="C52:D52"/>
    <mergeCell ref="C51:D51"/>
    <mergeCell ref="C50:D50"/>
    <mergeCell ref="A53:B53"/>
    <mergeCell ref="A52:B52"/>
    <mergeCell ref="A51:B51"/>
    <mergeCell ref="A50:B50"/>
    <mergeCell ref="A4:K4"/>
    <mergeCell ref="F2:K2"/>
    <mergeCell ref="F20:K20"/>
    <mergeCell ref="A19:K19"/>
    <mergeCell ref="A1:K1"/>
    <mergeCell ref="D2:D3"/>
    <mergeCell ref="E2:E3"/>
    <mergeCell ref="A2:A3"/>
    <mergeCell ref="B2:B3"/>
    <mergeCell ref="C2:C3"/>
    <mergeCell ref="A20:A21"/>
    <mergeCell ref="B20:B21"/>
    <mergeCell ref="E20:E21"/>
    <mergeCell ref="D34:D35"/>
    <mergeCell ref="C20:C21"/>
    <mergeCell ref="D20:D21"/>
    <mergeCell ref="A32:K32"/>
    <mergeCell ref="N28:Y28"/>
    <mergeCell ref="A22:K22"/>
    <mergeCell ref="A34:A35"/>
    <mergeCell ref="B34:B35"/>
    <mergeCell ref="C34:C35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{23989176-9D51-422E-B1C5-0FF66BB03120}</x14:id>
        </ext>
      </extLst>
    </cfRule>
  </conditionalFormatting>
  <conditionalFormatting sqref="G23:G24 G26:G27 G29:G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{8C0CCCBA-53B7-4018-A539-B2A0E5A6C4EC}</x14:id>
        </ext>
      </extLst>
    </cfRule>
  </conditionalFormatting>
  <pageMargins left="0" right="0" top="0" bottom="0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89176-9D51-422E-B1C5-0FF66BB031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8C0CCCBA-53B7-4018-A539-B2A0E5A6C4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G23:G24 G26:G27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20" width="9.140625" style="139" customWidth="1"/>
    <col min="21" max="23" width="9.140625" style="139"/>
  </cols>
  <sheetData>
    <row r="1" spans="1:16" ht="25.5" customHeight="1" x14ac:dyDescent="0.25">
      <c r="A1" s="212" t="s">
        <v>78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</row>
    <row r="2" spans="1:16" ht="11.25" customHeight="1" x14ac:dyDescent="0.25">
      <c r="A2" s="66"/>
      <c r="B2" s="66"/>
      <c r="C2" s="66"/>
      <c r="D2" s="19"/>
      <c r="E2" s="66"/>
      <c r="F2" s="66"/>
      <c r="G2" s="19"/>
      <c r="H2" s="66"/>
      <c r="I2" s="218" t="s">
        <v>242</v>
      </c>
      <c r="J2" s="218"/>
      <c r="K2" s="218"/>
      <c r="L2" s="218"/>
      <c r="M2" s="218"/>
    </row>
    <row r="3" spans="1:16" ht="30.75" customHeight="1" x14ac:dyDescent="0.25">
      <c r="A3" s="213" t="s">
        <v>20</v>
      </c>
      <c r="B3" s="215" t="s">
        <v>21</v>
      </c>
      <c r="C3" s="216"/>
      <c r="D3" s="217"/>
      <c r="E3" s="215" t="s">
        <v>80</v>
      </c>
      <c r="F3" s="216"/>
      <c r="G3" s="217"/>
      <c r="H3" s="215" t="s">
        <v>81</v>
      </c>
      <c r="I3" s="216"/>
      <c r="J3" s="217"/>
      <c r="K3" s="215" t="s">
        <v>22</v>
      </c>
      <c r="L3" s="216"/>
      <c r="M3" s="217"/>
    </row>
    <row r="4" spans="1:16" ht="21" customHeight="1" x14ac:dyDescent="0.25">
      <c r="A4" s="214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6" ht="12.75" customHeight="1" x14ac:dyDescent="0.25">
      <c r="A5" s="67" t="s">
        <v>24</v>
      </c>
      <c r="B5" s="68">
        <v>2638</v>
      </c>
      <c r="C5" s="69">
        <v>338.07</v>
      </c>
      <c r="D5" s="70" t="s">
        <v>243</v>
      </c>
      <c r="E5" s="68">
        <v>886</v>
      </c>
      <c r="F5" s="69">
        <v>319.01</v>
      </c>
      <c r="G5" s="70" t="s">
        <v>244</v>
      </c>
      <c r="H5" s="68">
        <v>1282</v>
      </c>
      <c r="I5" s="69">
        <v>358.12</v>
      </c>
      <c r="J5" s="70" t="s">
        <v>153</v>
      </c>
      <c r="K5" s="68">
        <v>470</v>
      </c>
      <c r="L5" s="71">
        <v>319.29000000000002</v>
      </c>
      <c r="M5" s="70" t="s">
        <v>245</v>
      </c>
    </row>
    <row r="6" spans="1:16" ht="12.75" customHeight="1" x14ac:dyDescent="0.25">
      <c r="A6" s="67" t="s">
        <v>25</v>
      </c>
      <c r="B6" s="68">
        <v>14405</v>
      </c>
      <c r="C6" s="69">
        <v>832.46</v>
      </c>
      <c r="D6" s="70" t="s">
        <v>154</v>
      </c>
      <c r="E6" s="68">
        <v>5566</v>
      </c>
      <c r="F6" s="69">
        <v>846.19</v>
      </c>
      <c r="G6" s="70" t="s">
        <v>246</v>
      </c>
      <c r="H6" s="68">
        <v>2553</v>
      </c>
      <c r="I6" s="69">
        <v>808.98</v>
      </c>
      <c r="J6" s="70" t="s">
        <v>247</v>
      </c>
      <c r="K6" s="68">
        <v>6286</v>
      </c>
      <c r="L6" s="71">
        <v>829.83</v>
      </c>
      <c r="M6" s="70" t="s">
        <v>248</v>
      </c>
    </row>
    <row r="7" spans="1:16" ht="12.75" customHeight="1" x14ac:dyDescent="0.25">
      <c r="A7" s="67" t="s">
        <v>26</v>
      </c>
      <c r="B7" s="68">
        <v>69445</v>
      </c>
      <c r="C7" s="69">
        <v>1282.82</v>
      </c>
      <c r="D7" s="70" t="s">
        <v>249</v>
      </c>
      <c r="E7" s="68">
        <v>35553</v>
      </c>
      <c r="F7" s="69">
        <v>1298.97</v>
      </c>
      <c r="G7" s="70" t="s">
        <v>250</v>
      </c>
      <c r="H7" s="68">
        <v>8518</v>
      </c>
      <c r="I7" s="69">
        <v>1300.23</v>
      </c>
      <c r="J7" s="70" t="s">
        <v>251</v>
      </c>
      <c r="K7" s="68">
        <v>25374</v>
      </c>
      <c r="L7" s="71">
        <v>1254.3599999999999</v>
      </c>
      <c r="M7" s="70" t="s">
        <v>252</v>
      </c>
    </row>
    <row r="8" spans="1:16" ht="12.75" customHeight="1" x14ac:dyDescent="0.25">
      <c r="A8" s="67" t="s">
        <v>27</v>
      </c>
      <c r="B8" s="68">
        <v>101681</v>
      </c>
      <c r="C8" s="69">
        <v>1778.62</v>
      </c>
      <c r="D8" s="70" t="s">
        <v>253</v>
      </c>
      <c r="E8" s="68">
        <v>57191</v>
      </c>
      <c r="F8" s="69">
        <v>1785.3</v>
      </c>
      <c r="G8" s="70" t="s">
        <v>254</v>
      </c>
      <c r="H8" s="68">
        <v>18706</v>
      </c>
      <c r="I8" s="69">
        <v>1792.87</v>
      </c>
      <c r="J8" s="70" t="s">
        <v>255</v>
      </c>
      <c r="K8" s="68">
        <v>25784</v>
      </c>
      <c r="L8" s="71">
        <v>1753.46</v>
      </c>
      <c r="M8" s="70" t="s">
        <v>256</v>
      </c>
    </row>
    <row r="9" spans="1:16" ht="12.75" customHeight="1" x14ac:dyDescent="0.25">
      <c r="A9" s="67" t="s">
        <v>28</v>
      </c>
      <c r="B9" s="68">
        <v>166534</v>
      </c>
      <c r="C9" s="69">
        <v>2285.29</v>
      </c>
      <c r="D9" s="70" t="s">
        <v>257</v>
      </c>
      <c r="E9" s="68">
        <v>102245</v>
      </c>
      <c r="F9" s="69">
        <v>2284.1799999999998</v>
      </c>
      <c r="G9" s="70" t="s">
        <v>258</v>
      </c>
      <c r="H9" s="68">
        <v>24464</v>
      </c>
      <c r="I9" s="69">
        <v>2254.86</v>
      </c>
      <c r="J9" s="70" t="s">
        <v>259</v>
      </c>
      <c r="K9" s="68">
        <v>39825</v>
      </c>
      <c r="L9" s="71">
        <v>2306.81</v>
      </c>
      <c r="M9" s="70" t="s">
        <v>260</v>
      </c>
    </row>
    <row r="10" spans="1:16" ht="12.75" customHeight="1" x14ac:dyDescent="0.25">
      <c r="A10" s="67" t="s">
        <v>29</v>
      </c>
      <c r="B10" s="68">
        <v>136302</v>
      </c>
      <c r="C10" s="69">
        <v>2741.92</v>
      </c>
      <c r="D10" s="70" t="s">
        <v>261</v>
      </c>
      <c r="E10" s="68">
        <v>92735</v>
      </c>
      <c r="F10" s="69">
        <v>2743.44</v>
      </c>
      <c r="G10" s="70" t="s">
        <v>262</v>
      </c>
      <c r="H10" s="68">
        <v>15115</v>
      </c>
      <c r="I10" s="69">
        <v>2722.61</v>
      </c>
      <c r="J10" s="70" t="s">
        <v>263</v>
      </c>
      <c r="K10" s="68">
        <v>28452</v>
      </c>
      <c r="L10" s="71">
        <v>2747.22</v>
      </c>
      <c r="M10" s="70" t="s">
        <v>264</v>
      </c>
    </row>
    <row r="11" spans="1:16" ht="12.75" customHeight="1" x14ac:dyDescent="0.25">
      <c r="A11" s="67" t="s">
        <v>30</v>
      </c>
      <c r="B11" s="68">
        <v>135232</v>
      </c>
      <c r="C11" s="69">
        <v>3261.51</v>
      </c>
      <c r="D11" s="70" t="s">
        <v>265</v>
      </c>
      <c r="E11" s="68">
        <v>103370</v>
      </c>
      <c r="F11" s="69">
        <v>3264.71</v>
      </c>
      <c r="G11" s="70" t="s">
        <v>266</v>
      </c>
      <c r="H11" s="68">
        <v>12026</v>
      </c>
      <c r="I11" s="69">
        <v>3268.58</v>
      </c>
      <c r="J11" s="70" t="s">
        <v>267</v>
      </c>
      <c r="K11" s="68">
        <v>19836</v>
      </c>
      <c r="L11" s="71">
        <v>3240.57</v>
      </c>
      <c r="M11" s="70" t="s">
        <v>268</v>
      </c>
    </row>
    <row r="12" spans="1:16" ht="12.75" customHeight="1" x14ac:dyDescent="0.25">
      <c r="A12" s="67" t="s">
        <v>31</v>
      </c>
      <c r="B12" s="68">
        <v>88950</v>
      </c>
      <c r="C12" s="69">
        <v>3740.82</v>
      </c>
      <c r="D12" s="70" t="s">
        <v>269</v>
      </c>
      <c r="E12" s="68">
        <v>72622</v>
      </c>
      <c r="F12" s="69">
        <v>3742.3</v>
      </c>
      <c r="G12" s="70" t="s">
        <v>270</v>
      </c>
      <c r="H12" s="68">
        <v>4691</v>
      </c>
      <c r="I12" s="69">
        <v>3727.01</v>
      </c>
      <c r="J12" s="70" t="s">
        <v>271</v>
      </c>
      <c r="K12" s="68">
        <v>11637</v>
      </c>
      <c r="L12" s="71">
        <v>3737.16</v>
      </c>
      <c r="M12" s="70" t="s">
        <v>272</v>
      </c>
    </row>
    <row r="13" spans="1:16" ht="12.75" customHeight="1" x14ac:dyDescent="0.25">
      <c r="A13" s="67" t="s">
        <v>32</v>
      </c>
      <c r="B13" s="68">
        <v>71929</v>
      </c>
      <c r="C13" s="69">
        <v>4236.59</v>
      </c>
      <c r="D13" s="70" t="s">
        <v>273</v>
      </c>
      <c r="E13" s="68">
        <v>61952</v>
      </c>
      <c r="F13" s="69">
        <v>4238.01</v>
      </c>
      <c r="G13" s="70" t="s">
        <v>274</v>
      </c>
      <c r="H13" s="68">
        <v>2335</v>
      </c>
      <c r="I13" s="69">
        <v>4214.49</v>
      </c>
      <c r="J13" s="70" t="s">
        <v>275</v>
      </c>
      <c r="K13" s="68">
        <v>7642</v>
      </c>
      <c r="L13" s="71">
        <v>4231.84</v>
      </c>
      <c r="M13" s="70" t="s">
        <v>276</v>
      </c>
    </row>
    <row r="14" spans="1:16" ht="12.75" customHeight="1" x14ac:dyDescent="0.25">
      <c r="A14" s="67" t="s">
        <v>33</v>
      </c>
      <c r="B14" s="68">
        <v>53247</v>
      </c>
      <c r="C14" s="69">
        <v>4732.13</v>
      </c>
      <c r="D14" s="70" t="s">
        <v>277</v>
      </c>
      <c r="E14" s="68">
        <v>47095</v>
      </c>
      <c r="F14" s="69">
        <v>4734.67</v>
      </c>
      <c r="G14" s="70" t="s">
        <v>278</v>
      </c>
      <c r="H14" s="68">
        <v>1175</v>
      </c>
      <c r="I14" s="69">
        <v>4704.3999999999996</v>
      </c>
      <c r="J14" s="70" t="s">
        <v>279</v>
      </c>
      <c r="K14" s="68">
        <v>4977</v>
      </c>
      <c r="L14" s="71">
        <v>4714.7</v>
      </c>
      <c r="M14" s="70" t="s">
        <v>280</v>
      </c>
      <c r="P14" s="141" t="s">
        <v>87</v>
      </c>
    </row>
    <row r="15" spans="1:16" ht="12.75" customHeight="1" x14ac:dyDescent="0.25">
      <c r="A15" s="67" t="s">
        <v>34</v>
      </c>
      <c r="B15" s="68">
        <v>58682</v>
      </c>
      <c r="C15" s="69">
        <v>5428.22</v>
      </c>
      <c r="D15" s="70" t="s">
        <v>281</v>
      </c>
      <c r="E15" s="68">
        <v>53172</v>
      </c>
      <c r="F15" s="69">
        <v>5427.69</v>
      </c>
      <c r="G15" s="70" t="s">
        <v>282</v>
      </c>
      <c r="H15" s="68">
        <v>830</v>
      </c>
      <c r="I15" s="69">
        <v>5410.15</v>
      </c>
      <c r="J15" s="70" t="s">
        <v>283</v>
      </c>
      <c r="K15" s="68">
        <v>4680</v>
      </c>
      <c r="L15" s="71">
        <v>5437.43</v>
      </c>
      <c r="M15" s="70" t="s">
        <v>284</v>
      </c>
      <c r="P15" s="141">
        <f>B19-'stranica 4'!B19-'stranica 5'!B19</f>
        <v>0</v>
      </c>
    </row>
    <row r="16" spans="1:16" ht="12.75" customHeight="1" x14ac:dyDescent="0.25">
      <c r="A16" s="67" t="s">
        <v>35</v>
      </c>
      <c r="B16" s="68">
        <v>28509</v>
      </c>
      <c r="C16" s="69">
        <v>6457.24</v>
      </c>
      <c r="D16" s="70" t="s">
        <v>285</v>
      </c>
      <c r="E16" s="68">
        <v>25644</v>
      </c>
      <c r="F16" s="69">
        <v>6456.91</v>
      </c>
      <c r="G16" s="70" t="s">
        <v>286</v>
      </c>
      <c r="H16" s="68">
        <v>370</v>
      </c>
      <c r="I16" s="69">
        <v>6447.02</v>
      </c>
      <c r="J16" s="70" t="s">
        <v>287</v>
      </c>
      <c r="K16" s="68">
        <v>2495</v>
      </c>
      <c r="L16" s="71">
        <v>6462.19</v>
      </c>
      <c r="M16" s="70" t="s">
        <v>277</v>
      </c>
    </row>
    <row r="17" spans="1:13" ht="12.75" customHeight="1" x14ac:dyDescent="0.25">
      <c r="A17" s="67" t="s">
        <v>36</v>
      </c>
      <c r="B17" s="68">
        <v>10871</v>
      </c>
      <c r="C17" s="69">
        <v>7459.31</v>
      </c>
      <c r="D17" s="70" t="s">
        <v>288</v>
      </c>
      <c r="E17" s="68">
        <v>10176</v>
      </c>
      <c r="F17" s="69">
        <v>7459.5</v>
      </c>
      <c r="G17" s="70" t="s">
        <v>289</v>
      </c>
      <c r="H17" s="68">
        <v>135</v>
      </c>
      <c r="I17" s="69">
        <v>7412.38</v>
      </c>
      <c r="J17" s="70" t="s">
        <v>290</v>
      </c>
      <c r="K17" s="68">
        <v>560</v>
      </c>
      <c r="L17" s="71">
        <v>7467.09</v>
      </c>
      <c r="M17" s="70" t="s">
        <v>291</v>
      </c>
    </row>
    <row r="18" spans="1:13" ht="12.75" customHeight="1" x14ac:dyDescent="0.25">
      <c r="A18" s="67" t="s">
        <v>37</v>
      </c>
      <c r="B18" s="68">
        <v>13179</v>
      </c>
      <c r="C18" s="69">
        <v>9639.2900000000009</v>
      </c>
      <c r="D18" s="70" t="s">
        <v>292</v>
      </c>
      <c r="E18" s="68">
        <v>12699</v>
      </c>
      <c r="F18" s="69">
        <v>9657.32</v>
      </c>
      <c r="G18" s="70" t="s">
        <v>293</v>
      </c>
      <c r="H18" s="68">
        <v>83</v>
      </c>
      <c r="I18" s="69">
        <v>9134.2900000000009</v>
      </c>
      <c r="J18" s="70" t="s">
        <v>155</v>
      </c>
      <c r="K18" s="68">
        <v>397</v>
      </c>
      <c r="L18" s="71">
        <v>9168.02</v>
      </c>
      <c r="M18" s="70" t="s">
        <v>294</v>
      </c>
    </row>
    <row r="19" spans="1:13" ht="11.25" customHeight="1" x14ac:dyDescent="0.25">
      <c r="A19" s="72" t="s">
        <v>1</v>
      </c>
      <c r="B19" s="73">
        <v>951604</v>
      </c>
      <c r="C19" s="74">
        <v>3234.95</v>
      </c>
      <c r="D19" s="75" t="s">
        <v>206</v>
      </c>
      <c r="E19" s="73">
        <v>680906</v>
      </c>
      <c r="F19" s="74">
        <v>3508.18</v>
      </c>
      <c r="G19" s="75" t="s">
        <v>203</v>
      </c>
      <c r="H19" s="73">
        <v>92283</v>
      </c>
      <c r="I19" s="74">
        <v>2429.9899999999998</v>
      </c>
      <c r="J19" s="75" t="s">
        <v>204</v>
      </c>
      <c r="K19" s="73">
        <v>178415</v>
      </c>
      <c r="L19" s="76">
        <v>2608.5500000000002</v>
      </c>
      <c r="M19" s="75" t="s">
        <v>205</v>
      </c>
    </row>
    <row r="20" spans="1:13" x14ac:dyDescent="0.25">
      <c r="A20" s="211" t="s">
        <v>108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77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{18D8B9F0-4A74-4A91-8798-54F9A80F281B}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{B83B7D6D-CCA5-4B57-B70C-C72DE3CE532F}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{1B943DCA-0E4A-4DA0-B74F-6E2A8C2A4951}</x14:id>
        </ext>
      </extLst>
    </cfRule>
  </conditionalFormatting>
  <pageMargins left="0.82677165354330717" right="0.23622047244094491" top="0" bottom="0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D8B9F0-4A74-4A91-8798-54F9A80F2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B83B7D6D-CCA5-4B57-B70C-C72DE3CE5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1B943DCA-0E4A-4DA0-B74F-6E2A8C2A49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20" width="9.140625" style="135"/>
  </cols>
  <sheetData>
    <row r="1" spans="1:13" ht="36.75" customHeight="1" x14ac:dyDescent="0.25">
      <c r="A1" s="212" t="s">
        <v>82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</row>
    <row r="2" spans="1:13" ht="12" customHeight="1" x14ac:dyDescent="0.25">
      <c r="A2" s="66"/>
      <c r="B2" s="66"/>
      <c r="C2" s="66"/>
      <c r="D2" s="109"/>
      <c r="E2" s="66"/>
      <c r="F2" s="66"/>
      <c r="G2" s="109"/>
      <c r="H2" s="66"/>
      <c r="I2" s="218" t="str">
        <f>'stranica 3'!$I$2:$L$2</f>
        <v>za listopad 2022. (isplata u studenome 2022.)</v>
      </c>
      <c r="J2" s="218"/>
      <c r="K2" s="218"/>
      <c r="L2" s="218"/>
      <c r="M2" s="218"/>
    </row>
    <row r="3" spans="1:13" ht="24" customHeight="1" x14ac:dyDescent="0.25">
      <c r="A3" s="213" t="s">
        <v>20</v>
      </c>
      <c r="B3" s="215" t="s">
        <v>21</v>
      </c>
      <c r="C3" s="216"/>
      <c r="D3" s="217"/>
      <c r="E3" s="215" t="s">
        <v>80</v>
      </c>
      <c r="F3" s="216"/>
      <c r="G3" s="217"/>
      <c r="H3" s="215" t="s">
        <v>81</v>
      </c>
      <c r="I3" s="216"/>
      <c r="J3" s="217"/>
      <c r="K3" s="215" t="s">
        <v>22</v>
      </c>
      <c r="L3" s="216"/>
      <c r="M3" s="217"/>
    </row>
    <row r="4" spans="1:13" ht="26.25" customHeight="1" x14ac:dyDescent="0.25">
      <c r="A4" s="214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60</v>
      </c>
      <c r="C5" s="69">
        <v>347.92</v>
      </c>
      <c r="D5" s="70" t="s">
        <v>295</v>
      </c>
      <c r="E5" s="68">
        <v>30</v>
      </c>
      <c r="F5" s="69">
        <v>317.07</v>
      </c>
      <c r="G5" s="70" t="s">
        <v>296</v>
      </c>
      <c r="H5" s="68">
        <v>1</v>
      </c>
      <c r="I5" s="69">
        <v>429.34</v>
      </c>
      <c r="J5" s="70" t="s">
        <v>113</v>
      </c>
      <c r="K5" s="68">
        <v>29</v>
      </c>
      <c r="L5" s="71">
        <v>377.02</v>
      </c>
      <c r="M5" s="70" t="s">
        <v>142</v>
      </c>
    </row>
    <row r="6" spans="1:13" ht="12.75" customHeight="1" x14ac:dyDescent="0.25">
      <c r="A6" s="67" t="s">
        <v>25</v>
      </c>
      <c r="B6" s="68">
        <v>6099</v>
      </c>
      <c r="C6" s="69">
        <v>841.32</v>
      </c>
      <c r="D6" s="70" t="s">
        <v>297</v>
      </c>
      <c r="E6" s="68">
        <v>4299</v>
      </c>
      <c r="F6" s="69">
        <v>848.22</v>
      </c>
      <c r="G6" s="70" t="s">
        <v>298</v>
      </c>
      <c r="H6" s="68">
        <v>109</v>
      </c>
      <c r="I6" s="69">
        <v>851.85</v>
      </c>
      <c r="J6" s="70" t="s">
        <v>156</v>
      </c>
      <c r="K6" s="68">
        <v>1691</v>
      </c>
      <c r="L6" s="71">
        <v>823.12</v>
      </c>
      <c r="M6" s="70" t="s">
        <v>299</v>
      </c>
    </row>
    <row r="7" spans="1:13" ht="12.75" customHeight="1" x14ac:dyDescent="0.25">
      <c r="A7" s="67" t="s">
        <v>26</v>
      </c>
      <c r="B7" s="68">
        <v>5326</v>
      </c>
      <c r="C7" s="69">
        <v>1264.94</v>
      </c>
      <c r="D7" s="70" t="s">
        <v>300</v>
      </c>
      <c r="E7" s="68">
        <v>2526</v>
      </c>
      <c r="F7" s="69">
        <v>1252.74</v>
      </c>
      <c r="G7" s="70" t="s">
        <v>301</v>
      </c>
      <c r="H7" s="68">
        <v>165</v>
      </c>
      <c r="I7" s="69">
        <v>1285.08</v>
      </c>
      <c r="J7" s="70" t="s">
        <v>302</v>
      </c>
      <c r="K7" s="68">
        <v>2635</v>
      </c>
      <c r="L7" s="71">
        <v>1275.3800000000001</v>
      </c>
      <c r="M7" s="70" t="s">
        <v>303</v>
      </c>
    </row>
    <row r="8" spans="1:13" ht="12.75" customHeight="1" x14ac:dyDescent="0.25">
      <c r="A8" s="67" t="s">
        <v>27</v>
      </c>
      <c r="B8" s="68">
        <v>8320</v>
      </c>
      <c r="C8" s="69">
        <v>1769.9</v>
      </c>
      <c r="D8" s="70" t="s">
        <v>304</v>
      </c>
      <c r="E8" s="68">
        <v>4419</v>
      </c>
      <c r="F8" s="69">
        <v>1783.24</v>
      </c>
      <c r="G8" s="70" t="s">
        <v>305</v>
      </c>
      <c r="H8" s="68">
        <v>370</v>
      </c>
      <c r="I8" s="69">
        <v>1753.9</v>
      </c>
      <c r="J8" s="70" t="s">
        <v>306</v>
      </c>
      <c r="K8" s="68">
        <v>3531</v>
      </c>
      <c r="L8" s="71">
        <v>1754.88</v>
      </c>
      <c r="M8" s="70" t="s">
        <v>157</v>
      </c>
    </row>
    <row r="9" spans="1:13" ht="12.75" customHeight="1" x14ac:dyDescent="0.25">
      <c r="A9" s="67" t="s">
        <v>28</v>
      </c>
      <c r="B9" s="68">
        <v>39062</v>
      </c>
      <c r="C9" s="69">
        <v>2389.71</v>
      </c>
      <c r="D9" s="70" t="s">
        <v>307</v>
      </c>
      <c r="E9" s="68">
        <v>23673</v>
      </c>
      <c r="F9" s="69">
        <v>2390.61</v>
      </c>
      <c r="G9" s="70" t="s">
        <v>308</v>
      </c>
      <c r="H9" s="68">
        <v>2317</v>
      </c>
      <c r="I9" s="69">
        <v>2404.59</v>
      </c>
      <c r="J9" s="70" t="s">
        <v>309</v>
      </c>
      <c r="K9" s="68">
        <v>13072</v>
      </c>
      <c r="L9" s="71">
        <v>2385.46</v>
      </c>
      <c r="M9" s="70" t="s">
        <v>158</v>
      </c>
    </row>
    <row r="10" spans="1:13" ht="12.75" customHeight="1" x14ac:dyDescent="0.25">
      <c r="A10" s="67" t="s">
        <v>29</v>
      </c>
      <c r="B10" s="68">
        <v>25914</v>
      </c>
      <c r="C10" s="69">
        <v>2751.16</v>
      </c>
      <c r="D10" s="70" t="s">
        <v>310</v>
      </c>
      <c r="E10" s="68">
        <v>18411</v>
      </c>
      <c r="F10" s="69">
        <v>2748.32</v>
      </c>
      <c r="G10" s="70" t="s">
        <v>311</v>
      </c>
      <c r="H10" s="68">
        <v>919</v>
      </c>
      <c r="I10" s="69">
        <v>2753.28</v>
      </c>
      <c r="J10" s="70" t="s">
        <v>312</v>
      </c>
      <c r="K10" s="68">
        <v>6584</v>
      </c>
      <c r="L10" s="71">
        <v>2758.81</v>
      </c>
      <c r="M10" s="70" t="s">
        <v>313</v>
      </c>
    </row>
    <row r="11" spans="1:13" ht="12.75" customHeight="1" x14ac:dyDescent="0.25">
      <c r="A11" s="67" t="s">
        <v>30</v>
      </c>
      <c r="B11" s="68">
        <v>33698</v>
      </c>
      <c r="C11" s="69">
        <v>3270.1</v>
      </c>
      <c r="D11" s="70" t="s">
        <v>314</v>
      </c>
      <c r="E11" s="68">
        <v>27973</v>
      </c>
      <c r="F11" s="69">
        <v>3272.27</v>
      </c>
      <c r="G11" s="70" t="s">
        <v>315</v>
      </c>
      <c r="H11" s="68">
        <v>1698</v>
      </c>
      <c r="I11" s="69">
        <v>3284.74</v>
      </c>
      <c r="J11" s="70" t="s">
        <v>316</v>
      </c>
      <c r="K11" s="68">
        <v>4027</v>
      </c>
      <c r="L11" s="71">
        <v>3248.89</v>
      </c>
      <c r="M11" s="70" t="s">
        <v>317</v>
      </c>
    </row>
    <row r="12" spans="1:13" ht="12.75" customHeight="1" x14ac:dyDescent="0.25">
      <c r="A12" s="67" t="s">
        <v>31</v>
      </c>
      <c r="B12" s="68">
        <v>22350</v>
      </c>
      <c r="C12" s="69">
        <v>3747.45</v>
      </c>
      <c r="D12" s="70" t="s">
        <v>318</v>
      </c>
      <c r="E12" s="68">
        <v>19599</v>
      </c>
      <c r="F12" s="69">
        <v>3746.35</v>
      </c>
      <c r="G12" s="70" t="s">
        <v>319</v>
      </c>
      <c r="H12" s="68">
        <v>803</v>
      </c>
      <c r="I12" s="69">
        <v>3770.63</v>
      </c>
      <c r="J12" s="70" t="s">
        <v>320</v>
      </c>
      <c r="K12" s="68">
        <v>1948</v>
      </c>
      <c r="L12" s="71">
        <v>3748.91</v>
      </c>
      <c r="M12" s="70" t="s">
        <v>321</v>
      </c>
    </row>
    <row r="13" spans="1:13" ht="12.75" customHeight="1" x14ac:dyDescent="0.25">
      <c r="A13" s="67" t="s">
        <v>32</v>
      </c>
      <c r="B13" s="68">
        <v>18783</v>
      </c>
      <c r="C13" s="69">
        <v>4235.34</v>
      </c>
      <c r="D13" s="70" t="s">
        <v>322</v>
      </c>
      <c r="E13" s="68">
        <v>16931</v>
      </c>
      <c r="F13" s="69">
        <v>4235.72</v>
      </c>
      <c r="G13" s="70" t="s">
        <v>323</v>
      </c>
      <c r="H13" s="68">
        <v>500</v>
      </c>
      <c r="I13" s="69">
        <v>4216.84</v>
      </c>
      <c r="J13" s="70" t="s">
        <v>324</v>
      </c>
      <c r="K13" s="68">
        <v>1352</v>
      </c>
      <c r="L13" s="71">
        <v>4237.53</v>
      </c>
      <c r="M13" s="70" t="s">
        <v>159</v>
      </c>
    </row>
    <row r="14" spans="1:13" ht="12.75" customHeight="1" x14ac:dyDescent="0.25">
      <c r="A14" s="67" t="s">
        <v>33</v>
      </c>
      <c r="B14" s="68">
        <v>13579</v>
      </c>
      <c r="C14" s="69">
        <v>4722.93</v>
      </c>
      <c r="D14" s="70" t="s">
        <v>325</v>
      </c>
      <c r="E14" s="68">
        <v>12137</v>
      </c>
      <c r="F14" s="69">
        <v>4725.67</v>
      </c>
      <c r="G14" s="70" t="s">
        <v>326</v>
      </c>
      <c r="H14" s="68">
        <v>461</v>
      </c>
      <c r="I14" s="69">
        <v>4698</v>
      </c>
      <c r="J14" s="70" t="s">
        <v>160</v>
      </c>
      <c r="K14" s="68">
        <v>981</v>
      </c>
      <c r="L14" s="71">
        <v>4700.84</v>
      </c>
      <c r="M14" s="70" t="s">
        <v>327</v>
      </c>
    </row>
    <row r="15" spans="1:13" ht="12.75" customHeight="1" x14ac:dyDescent="0.25">
      <c r="A15" s="67" t="s">
        <v>34</v>
      </c>
      <c r="B15" s="68">
        <v>13161</v>
      </c>
      <c r="C15" s="69">
        <v>5423.16</v>
      </c>
      <c r="D15" s="70" t="s">
        <v>328</v>
      </c>
      <c r="E15" s="68">
        <v>12159</v>
      </c>
      <c r="F15" s="69">
        <v>5424.14</v>
      </c>
      <c r="G15" s="70" t="s">
        <v>329</v>
      </c>
      <c r="H15" s="68">
        <v>284</v>
      </c>
      <c r="I15" s="69">
        <v>5381.97</v>
      </c>
      <c r="J15" s="70" t="s">
        <v>330</v>
      </c>
      <c r="K15" s="68">
        <v>718</v>
      </c>
      <c r="L15" s="71">
        <v>5422.87</v>
      </c>
      <c r="M15" s="70" t="s">
        <v>331</v>
      </c>
    </row>
    <row r="16" spans="1:13" ht="12.75" customHeight="1" x14ac:dyDescent="0.25">
      <c r="A16" s="67" t="s">
        <v>35</v>
      </c>
      <c r="B16" s="68">
        <v>6419</v>
      </c>
      <c r="C16" s="69">
        <v>6458.76</v>
      </c>
      <c r="D16" s="70" t="s">
        <v>332</v>
      </c>
      <c r="E16" s="68">
        <v>5936</v>
      </c>
      <c r="F16" s="69">
        <v>6460.97</v>
      </c>
      <c r="G16" s="70" t="s">
        <v>333</v>
      </c>
      <c r="H16" s="68">
        <v>123</v>
      </c>
      <c r="I16" s="69">
        <v>6454.79</v>
      </c>
      <c r="J16" s="70" t="s">
        <v>161</v>
      </c>
      <c r="K16" s="68">
        <v>360</v>
      </c>
      <c r="L16" s="71">
        <v>6423.69</v>
      </c>
      <c r="M16" s="70" t="s">
        <v>162</v>
      </c>
    </row>
    <row r="17" spans="1:13" ht="12.75" customHeight="1" x14ac:dyDescent="0.25">
      <c r="A17" s="67" t="s">
        <v>36</v>
      </c>
      <c r="B17" s="68">
        <v>2572</v>
      </c>
      <c r="C17" s="69">
        <v>7487.5</v>
      </c>
      <c r="D17" s="70" t="s">
        <v>334</v>
      </c>
      <c r="E17" s="68">
        <v>2511</v>
      </c>
      <c r="F17" s="69">
        <v>7489.54</v>
      </c>
      <c r="G17" s="70" t="s">
        <v>335</v>
      </c>
      <c r="H17" s="68">
        <v>45</v>
      </c>
      <c r="I17" s="69">
        <v>7367.61</v>
      </c>
      <c r="J17" s="70" t="s">
        <v>287</v>
      </c>
      <c r="K17" s="68">
        <v>16</v>
      </c>
      <c r="L17" s="71">
        <v>7504.31</v>
      </c>
      <c r="M17" s="70" t="s">
        <v>163</v>
      </c>
    </row>
    <row r="18" spans="1:13" ht="12.75" customHeight="1" x14ac:dyDescent="0.25">
      <c r="A18" s="67" t="s">
        <v>37</v>
      </c>
      <c r="B18" s="68">
        <v>1632</v>
      </c>
      <c r="C18" s="69">
        <v>8871.83</v>
      </c>
      <c r="D18" s="70" t="s">
        <v>336</v>
      </c>
      <c r="E18" s="68">
        <v>1584</v>
      </c>
      <c r="F18" s="69">
        <v>8870.9599999999991</v>
      </c>
      <c r="G18" s="70" t="s">
        <v>337</v>
      </c>
      <c r="H18" s="68">
        <v>41</v>
      </c>
      <c r="I18" s="69">
        <v>8945.2199999999993</v>
      </c>
      <c r="J18" s="70" t="s">
        <v>164</v>
      </c>
      <c r="K18" s="68">
        <v>7</v>
      </c>
      <c r="L18" s="71">
        <v>8639.11</v>
      </c>
      <c r="M18" s="70" t="s">
        <v>165</v>
      </c>
    </row>
    <row r="19" spans="1:13" ht="11.25" customHeight="1" x14ac:dyDescent="0.25">
      <c r="A19" s="72" t="s">
        <v>1</v>
      </c>
      <c r="B19" s="73">
        <v>196975</v>
      </c>
      <c r="C19" s="74">
        <v>3429.17</v>
      </c>
      <c r="D19" s="75" t="s">
        <v>338</v>
      </c>
      <c r="E19" s="73">
        <v>152188</v>
      </c>
      <c r="F19" s="74">
        <v>3634.22</v>
      </c>
      <c r="G19" s="75" t="s">
        <v>339</v>
      </c>
      <c r="H19" s="73">
        <v>7836</v>
      </c>
      <c r="I19" s="74">
        <v>3184.81</v>
      </c>
      <c r="J19" s="75" t="s">
        <v>340</v>
      </c>
      <c r="K19" s="73">
        <v>36951</v>
      </c>
      <c r="L19" s="76">
        <v>2636.47</v>
      </c>
      <c r="M19" s="75" t="s">
        <v>341</v>
      </c>
    </row>
    <row r="20" spans="1:13" x14ac:dyDescent="0.25">
      <c r="A20" s="211" t="s">
        <v>108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{EAD00C8B-BB34-4417-B70E-DC0AB8BAE438}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{09F9B2A1-2790-48C4-AB63-B11D70E78312}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{85C1C8A4-7C75-421D-BDDE-E75FA97D6AE8}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00C8B-BB34-4417-B70E-DC0AB8BAE4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09F9B2A1-2790-48C4-AB63-B11D70E783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85C1C8A4-7C75-421D-BDDE-E75FA97D6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19" width="9.140625" style="135"/>
  </cols>
  <sheetData>
    <row r="1" spans="1:13" ht="36.75" customHeight="1" x14ac:dyDescent="0.25">
      <c r="A1" s="212" t="s">
        <v>83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</row>
    <row r="2" spans="1:13" ht="12" customHeight="1" x14ac:dyDescent="0.25">
      <c r="A2" s="66"/>
      <c r="B2" s="66"/>
      <c r="C2" s="66"/>
      <c r="D2" s="109"/>
      <c r="E2" s="66"/>
      <c r="F2" s="66"/>
      <c r="G2" s="109"/>
      <c r="H2" s="66"/>
      <c r="I2" s="218" t="str">
        <f>'stranica 3'!$I$2:$L$2</f>
        <v>za listopad 2022. (isplata u studenome 2022.)</v>
      </c>
      <c r="J2" s="218"/>
      <c r="K2" s="218"/>
      <c r="L2" s="218"/>
      <c r="M2" s="218"/>
    </row>
    <row r="3" spans="1:13" ht="24" customHeight="1" x14ac:dyDescent="0.25">
      <c r="A3" s="213" t="s">
        <v>20</v>
      </c>
      <c r="B3" s="215" t="s">
        <v>21</v>
      </c>
      <c r="C3" s="216"/>
      <c r="D3" s="217"/>
      <c r="E3" s="215" t="s">
        <v>80</v>
      </c>
      <c r="F3" s="216"/>
      <c r="G3" s="217"/>
      <c r="H3" s="215" t="s">
        <v>81</v>
      </c>
      <c r="I3" s="216"/>
      <c r="J3" s="217"/>
      <c r="K3" s="215" t="s">
        <v>22</v>
      </c>
      <c r="L3" s="216"/>
      <c r="M3" s="217"/>
    </row>
    <row r="4" spans="1:13" ht="26.25" customHeight="1" x14ac:dyDescent="0.25">
      <c r="A4" s="214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2578</v>
      </c>
      <c r="C5" s="69">
        <v>337.84</v>
      </c>
      <c r="D5" s="70" t="s">
        <v>342</v>
      </c>
      <c r="E5" s="68">
        <v>856</v>
      </c>
      <c r="F5" s="69">
        <v>319.07</v>
      </c>
      <c r="G5" s="70" t="s">
        <v>343</v>
      </c>
      <c r="H5" s="68">
        <v>1281</v>
      </c>
      <c r="I5" s="69">
        <v>358.07</v>
      </c>
      <c r="J5" s="70" t="s">
        <v>166</v>
      </c>
      <c r="K5" s="68">
        <v>441</v>
      </c>
      <c r="L5" s="71">
        <v>315.49</v>
      </c>
      <c r="M5" s="70" t="s">
        <v>344</v>
      </c>
    </row>
    <row r="6" spans="1:13" ht="12.75" customHeight="1" x14ac:dyDescent="0.25">
      <c r="A6" s="67" t="s">
        <v>25</v>
      </c>
      <c r="B6" s="68">
        <v>8306</v>
      </c>
      <c r="C6" s="69">
        <v>825.94</v>
      </c>
      <c r="D6" s="70" t="s">
        <v>345</v>
      </c>
      <c r="E6" s="68">
        <v>1267</v>
      </c>
      <c r="F6" s="69">
        <v>839.31</v>
      </c>
      <c r="G6" s="70" t="s">
        <v>346</v>
      </c>
      <c r="H6" s="68">
        <v>2444</v>
      </c>
      <c r="I6" s="69">
        <v>807.07</v>
      </c>
      <c r="J6" s="70" t="s">
        <v>347</v>
      </c>
      <c r="K6" s="68">
        <v>4595</v>
      </c>
      <c r="L6" s="71">
        <v>832.3</v>
      </c>
      <c r="M6" s="70" t="s">
        <v>348</v>
      </c>
    </row>
    <row r="7" spans="1:13" ht="12.75" customHeight="1" x14ac:dyDescent="0.25">
      <c r="A7" s="67" t="s">
        <v>26</v>
      </c>
      <c r="B7" s="68">
        <v>64119</v>
      </c>
      <c r="C7" s="69">
        <v>1284.31</v>
      </c>
      <c r="D7" s="70" t="s">
        <v>349</v>
      </c>
      <c r="E7" s="68">
        <v>33027</v>
      </c>
      <c r="F7" s="69">
        <v>1302.5</v>
      </c>
      <c r="G7" s="70" t="s">
        <v>350</v>
      </c>
      <c r="H7" s="68">
        <v>8353</v>
      </c>
      <c r="I7" s="69">
        <v>1300.53</v>
      </c>
      <c r="J7" s="70" t="s">
        <v>351</v>
      </c>
      <c r="K7" s="68">
        <v>22739</v>
      </c>
      <c r="L7" s="71">
        <v>1251.92</v>
      </c>
      <c r="M7" s="70" t="s">
        <v>352</v>
      </c>
    </row>
    <row r="8" spans="1:13" ht="12.75" customHeight="1" x14ac:dyDescent="0.25">
      <c r="A8" s="67" t="s">
        <v>27</v>
      </c>
      <c r="B8" s="68">
        <v>93361</v>
      </c>
      <c r="C8" s="69">
        <v>1779.4</v>
      </c>
      <c r="D8" s="70" t="s">
        <v>353</v>
      </c>
      <c r="E8" s="68">
        <v>52772</v>
      </c>
      <c r="F8" s="69">
        <v>1785.47</v>
      </c>
      <c r="G8" s="70" t="s">
        <v>354</v>
      </c>
      <c r="H8" s="68">
        <v>18336</v>
      </c>
      <c r="I8" s="69">
        <v>1793.66</v>
      </c>
      <c r="J8" s="70" t="s">
        <v>355</v>
      </c>
      <c r="K8" s="68">
        <v>22253</v>
      </c>
      <c r="L8" s="71">
        <v>1753.24</v>
      </c>
      <c r="M8" s="70" t="s">
        <v>356</v>
      </c>
    </row>
    <row r="9" spans="1:13" ht="12.75" customHeight="1" x14ac:dyDescent="0.25">
      <c r="A9" s="67" t="s">
        <v>28</v>
      </c>
      <c r="B9" s="68">
        <v>127472</v>
      </c>
      <c r="C9" s="69">
        <v>2253.2800000000002</v>
      </c>
      <c r="D9" s="70" t="s">
        <v>357</v>
      </c>
      <c r="E9" s="68">
        <v>78572</v>
      </c>
      <c r="F9" s="69">
        <v>2252.12</v>
      </c>
      <c r="G9" s="70" t="s">
        <v>358</v>
      </c>
      <c r="H9" s="68">
        <v>22147</v>
      </c>
      <c r="I9" s="69">
        <v>2239.1999999999998</v>
      </c>
      <c r="J9" s="70" t="s">
        <v>359</v>
      </c>
      <c r="K9" s="68">
        <v>26753</v>
      </c>
      <c r="L9" s="71">
        <v>2268.37</v>
      </c>
      <c r="M9" s="70" t="s">
        <v>360</v>
      </c>
    </row>
    <row r="10" spans="1:13" ht="12.75" customHeight="1" x14ac:dyDescent="0.25">
      <c r="A10" s="67" t="s">
        <v>29</v>
      </c>
      <c r="B10" s="68">
        <v>110388</v>
      </c>
      <c r="C10" s="69">
        <v>2739.75</v>
      </c>
      <c r="D10" s="70" t="s">
        <v>361</v>
      </c>
      <c r="E10" s="68">
        <v>74324</v>
      </c>
      <c r="F10" s="69">
        <v>2742.23</v>
      </c>
      <c r="G10" s="70" t="s">
        <v>362</v>
      </c>
      <c r="H10" s="68">
        <v>14196</v>
      </c>
      <c r="I10" s="69">
        <v>2720.62</v>
      </c>
      <c r="J10" s="70" t="s">
        <v>363</v>
      </c>
      <c r="K10" s="68">
        <v>21868</v>
      </c>
      <c r="L10" s="71">
        <v>2743.73</v>
      </c>
      <c r="M10" s="70" t="s">
        <v>364</v>
      </c>
    </row>
    <row r="11" spans="1:13" ht="12.75" customHeight="1" x14ac:dyDescent="0.25">
      <c r="A11" s="67" t="s">
        <v>30</v>
      </c>
      <c r="B11" s="68">
        <v>101534</v>
      </c>
      <c r="C11" s="69">
        <v>3258.66</v>
      </c>
      <c r="D11" s="70" t="s">
        <v>365</v>
      </c>
      <c r="E11" s="68">
        <v>75397</v>
      </c>
      <c r="F11" s="69">
        <v>3261.9</v>
      </c>
      <c r="G11" s="70" t="s">
        <v>366</v>
      </c>
      <c r="H11" s="68">
        <v>10328</v>
      </c>
      <c r="I11" s="69">
        <v>3265.92</v>
      </c>
      <c r="J11" s="70" t="s">
        <v>367</v>
      </c>
      <c r="K11" s="68">
        <v>15809</v>
      </c>
      <c r="L11" s="71">
        <v>3238.45</v>
      </c>
      <c r="M11" s="70" t="s">
        <v>368</v>
      </c>
    </row>
    <row r="12" spans="1:13" ht="12.75" customHeight="1" x14ac:dyDescent="0.25">
      <c r="A12" s="67" t="s">
        <v>31</v>
      </c>
      <c r="B12" s="68">
        <v>66600</v>
      </c>
      <c r="C12" s="69">
        <v>3738.6</v>
      </c>
      <c r="D12" s="70" t="s">
        <v>369</v>
      </c>
      <c r="E12" s="68">
        <v>53023</v>
      </c>
      <c r="F12" s="69">
        <v>3740.81</v>
      </c>
      <c r="G12" s="70" t="s">
        <v>370</v>
      </c>
      <c r="H12" s="68">
        <v>3888</v>
      </c>
      <c r="I12" s="69">
        <v>3718</v>
      </c>
      <c r="J12" s="70" t="s">
        <v>371</v>
      </c>
      <c r="K12" s="68">
        <v>9689</v>
      </c>
      <c r="L12" s="71">
        <v>3734.79</v>
      </c>
      <c r="M12" s="70" t="s">
        <v>372</v>
      </c>
    </row>
    <row r="13" spans="1:13" ht="12.75" customHeight="1" x14ac:dyDescent="0.25">
      <c r="A13" s="67" t="s">
        <v>32</v>
      </c>
      <c r="B13" s="68">
        <v>53146</v>
      </c>
      <c r="C13" s="69">
        <v>4237.03</v>
      </c>
      <c r="D13" s="70" t="s">
        <v>373</v>
      </c>
      <c r="E13" s="68">
        <v>45021</v>
      </c>
      <c r="F13" s="69">
        <v>4238.87</v>
      </c>
      <c r="G13" s="70" t="s">
        <v>374</v>
      </c>
      <c r="H13" s="68">
        <v>1835</v>
      </c>
      <c r="I13" s="69">
        <v>4213.8500000000004</v>
      </c>
      <c r="J13" s="70" t="s">
        <v>375</v>
      </c>
      <c r="K13" s="68">
        <v>6290</v>
      </c>
      <c r="L13" s="71">
        <v>4230.62</v>
      </c>
      <c r="M13" s="70" t="s">
        <v>376</v>
      </c>
    </row>
    <row r="14" spans="1:13" ht="12.75" customHeight="1" x14ac:dyDescent="0.25">
      <c r="A14" s="67" t="s">
        <v>33</v>
      </c>
      <c r="B14" s="68">
        <v>39668</v>
      </c>
      <c r="C14" s="69">
        <v>4735.28</v>
      </c>
      <c r="D14" s="70" t="s">
        <v>377</v>
      </c>
      <c r="E14" s="68">
        <v>34958</v>
      </c>
      <c r="F14" s="69">
        <v>4737.79</v>
      </c>
      <c r="G14" s="70" t="s">
        <v>378</v>
      </c>
      <c r="H14" s="68">
        <v>714</v>
      </c>
      <c r="I14" s="69">
        <v>4708.54</v>
      </c>
      <c r="J14" s="70" t="s">
        <v>379</v>
      </c>
      <c r="K14" s="68">
        <v>3996</v>
      </c>
      <c r="L14" s="71">
        <v>4718.1000000000004</v>
      </c>
      <c r="M14" s="70" t="s">
        <v>380</v>
      </c>
    </row>
    <row r="15" spans="1:13" ht="12.75" customHeight="1" x14ac:dyDescent="0.25">
      <c r="A15" s="67" t="s">
        <v>34</v>
      </c>
      <c r="B15" s="68">
        <v>45521</v>
      </c>
      <c r="C15" s="69">
        <v>5429.68</v>
      </c>
      <c r="D15" s="70" t="s">
        <v>381</v>
      </c>
      <c r="E15" s="68">
        <v>41013</v>
      </c>
      <c r="F15" s="69">
        <v>5428.74</v>
      </c>
      <c r="G15" s="70" t="s">
        <v>382</v>
      </c>
      <c r="H15" s="68">
        <v>546</v>
      </c>
      <c r="I15" s="69">
        <v>5424.8</v>
      </c>
      <c r="J15" s="70" t="s">
        <v>383</v>
      </c>
      <c r="K15" s="68">
        <v>3962</v>
      </c>
      <c r="L15" s="71">
        <v>5440.07</v>
      </c>
      <c r="M15" s="70" t="s">
        <v>384</v>
      </c>
    </row>
    <row r="16" spans="1:13" ht="12.75" customHeight="1" x14ac:dyDescent="0.25">
      <c r="A16" s="67" t="s">
        <v>35</v>
      </c>
      <c r="B16" s="68">
        <v>22090</v>
      </c>
      <c r="C16" s="69">
        <v>6456.8</v>
      </c>
      <c r="D16" s="70" t="s">
        <v>385</v>
      </c>
      <c r="E16" s="68">
        <v>19708</v>
      </c>
      <c r="F16" s="69">
        <v>6455.68</v>
      </c>
      <c r="G16" s="70" t="s">
        <v>386</v>
      </c>
      <c r="H16" s="68">
        <v>247</v>
      </c>
      <c r="I16" s="69">
        <v>6443.15</v>
      </c>
      <c r="J16" s="70" t="s">
        <v>387</v>
      </c>
      <c r="K16" s="68">
        <v>2135</v>
      </c>
      <c r="L16" s="71">
        <v>6468.68</v>
      </c>
      <c r="M16" s="70" t="s">
        <v>388</v>
      </c>
    </row>
    <row r="17" spans="1:13" ht="12.75" customHeight="1" x14ac:dyDescent="0.25">
      <c r="A17" s="67" t="s">
        <v>36</v>
      </c>
      <c r="B17" s="68">
        <v>8299</v>
      </c>
      <c r="C17" s="69">
        <v>7450.57</v>
      </c>
      <c r="D17" s="70" t="s">
        <v>389</v>
      </c>
      <c r="E17" s="68">
        <v>7665</v>
      </c>
      <c r="F17" s="69">
        <v>7449.66</v>
      </c>
      <c r="G17" s="70" t="s">
        <v>390</v>
      </c>
      <c r="H17" s="68">
        <v>90</v>
      </c>
      <c r="I17" s="69">
        <v>7434.77</v>
      </c>
      <c r="J17" s="70" t="s">
        <v>167</v>
      </c>
      <c r="K17" s="68">
        <v>544</v>
      </c>
      <c r="L17" s="71">
        <v>7466</v>
      </c>
      <c r="M17" s="70" t="s">
        <v>391</v>
      </c>
    </row>
    <row r="18" spans="1:13" ht="12.75" customHeight="1" x14ac:dyDescent="0.25">
      <c r="A18" s="67" t="s">
        <v>37</v>
      </c>
      <c r="B18" s="68">
        <v>11547</v>
      </c>
      <c r="C18" s="69">
        <v>9747.76</v>
      </c>
      <c r="D18" s="70" t="s">
        <v>168</v>
      </c>
      <c r="E18" s="68">
        <v>11115</v>
      </c>
      <c r="F18" s="69">
        <v>9769.39</v>
      </c>
      <c r="G18" s="70" t="s">
        <v>392</v>
      </c>
      <c r="H18" s="68">
        <v>42</v>
      </c>
      <c r="I18" s="69">
        <v>9318.86</v>
      </c>
      <c r="J18" s="70" t="s">
        <v>169</v>
      </c>
      <c r="K18" s="68">
        <v>390</v>
      </c>
      <c r="L18" s="71">
        <v>9177.51</v>
      </c>
      <c r="M18" s="70" t="s">
        <v>393</v>
      </c>
    </row>
    <row r="19" spans="1:13" ht="11.25" customHeight="1" x14ac:dyDescent="0.25">
      <c r="A19" s="72" t="s">
        <v>1</v>
      </c>
      <c r="B19" s="73">
        <v>754629</v>
      </c>
      <c r="C19" s="74">
        <v>3184.26</v>
      </c>
      <c r="D19" s="75" t="s">
        <v>394</v>
      </c>
      <c r="E19" s="73">
        <v>528718</v>
      </c>
      <c r="F19" s="74">
        <v>3471.9</v>
      </c>
      <c r="G19" s="75" t="s">
        <v>395</v>
      </c>
      <c r="H19" s="73">
        <v>84447</v>
      </c>
      <c r="I19" s="74">
        <v>2359.9499999999998</v>
      </c>
      <c r="J19" s="75" t="s">
        <v>396</v>
      </c>
      <c r="K19" s="73">
        <v>141464</v>
      </c>
      <c r="L19" s="76">
        <v>2601.25</v>
      </c>
      <c r="M19" s="75" t="s">
        <v>397</v>
      </c>
    </row>
    <row r="20" spans="1:13" x14ac:dyDescent="0.25">
      <c r="A20" s="211" t="s">
        <v>108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{73BD48D5-950C-46EE-AE81-83641F92DDCE}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{22A449A1-4092-43F1-A6CE-8C05EEDF762A}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{466D9A35-B13D-4FAB-A6B0-4E0F42EDC9D8}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D48D5-950C-46EE-AE81-83641F92DD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22A449A1-4092-43F1-A6CE-8C05EEDF76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466D9A35-B13D-4FAB-A6B0-4E0F42EDC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C6" sqref="C6:E27"/>
    </sheetView>
  </sheetViews>
  <sheetFormatPr defaultColWidth="9.140625" defaultRowHeight="12" x14ac:dyDescent="0.2"/>
  <cols>
    <col min="1" max="1" width="4.7109375" style="82" customWidth="1"/>
    <col min="2" max="2" width="62.7109375" style="83" customWidth="1"/>
    <col min="3" max="3" width="10" style="83" customWidth="1"/>
    <col min="4" max="4" width="10.7109375" style="83" customWidth="1"/>
    <col min="5" max="5" width="10.7109375" style="82" customWidth="1"/>
    <col min="6" max="16384" width="9.140625" style="82"/>
  </cols>
  <sheetData>
    <row r="1" spans="1:9" ht="12" customHeight="1" x14ac:dyDescent="0.2">
      <c r="A1" s="219" t="s">
        <v>40</v>
      </c>
      <c r="B1" s="219"/>
      <c r="C1" s="219"/>
      <c r="D1" s="219"/>
      <c r="E1" s="219"/>
    </row>
    <row r="2" spans="1:9" ht="6" customHeight="1" x14ac:dyDescent="0.2"/>
    <row r="3" spans="1:9" ht="12" customHeight="1" x14ac:dyDescent="0.2">
      <c r="B3" s="66"/>
      <c r="C3" s="222" t="s">
        <v>242</v>
      </c>
      <c r="D3" s="222"/>
      <c r="E3" s="222"/>
      <c r="F3" s="159"/>
      <c r="G3" s="108"/>
      <c r="H3" s="108"/>
      <c r="I3" s="108"/>
    </row>
    <row r="4" spans="1:9" s="92" customFormat="1" ht="24" x14ac:dyDescent="0.25">
      <c r="A4" s="84" t="s">
        <v>41</v>
      </c>
      <c r="B4" s="78" t="s">
        <v>42</v>
      </c>
      <c r="C4" s="79" t="s">
        <v>2</v>
      </c>
      <c r="D4" s="85" t="s">
        <v>3</v>
      </c>
      <c r="E4" s="86" t="s">
        <v>23</v>
      </c>
    </row>
    <row r="5" spans="1:9" s="93" customFormat="1" ht="8.25" x14ac:dyDescent="0.15">
      <c r="A5" s="87">
        <v>0</v>
      </c>
      <c r="B5" s="88">
        <v>1</v>
      </c>
      <c r="C5" s="89">
        <v>2</v>
      </c>
      <c r="D5" s="90">
        <v>3</v>
      </c>
      <c r="E5" s="91">
        <v>4</v>
      </c>
    </row>
    <row r="6" spans="1:9" ht="24" x14ac:dyDescent="0.2">
      <c r="A6" s="223" t="s">
        <v>43</v>
      </c>
      <c r="B6" s="99" t="s">
        <v>44</v>
      </c>
      <c r="C6" s="100">
        <v>17264</v>
      </c>
      <c r="D6" s="110">
        <v>4203.9380433271544</v>
      </c>
      <c r="E6" s="101"/>
    </row>
    <row r="7" spans="1:9" ht="49.5" customHeight="1" x14ac:dyDescent="0.2">
      <c r="A7" s="224"/>
      <c r="B7" s="96" t="s">
        <v>45</v>
      </c>
      <c r="C7" s="142">
        <v>7399</v>
      </c>
      <c r="D7" s="143">
        <v>4969.92</v>
      </c>
      <c r="E7" s="116" t="s">
        <v>398</v>
      </c>
      <c r="F7" s="94">
        <v>32</v>
      </c>
    </row>
    <row r="8" spans="1:9" ht="49.5" customHeight="1" x14ac:dyDescent="0.2">
      <c r="A8" s="224"/>
      <c r="B8" s="97" t="s">
        <v>46</v>
      </c>
      <c r="C8" s="142">
        <v>9230</v>
      </c>
      <c r="D8" s="143">
        <v>4857.25</v>
      </c>
      <c r="E8" s="116" t="s">
        <v>399</v>
      </c>
      <c r="F8" s="94">
        <v>34</v>
      </c>
    </row>
    <row r="9" spans="1:9" ht="16.5" customHeight="1" x14ac:dyDescent="0.2">
      <c r="A9" s="224"/>
      <c r="B9" s="98" t="s">
        <v>47</v>
      </c>
      <c r="C9" s="144">
        <v>653</v>
      </c>
      <c r="D9" s="145">
        <v>4673.58</v>
      </c>
      <c r="E9" s="115" t="s">
        <v>400</v>
      </c>
      <c r="F9" s="94">
        <v>31</v>
      </c>
    </row>
    <row r="10" spans="1:9" ht="21.75" customHeight="1" x14ac:dyDescent="0.2">
      <c r="A10" s="156" t="s">
        <v>48</v>
      </c>
      <c r="B10" s="98" t="s">
        <v>99</v>
      </c>
      <c r="C10" s="144">
        <v>311</v>
      </c>
      <c r="D10" s="145">
        <v>5635.82</v>
      </c>
      <c r="E10" s="115" t="s">
        <v>97</v>
      </c>
      <c r="F10" s="94"/>
    </row>
    <row r="11" spans="1:9" ht="14.25" customHeight="1" x14ac:dyDescent="0.2">
      <c r="A11" s="102" t="s">
        <v>49</v>
      </c>
      <c r="B11" s="103" t="s">
        <v>86</v>
      </c>
      <c r="C11" s="146">
        <v>16100</v>
      </c>
      <c r="D11" s="147">
        <v>4431.53</v>
      </c>
      <c r="E11" s="114" t="s">
        <v>401</v>
      </c>
      <c r="F11" s="94">
        <v>30</v>
      </c>
    </row>
    <row r="12" spans="1:9" ht="14.25" customHeight="1" x14ac:dyDescent="0.2">
      <c r="A12" s="156" t="s">
        <v>51</v>
      </c>
      <c r="B12" s="103" t="s">
        <v>50</v>
      </c>
      <c r="C12" s="148">
        <v>2220</v>
      </c>
      <c r="D12" s="149">
        <v>2827.83</v>
      </c>
      <c r="E12" s="114" t="s">
        <v>402</v>
      </c>
      <c r="F12" s="94">
        <v>33</v>
      </c>
    </row>
    <row r="13" spans="1:9" ht="14.25" customHeight="1" x14ac:dyDescent="0.2">
      <c r="A13" s="156" t="s">
        <v>53</v>
      </c>
      <c r="B13" s="103" t="s">
        <v>52</v>
      </c>
      <c r="C13" s="148">
        <v>2217</v>
      </c>
      <c r="D13" s="149">
        <v>4424.7</v>
      </c>
      <c r="E13" s="114" t="s">
        <v>403</v>
      </c>
      <c r="F13" s="94">
        <v>33</v>
      </c>
    </row>
    <row r="14" spans="1:9" ht="14.25" customHeight="1" x14ac:dyDescent="0.2">
      <c r="A14" s="156" t="s">
        <v>55</v>
      </c>
      <c r="B14" s="103" t="s">
        <v>54</v>
      </c>
      <c r="C14" s="150">
        <v>71253</v>
      </c>
      <c r="D14" s="147">
        <v>6659.45</v>
      </c>
      <c r="E14" s="114" t="s">
        <v>404</v>
      </c>
      <c r="F14" s="94">
        <v>19</v>
      </c>
    </row>
    <row r="15" spans="1:9" ht="26.25" customHeight="1" x14ac:dyDescent="0.2">
      <c r="A15" s="156" t="s">
        <v>57</v>
      </c>
      <c r="B15" s="103" t="s">
        <v>56</v>
      </c>
      <c r="C15" s="151">
        <v>55886</v>
      </c>
      <c r="D15" s="147">
        <v>3246.06</v>
      </c>
      <c r="E15" s="114" t="s">
        <v>405</v>
      </c>
      <c r="F15" s="94">
        <v>28</v>
      </c>
    </row>
    <row r="16" spans="1:9" ht="15.75" customHeight="1" x14ac:dyDescent="0.2">
      <c r="A16" s="156" t="s">
        <v>59</v>
      </c>
      <c r="B16" s="103" t="s">
        <v>58</v>
      </c>
      <c r="C16" s="148">
        <v>3992</v>
      </c>
      <c r="D16" s="149">
        <v>3671.21</v>
      </c>
      <c r="E16" s="115" t="s">
        <v>97</v>
      </c>
      <c r="F16" s="94">
        <v>28</v>
      </c>
    </row>
    <row r="17" spans="1:8" ht="15.75" customHeight="1" x14ac:dyDescent="0.2">
      <c r="A17" s="156" t="s">
        <v>61</v>
      </c>
      <c r="B17" s="103" t="s">
        <v>60</v>
      </c>
      <c r="C17" s="152">
        <v>159</v>
      </c>
      <c r="D17" s="153">
        <v>3694.22</v>
      </c>
      <c r="E17" s="114" t="s">
        <v>406</v>
      </c>
      <c r="F17" s="94">
        <v>38</v>
      </c>
      <c r="G17" s="95"/>
    </row>
    <row r="18" spans="1:8" ht="17.25" customHeight="1" x14ac:dyDescent="0.2">
      <c r="A18" s="156" t="s">
        <v>63</v>
      </c>
      <c r="B18" s="104" t="s">
        <v>62</v>
      </c>
      <c r="C18" s="154">
        <v>5634</v>
      </c>
      <c r="D18" s="153">
        <v>3293.95</v>
      </c>
      <c r="E18" s="119" t="s">
        <v>170</v>
      </c>
      <c r="F18" s="94">
        <v>29</v>
      </c>
    </row>
    <row r="19" spans="1:8" ht="26.25" customHeight="1" x14ac:dyDescent="0.2">
      <c r="A19" s="156" t="s">
        <v>65</v>
      </c>
      <c r="B19" s="103" t="s">
        <v>64</v>
      </c>
      <c r="C19" s="148">
        <v>686</v>
      </c>
      <c r="D19" s="149">
        <v>11279.31</v>
      </c>
      <c r="E19" s="114" t="s">
        <v>407</v>
      </c>
      <c r="F19" s="94">
        <v>33</v>
      </c>
    </row>
    <row r="20" spans="1:8" ht="26.25" customHeight="1" x14ac:dyDescent="0.2">
      <c r="A20" s="156" t="s">
        <v>67</v>
      </c>
      <c r="B20" s="103" t="s">
        <v>66</v>
      </c>
      <c r="C20" s="148">
        <v>69</v>
      </c>
      <c r="D20" s="149">
        <v>3904.4</v>
      </c>
      <c r="E20" s="114" t="s">
        <v>128</v>
      </c>
      <c r="F20" s="94">
        <v>29</v>
      </c>
    </row>
    <row r="21" spans="1:8" ht="15.75" customHeight="1" x14ac:dyDescent="0.2">
      <c r="A21" s="156" t="s">
        <v>69</v>
      </c>
      <c r="B21" s="103" t="s">
        <v>68</v>
      </c>
      <c r="C21" s="148">
        <v>21</v>
      </c>
      <c r="D21" s="149">
        <v>4210.21</v>
      </c>
      <c r="E21" s="115" t="s">
        <v>97</v>
      </c>
      <c r="F21" s="94" t="str">
        <f t="shared" ref="F21" si="0">LEFT(E21,3)</f>
        <v>−</v>
      </c>
    </row>
    <row r="22" spans="1:8" ht="15.75" customHeight="1" x14ac:dyDescent="0.2">
      <c r="A22" s="156" t="s">
        <v>71</v>
      </c>
      <c r="B22" s="103" t="s">
        <v>70</v>
      </c>
      <c r="C22" s="148">
        <v>127</v>
      </c>
      <c r="D22" s="149">
        <v>9965.7999999999993</v>
      </c>
      <c r="E22" s="114" t="s">
        <v>408</v>
      </c>
      <c r="F22" s="94">
        <v>42</v>
      </c>
    </row>
    <row r="23" spans="1:8" s="95" customFormat="1" ht="15.75" customHeight="1" x14ac:dyDescent="0.2">
      <c r="A23" s="156" t="s">
        <v>73</v>
      </c>
      <c r="B23" s="103" t="s">
        <v>72</v>
      </c>
      <c r="C23" s="148">
        <v>249</v>
      </c>
      <c r="D23" s="149">
        <v>4410.5600000000004</v>
      </c>
      <c r="E23" s="114" t="s">
        <v>409</v>
      </c>
      <c r="F23" s="94">
        <v>30</v>
      </c>
      <c r="H23" s="82"/>
    </row>
    <row r="24" spans="1:8" s="95" customFormat="1" ht="15.75" customHeight="1" x14ac:dyDescent="0.2">
      <c r="A24" s="156" t="s">
        <v>75</v>
      </c>
      <c r="B24" s="103" t="s">
        <v>74</v>
      </c>
      <c r="C24" s="148">
        <v>836</v>
      </c>
      <c r="D24" s="149">
        <v>3617.78</v>
      </c>
      <c r="E24" s="114" t="s">
        <v>410</v>
      </c>
      <c r="F24" s="94">
        <v>28</v>
      </c>
      <c r="H24" s="82"/>
    </row>
    <row r="25" spans="1:8" ht="26.25" customHeight="1" x14ac:dyDescent="0.2">
      <c r="A25" s="156" t="s">
        <v>76</v>
      </c>
      <c r="B25" s="103" t="s">
        <v>93</v>
      </c>
      <c r="C25" s="150">
        <v>206</v>
      </c>
      <c r="D25" s="147">
        <v>2373.5300000000002</v>
      </c>
      <c r="E25" s="114" t="s">
        <v>411</v>
      </c>
      <c r="F25" s="94">
        <v>30</v>
      </c>
    </row>
    <row r="26" spans="1:8" ht="15.75" customHeight="1" x14ac:dyDescent="0.2">
      <c r="A26" s="156" t="s">
        <v>98</v>
      </c>
      <c r="B26" s="103" t="s">
        <v>77</v>
      </c>
      <c r="C26" s="150">
        <v>6759</v>
      </c>
      <c r="D26" s="147">
        <v>3802.3</v>
      </c>
      <c r="E26" s="115" t="s">
        <v>412</v>
      </c>
      <c r="F26" s="94">
        <v>7</v>
      </c>
    </row>
    <row r="27" spans="1:8" ht="18.75" customHeight="1" x14ac:dyDescent="0.2">
      <c r="A27" s="220" t="s">
        <v>1</v>
      </c>
      <c r="B27" s="221"/>
      <c r="C27" s="105">
        <v>184007</v>
      </c>
      <c r="D27" s="106" t="s">
        <v>7</v>
      </c>
      <c r="E27" s="106" t="s">
        <v>7</v>
      </c>
    </row>
    <row r="28" spans="1:8" x14ac:dyDescent="0.2">
      <c r="A28" s="163" t="s">
        <v>107</v>
      </c>
      <c r="B28" s="163"/>
      <c r="C28" s="163"/>
      <c r="D28" s="163"/>
      <c r="E28" s="163"/>
      <c r="F28" s="164"/>
      <c r="G28" s="164"/>
      <c r="H28" s="164"/>
    </row>
  </sheetData>
  <mergeCells count="4">
    <mergeCell ref="A1:E1"/>
    <mergeCell ref="A27:B27"/>
    <mergeCell ref="C3:E3"/>
    <mergeCell ref="A6:A9"/>
  </mergeCells>
  <conditionalFormatting sqref="C7:C2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{774E84F6-D923-405A-932C-D3E16E832890}</x14:id>
        </ext>
      </extLst>
    </cfRule>
  </conditionalFormatting>
  <conditionalFormatting sqref="D7:D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{A9B4A748-7B95-4435-AE41-11C04796126A}</x14:id>
        </ext>
      </extLst>
    </cfRule>
  </conditionalFormatting>
  <pageMargins left="0.11811023622047245" right="0.11811023622047245" top="0" bottom="0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84F6-D923-405A-932C-D3E16E8328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C7:C26</xm:sqref>
        </x14:conditionalFormatting>
        <x14:conditionalFormatting xmlns:xm="http://schemas.microsoft.com/office/excel/2006/main">
          <x14:cfRule type="dataBar" id="{A9B4A748-7B95-4435-AE41-11C0479612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D7:D26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zoomScale="90" zoomScaleNormal="90" workbookViewId="0">
      <selection sqref="A1:K1"/>
    </sheetView>
  </sheetViews>
  <sheetFormatPr defaultColWidth="9.140625"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39" customWidth="1"/>
    <col min="13" max="15" width="9.140625" style="135" customWidth="1"/>
    <col min="16" max="16" width="9.140625" style="139" customWidth="1"/>
    <col min="17" max="19" width="9.140625" style="135" customWidth="1"/>
    <col min="20" max="22" width="9.140625" style="135"/>
    <col min="23" max="16384" width="9.140625" style="2"/>
  </cols>
  <sheetData>
    <row r="1" spans="1:22" ht="48" customHeight="1" x14ac:dyDescent="0.25">
      <c r="A1" s="228" t="s">
        <v>129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166"/>
      <c r="M1" s="166"/>
      <c r="N1" s="166"/>
    </row>
    <row r="2" spans="1:22" x14ac:dyDescent="0.25">
      <c r="A2" s="168"/>
      <c r="B2" s="168"/>
      <c r="C2" s="168"/>
      <c r="D2" s="168"/>
      <c r="E2" s="168"/>
      <c r="F2" s="168"/>
      <c r="G2" s="169"/>
      <c r="H2" s="169"/>
      <c r="I2" s="222" t="str">
        <f>'stranica 3'!I2:M2</f>
        <v>za listopad 2022. (isplata u studenome 2022.)</v>
      </c>
      <c r="J2" s="222"/>
      <c r="K2" s="222"/>
      <c r="L2" s="166"/>
      <c r="M2" s="166"/>
      <c r="N2" s="166"/>
    </row>
    <row r="3" spans="1:22" s="1" customFormat="1" ht="14.45" customHeight="1" x14ac:dyDescent="0.2">
      <c r="A3" s="193" t="s">
        <v>8</v>
      </c>
      <c r="B3" s="187" t="s">
        <v>9</v>
      </c>
      <c r="C3" s="188" t="s">
        <v>94</v>
      </c>
      <c r="D3" s="187" t="s">
        <v>89</v>
      </c>
      <c r="E3" s="180" t="s">
        <v>90</v>
      </c>
      <c r="F3" s="190" t="s">
        <v>0</v>
      </c>
      <c r="G3" s="190"/>
      <c r="H3" s="190"/>
      <c r="I3" s="190"/>
      <c r="J3" s="190"/>
      <c r="K3" s="190"/>
      <c r="L3" s="107"/>
      <c r="M3" s="136"/>
      <c r="N3" s="136"/>
      <c r="O3" s="136"/>
      <c r="P3" s="107"/>
      <c r="Q3" s="136"/>
      <c r="R3" s="136"/>
      <c r="S3" s="136"/>
      <c r="T3" s="136"/>
      <c r="U3" s="136"/>
      <c r="V3" s="136"/>
    </row>
    <row r="4" spans="1:22" s="1" customFormat="1" ht="58.5" customHeight="1" x14ac:dyDescent="0.2">
      <c r="A4" s="193"/>
      <c r="B4" s="187"/>
      <c r="C4" s="188"/>
      <c r="D4" s="187"/>
      <c r="E4" s="181"/>
      <c r="F4" s="81" t="s">
        <v>10</v>
      </c>
      <c r="G4" s="117" t="s">
        <v>95</v>
      </c>
      <c r="H4" s="81" t="s">
        <v>89</v>
      </c>
      <c r="I4" s="117" t="s">
        <v>90</v>
      </c>
      <c r="J4" s="118" t="s">
        <v>96</v>
      </c>
      <c r="K4" s="111" t="s">
        <v>91</v>
      </c>
      <c r="L4" s="107"/>
      <c r="M4" s="136"/>
      <c r="N4" s="136"/>
      <c r="O4" s="136"/>
      <c r="P4" s="107"/>
      <c r="Q4" s="136"/>
      <c r="R4" s="136"/>
      <c r="S4" s="136"/>
      <c r="T4" s="136"/>
      <c r="U4" s="136"/>
      <c r="V4" s="136"/>
    </row>
    <row r="5" spans="1:22" s="1" customFormat="1" ht="13.5" customHeight="1" x14ac:dyDescent="0.2">
      <c r="A5" s="28" t="s">
        <v>4</v>
      </c>
      <c r="B5" s="120">
        <v>5148</v>
      </c>
      <c r="C5" s="29">
        <v>5451.6</v>
      </c>
      <c r="D5" s="30" t="s">
        <v>176</v>
      </c>
      <c r="E5" s="30" t="s">
        <v>422</v>
      </c>
      <c r="F5" s="128">
        <v>5105</v>
      </c>
      <c r="G5" s="31">
        <v>5467.71</v>
      </c>
      <c r="H5" s="32" t="s">
        <v>427</v>
      </c>
      <c r="I5" s="33" t="s">
        <v>422</v>
      </c>
      <c r="J5" s="34">
        <f>G5/'stranica 1 i 2'!$C$50*100</f>
        <v>71.726485635576537</v>
      </c>
      <c r="K5" s="34">
        <f>F5/$F$14*100</f>
        <v>38.862667478684529</v>
      </c>
      <c r="L5" s="107"/>
      <c r="M5" s="136"/>
      <c r="N5" s="136"/>
      <c r="O5" s="136"/>
      <c r="P5" s="107"/>
      <c r="Q5" s="136"/>
      <c r="R5" s="136"/>
      <c r="S5" s="136"/>
      <c r="T5" s="136"/>
      <c r="U5" s="136"/>
      <c r="V5" s="136"/>
    </row>
    <row r="6" spans="1:22" s="1" customFormat="1" ht="13.5" customHeight="1" x14ac:dyDescent="0.2">
      <c r="A6" s="35" t="s">
        <v>11</v>
      </c>
      <c r="B6" s="121">
        <v>1868</v>
      </c>
      <c r="C6" s="36">
        <v>4682.37</v>
      </c>
      <c r="D6" s="37" t="s">
        <v>413</v>
      </c>
      <c r="E6" s="37" t="s">
        <v>118</v>
      </c>
      <c r="F6" s="129">
        <v>1794</v>
      </c>
      <c r="G6" s="38">
        <v>4703.58</v>
      </c>
      <c r="H6" s="39" t="s">
        <v>428</v>
      </c>
      <c r="I6" s="40" t="s">
        <v>118</v>
      </c>
      <c r="J6" s="41">
        <f>G6/'stranica 1 i 2'!$C$50*100</f>
        <v>61.702479338842977</v>
      </c>
      <c r="K6" s="41">
        <f>F6/$F$14*100</f>
        <v>13.657125456760049</v>
      </c>
      <c r="L6" s="107"/>
      <c r="M6" s="136"/>
      <c r="N6" s="136"/>
      <c r="O6" s="136"/>
      <c r="P6" s="107"/>
      <c r="Q6" s="136"/>
      <c r="R6" s="136"/>
      <c r="S6" s="136"/>
      <c r="T6" s="136"/>
      <c r="U6" s="136"/>
      <c r="V6" s="136"/>
    </row>
    <row r="7" spans="1:22" s="1" customFormat="1" ht="13.5" customHeight="1" x14ac:dyDescent="0.2">
      <c r="A7" s="35" t="s">
        <v>102</v>
      </c>
      <c r="B7" s="121">
        <v>18</v>
      </c>
      <c r="C7" s="36">
        <v>3123.4</v>
      </c>
      <c r="D7" s="37" t="s">
        <v>414</v>
      </c>
      <c r="E7" s="37" t="s">
        <v>174</v>
      </c>
      <c r="F7" s="129">
        <v>17</v>
      </c>
      <c r="G7" s="38">
        <v>3271.23</v>
      </c>
      <c r="H7" s="39" t="s">
        <v>429</v>
      </c>
      <c r="I7" s="40" t="s">
        <v>174</v>
      </c>
      <c r="J7" s="41">
        <f>G7/'stranica 1 i 2'!$C$50*100</f>
        <v>42.912632821723726</v>
      </c>
      <c r="K7" s="41">
        <f t="shared" ref="K7:K13" si="0">F7/$F$14*100</f>
        <v>0.12941534713763703</v>
      </c>
      <c r="L7" s="107"/>
      <c r="M7" s="136"/>
      <c r="N7" s="136"/>
      <c r="O7" s="136"/>
      <c r="P7" s="107"/>
      <c r="Q7" s="136"/>
      <c r="R7" s="136"/>
      <c r="S7" s="136"/>
      <c r="T7" s="136"/>
      <c r="U7" s="136"/>
      <c r="V7" s="136"/>
    </row>
    <row r="8" spans="1:22" s="1" customFormat="1" ht="14.25" customHeight="1" x14ac:dyDescent="0.2">
      <c r="A8" s="42" t="s">
        <v>12</v>
      </c>
      <c r="B8" s="122">
        <v>7034</v>
      </c>
      <c r="C8" s="43">
        <v>5241.3599999999997</v>
      </c>
      <c r="D8" s="44" t="s">
        <v>415</v>
      </c>
      <c r="E8" s="44" t="s">
        <v>423</v>
      </c>
      <c r="F8" s="130">
        <v>6916</v>
      </c>
      <c r="G8" s="45">
        <v>5264.1</v>
      </c>
      <c r="H8" s="46" t="s">
        <v>430</v>
      </c>
      <c r="I8" s="47" t="s">
        <v>423</v>
      </c>
      <c r="J8" s="41">
        <f>G8/'stranica 1 i 2'!$C$50*100</f>
        <v>69.055489964580872</v>
      </c>
      <c r="K8" s="80">
        <f t="shared" si="0"/>
        <v>52.649208282582215</v>
      </c>
      <c r="L8" s="107"/>
      <c r="M8" s="136"/>
      <c r="N8" s="136"/>
      <c r="O8" s="136"/>
      <c r="P8" s="107"/>
      <c r="Q8" s="136"/>
      <c r="R8" s="136"/>
      <c r="S8" s="136"/>
      <c r="T8" s="136"/>
      <c r="U8" s="136"/>
      <c r="V8" s="136"/>
    </row>
    <row r="9" spans="1:22" s="1" customFormat="1" ht="13.5" customHeight="1" x14ac:dyDescent="0.2">
      <c r="A9" s="48" t="s">
        <v>13</v>
      </c>
      <c r="B9" s="121">
        <v>4165</v>
      </c>
      <c r="C9" s="36">
        <v>4184.8999999999996</v>
      </c>
      <c r="D9" s="37" t="s">
        <v>416</v>
      </c>
      <c r="E9" s="37" t="s">
        <v>424</v>
      </c>
      <c r="F9" s="129">
        <v>4030</v>
      </c>
      <c r="G9" s="38">
        <v>4210.07</v>
      </c>
      <c r="H9" s="39" t="s">
        <v>431</v>
      </c>
      <c r="I9" s="40" t="s">
        <v>175</v>
      </c>
      <c r="J9" s="41">
        <f>G9/'stranica 1 i 2'!$C$50*100</f>
        <v>55.228518955791685</v>
      </c>
      <c r="K9" s="41">
        <f t="shared" si="0"/>
        <v>30.679049939098661</v>
      </c>
      <c r="L9" s="107"/>
      <c r="M9" s="136"/>
      <c r="N9" s="136"/>
      <c r="O9" s="136"/>
      <c r="P9" s="107"/>
      <c r="Q9" s="136"/>
      <c r="R9" s="136"/>
      <c r="S9" s="136"/>
      <c r="T9" s="136"/>
      <c r="U9" s="136"/>
      <c r="V9" s="136"/>
    </row>
    <row r="10" spans="1:22" s="1" customFormat="1" ht="13.5" customHeight="1" x14ac:dyDescent="0.2">
      <c r="A10" s="49" t="s">
        <v>14</v>
      </c>
      <c r="B10" s="121">
        <v>9</v>
      </c>
      <c r="C10" s="36">
        <v>4001.44</v>
      </c>
      <c r="D10" s="37" t="s">
        <v>417</v>
      </c>
      <c r="E10" s="37" t="s">
        <v>145</v>
      </c>
      <c r="F10" s="129">
        <v>9</v>
      </c>
      <c r="G10" s="38">
        <v>4001.44</v>
      </c>
      <c r="H10" s="39" t="s">
        <v>417</v>
      </c>
      <c r="I10" s="40" t="s">
        <v>145</v>
      </c>
      <c r="J10" s="41">
        <f>G10/'stranica 1 i 2'!$C$50*100</f>
        <v>52.491669946215403</v>
      </c>
      <c r="K10" s="41">
        <f t="shared" si="0"/>
        <v>6.8514007308160776E-2</v>
      </c>
      <c r="L10" s="107"/>
      <c r="M10" s="136"/>
      <c r="N10" s="136"/>
      <c r="O10" s="136"/>
      <c r="P10" s="107"/>
      <c r="Q10" s="136"/>
      <c r="R10" s="136"/>
      <c r="S10" s="136"/>
      <c r="T10" s="136"/>
      <c r="U10" s="136"/>
      <c r="V10" s="136"/>
    </row>
    <row r="11" spans="1:22" s="1" customFormat="1" ht="14.25" customHeight="1" x14ac:dyDescent="0.2">
      <c r="A11" s="42" t="s">
        <v>15</v>
      </c>
      <c r="B11" s="122">
        <v>11208</v>
      </c>
      <c r="C11" s="43">
        <v>4847.7700000000004</v>
      </c>
      <c r="D11" s="44" t="s">
        <v>418</v>
      </c>
      <c r="E11" s="44" t="s">
        <v>425</v>
      </c>
      <c r="F11" s="130">
        <v>10955</v>
      </c>
      <c r="G11" s="45">
        <v>4875.3100000000004</v>
      </c>
      <c r="H11" s="46" t="s">
        <v>432</v>
      </c>
      <c r="I11" s="47" t="s">
        <v>425</v>
      </c>
      <c r="J11" s="41">
        <f>G11/'stranica 1 i 2'!$C$50*100</f>
        <v>63.955266955266964</v>
      </c>
      <c r="K11" s="80">
        <f t="shared" si="0"/>
        <v>83.396772228989036</v>
      </c>
      <c r="L11" s="107"/>
      <c r="M11" s="136"/>
      <c r="N11" s="136"/>
      <c r="O11" s="136"/>
      <c r="P11" s="107"/>
      <c r="Q11" s="136"/>
      <c r="R11" s="136"/>
      <c r="S11" s="136"/>
      <c r="T11" s="136"/>
      <c r="U11" s="136"/>
      <c r="V11" s="136"/>
    </row>
    <row r="12" spans="1:22" s="1" customFormat="1" ht="12" customHeight="1" x14ac:dyDescent="0.2">
      <c r="A12" s="48" t="s">
        <v>16</v>
      </c>
      <c r="B12" s="121">
        <v>70</v>
      </c>
      <c r="C12" s="36">
        <v>3279.37</v>
      </c>
      <c r="D12" s="37" t="s">
        <v>419</v>
      </c>
      <c r="E12" s="37" t="s">
        <v>177</v>
      </c>
      <c r="F12" s="129">
        <v>69</v>
      </c>
      <c r="G12" s="38">
        <v>3318.42</v>
      </c>
      <c r="H12" s="39" t="s">
        <v>433</v>
      </c>
      <c r="I12" s="40" t="s">
        <v>177</v>
      </c>
      <c r="J12" s="41">
        <f>G12/'stranica 1 i 2'!$C$50*100</f>
        <v>43.531680440771353</v>
      </c>
      <c r="K12" s="41">
        <f t="shared" si="0"/>
        <v>0.52527405602923261</v>
      </c>
      <c r="L12" s="107"/>
      <c r="M12" s="136"/>
      <c r="N12" s="136"/>
      <c r="O12" s="136"/>
      <c r="P12" s="107"/>
      <c r="Q12" s="136"/>
      <c r="R12" s="136"/>
      <c r="S12" s="136"/>
      <c r="T12" s="136"/>
      <c r="U12" s="136"/>
      <c r="V12" s="136"/>
    </row>
    <row r="13" spans="1:22" s="1" customFormat="1" ht="12" customHeight="1" x14ac:dyDescent="0.2">
      <c r="A13" s="48" t="s">
        <v>6</v>
      </c>
      <c r="B13" s="121">
        <v>2118</v>
      </c>
      <c r="C13" s="36">
        <v>2179.75</v>
      </c>
      <c r="D13" s="37" t="s">
        <v>420</v>
      </c>
      <c r="E13" s="37" t="s">
        <v>426</v>
      </c>
      <c r="F13" s="129">
        <v>2112</v>
      </c>
      <c r="G13" s="38">
        <v>2180.86</v>
      </c>
      <c r="H13" s="39" t="s">
        <v>434</v>
      </c>
      <c r="I13" s="40" t="s">
        <v>436</v>
      </c>
      <c r="J13" s="167">
        <f>G13/'stranica 1 i 2'!$C$50*100</f>
        <v>28.60894660894661</v>
      </c>
      <c r="K13" s="41">
        <f t="shared" si="0"/>
        <v>16.077953714981732</v>
      </c>
      <c r="L13" s="107"/>
      <c r="M13" s="136"/>
      <c r="N13" s="136"/>
      <c r="O13" s="136"/>
      <c r="P13" s="107"/>
      <c r="Q13" s="136"/>
      <c r="R13" s="136"/>
      <c r="S13" s="136"/>
      <c r="T13" s="136"/>
      <c r="U13" s="136"/>
      <c r="V13" s="136"/>
    </row>
    <row r="14" spans="1:22" s="1" customFormat="1" ht="12.75" x14ac:dyDescent="0.2">
      <c r="A14" s="50" t="s">
        <v>17</v>
      </c>
      <c r="B14" s="123">
        <v>13396</v>
      </c>
      <c r="C14" s="51">
        <v>4417.75</v>
      </c>
      <c r="D14" s="52" t="s">
        <v>421</v>
      </c>
      <c r="E14" s="52" t="s">
        <v>119</v>
      </c>
      <c r="F14" s="123">
        <v>13136</v>
      </c>
      <c r="G14" s="51">
        <v>4433.92</v>
      </c>
      <c r="H14" s="52" t="s">
        <v>435</v>
      </c>
      <c r="I14" s="52" t="s">
        <v>134</v>
      </c>
      <c r="J14" s="53">
        <f>G14/'stranica 1 i 2'!$C$50*100</f>
        <v>58.165026892299622</v>
      </c>
      <c r="K14" s="53"/>
      <c r="L14" s="107">
        <v>31</v>
      </c>
      <c r="M14" s="136"/>
      <c r="N14" s="136"/>
      <c r="O14" s="136"/>
      <c r="P14" s="107"/>
      <c r="Q14" s="136"/>
      <c r="R14" s="136"/>
      <c r="S14" s="136"/>
      <c r="T14" s="136"/>
      <c r="U14" s="136"/>
      <c r="V14" s="136"/>
    </row>
    <row r="15" spans="1:22" ht="16.5" customHeight="1" x14ac:dyDescent="0.25">
      <c r="A15" s="227" t="s">
        <v>136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155"/>
    </row>
    <row r="16" spans="1:22" ht="7.5" customHeight="1" x14ac:dyDescent="0.25">
      <c r="A16" s="165"/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55"/>
    </row>
    <row r="17" spans="1:26" ht="16.5" customHeight="1" x14ac:dyDescent="0.25">
      <c r="A17" s="170"/>
      <c r="B17" s="170"/>
      <c r="C17" s="170"/>
      <c r="D17" s="170"/>
      <c r="E17" s="170"/>
      <c r="F17" s="170"/>
      <c r="G17" s="170"/>
      <c r="H17" s="170"/>
      <c r="I17" s="226" t="str">
        <f>I2</f>
        <v>za listopad 2022. (isplata u studenome 2022.)</v>
      </c>
      <c r="J17" s="226"/>
      <c r="K17" s="226"/>
      <c r="L17" s="155"/>
    </row>
    <row r="18" spans="1:26" s="1" customFormat="1" ht="15.75" customHeight="1" x14ac:dyDescent="0.2">
      <c r="A18" s="194" t="s">
        <v>8</v>
      </c>
      <c r="B18" s="180" t="str">
        <f>B3</f>
        <v>Broj 
korisnika</v>
      </c>
      <c r="C18" s="178" t="str">
        <f>C3</f>
        <v>Prosječna 
netomirovina</v>
      </c>
      <c r="D18" s="180" t="str">
        <f>D3</f>
        <v>Prosječan mirovinski staž
(gg mm dd)</v>
      </c>
      <c r="E18" s="180" t="str">
        <f>E3</f>
        <v>Prosječna dob
(gg mm)</v>
      </c>
      <c r="F18" s="190" t="s">
        <v>0</v>
      </c>
      <c r="G18" s="190"/>
      <c r="H18" s="190"/>
      <c r="I18" s="190"/>
      <c r="J18" s="190"/>
      <c r="K18" s="190"/>
      <c r="L18" s="107"/>
      <c r="M18" s="136"/>
      <c r="N18" s="136"/>
      <c r="O18" s="136"/>
      <c r="P18" s="107"/>
      <c r="Q18" s="136"/>
      <c r="R18" s="136"/>
      <c r="S18" s="136"/>
      <c r="T18" s="136"/>
      <c r="U18" s="136"/>
      <c r="V18" s="136"/>
    </row>
    <row r="19" spans="1:26" s="1" customFormat="1" ht="65.099999999999994" customHeight="1" x14ac:dyDescent="0.2">
      <c r="A19" s="195"/>
      <c r="B19" s="181"/>
      <c r="C19" s="179"/>
      <c r="D19" s="181"/>
      <c r="E19" s="181"/>
      <c r="F19" s="81" t="str">
        <f>F4</f>
        <v>Broj 
 korisnika</v>
      </c>
      <c r="G19" s="117" t="str">
        <f>G4</f>
        <v xml:space="preserve">Prosječna netomirovina </v>
      </c>
      <c r="H19" s="81" t="str">
        <f>H4</f>
        <v>Prosječan mirovinski staž
(gg mm dd)</v>
      </c>
      <c r="I19" s="117" t="str">
        <f>I4</f>
        <v>Prosječna dob
(gg mm)</v>
      </c>
      <c r="J19" s="118" t="str">
        <f>J4</f>
        <v>Udio netomirovine u netoplaći RH</v>
      </c>
      <c r="K19" s="111" t="s">
        <v>92</v>
      </c>
      <c r="L19" s="107"/>
      <c r="M19" s="136"/>
      <c r="N19" s="136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</row>
    <row r="20" spans="1:26" s="1" customFormat="1" ht="32.25" customHeight="1" x14ac:dyDescent="0.2">
      <c r="A20" s="184" t="s">
        <v>130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07"/>
      <c r="M20" s="136"/>
      <c r="N20" s="136"/>
      <c r="O20" s="136"/>
      <c r="P20" s="107"/>
      <c r="Q20" s="136"/>
      <c r="R20" s="136"/>
      <c r="S20" s="136"/>
      <c r="T20" s="136"/>
      <c r="U20" s="136"/>
      <c r="V20" s="136"/>
    </row>
    <row r="21" spans="1:26" s="1" customFormat="1" ht="12" customHeight="1" x14ac:dyDescent="0.2">
      <c r="A21" s="28" t="s">
        <v>4</v>
      </c>
      <c r="B21" s="120">
        <v>1248</v>
      </c>
      <c r="C21" s="29">
        <v>5410.06</v>
      </c>
      <c r="D21" s="30" t="s">
        <v>437</v>
      </c>
      <c r="E21" s="30" t="s">
        <v>131</v>
      </c>
      <c r="F21" s="128">
        <v>1238</v>
      </c>
      <c r="G21" s="31">
        <v>5430.91</v>
      </c>
      <c r="H21" s="32" t="s">
        <v>447</v>
      </c>
      <c r="I21" s="33" t="s">
        <v>131</v>
      </c>
      <c r="J21" s="34">
        <f>G21/'stranica 1 i 2'!$C$50*100</f>
        <v>71.243736061917872</v>
      </c>
      <c r="K21" s="34">
        <f>F21/$F$29*100</f>
        <v>41.8526031102096</v>
      </c>
      <c r="L21" s="107"/>
      <c r="M21" s="136"/>
      <c r="N21" s="136"/>
      <c r="O21" s="136"/>
      <c r="P21" s="107"/>
      <c r="Q21" s="136"/>
      <c r="R21" s="136"/>
      <c r="S21" s="136"/>
      <c r="T21" s="136"/>
      <c r="U21" s="136"/>
      <c r="V21" s="136"/>
    </row>
    <row r="22" spans="1:26" s="1" customFormat="1" ht="12" customHeight="1" x14ac:dyDescent="0.2">
      <c r="A22" s="35" t="s">
        <v>11</v>
      </c>
      <c r="B22" s="121">
        <v>495</v>
      </c>
      <c r="C22" s="36">
        <v>4489.05</v>
      </c>
      <c r="D22" s="37" t="s">
        <v>438</v>
      </c>
      <c r="E22" s="37" t="s">
        <v>132</v>
      </c>
      <c r="F22" s="129">
        <v>472</v>
      </c>
      <c r="G22" s="38">
        <v>4511.54</v>
      </c>
      <c r="H22" s="39" t="s">
        <v>448</v>
      </c>
      <c r="I22" s="40" t="s">
        <v>132</v>
      </c>
      <c r="J22" s="41">
        <f>G22/'stranica 1 i 2'!$C$50*100</f>
        <v>59.18326118326118</v>
      </c>
      <c r="K22" s="41">
        <f>F22/$F$29*100</f>
        <v>15.956727518593643</v>
      </c>
      <c r="L22" s="107"/>
      <c r="M22" s="136"/>
      <c r="N22" s="136"/>
      <c r="O22" s="136"/>
      <c r="P22" s="107"/>
      <c r="Q22" s="136"/>
      <c r="R22" s="136"/>
      <c r="S22" s="136"/>
      <c r="T22" s="136"/>
      <c r="U22" s="136"/>
      <c r="V22" s="136"/>
    </row>
    <row r="23" spans="1:26" s="1" customFormat="1" ht="12" customHeight="1" x14ac:dyDescent="0.2">
      <c r="A23" s="42" t="s">
        <v>12</v>
      </c>
      <c r="B23" s="122">
        <v>1743</v>
      </c>
      <c r="C23" s="43">
        <v>5148.5</v>
      </c>
      <c r="D23" s="44" t="s">
        <v>439</v>
      </c>
      <c r="E23" s="44" t="s">
        <v>125</v>
      </c>
      <c r="F23" s="130">
        <v>1710</v>
      </c>
      <c r="G23" s="45">
        <v>5177.1400000000003</v>
      </c>
      <c r="H23" s="46" t="s">
        <v>449</v>
      </c>
      <c r="I23" s="47" t="s">
        <v>138</v>
      </c>
      <c r="J23" s="80">
        <f>G23/'stranica 1 i 2'!$C$50*100</f>
        <v>67.914731732913552</v>
      </c>
      <c r="K23" s="80">
        <f t="shared" ref="K23:K28" si="1">F23/$F$29*100</f>
        <v>57.809330628803245</v>
      </c>
      <c r="L23" s="107"/>
      <c r="M23" s="136"/>
      <c r="N23" s="136"/>
      <c r="O23" s="136"/>
      <c r="P23" s="107"/>
      <c r="Q23" s="136"/>
      <c r="R23" s="136"/>
      <c r="S23" s="136"/>
      <c r="T23" s="136"/>
      <c r="U23" s="136"/>
      <c r="V23" s="136"/>
    </row>
    <row r="24" spans="1:26" s="1" customFormat="1" ht="12" customHeight="1" x14ac:dyDescent="0.2">
      <c r="A24" s="48" t="s">
        <v>13</v>
      </c>
      <c r="B24" s="121">
        <v>829</v>
      </c>
      <c r="C24" s="36">
        <v>4212.7700000000004</v>
      </c>
      <c r="D24" s="37" t="s">
        <v>440</v>
      </c>
      <c r="E24" s="37" t="s">
        <v>133</v>
      </c>
      <c r="F24" s="129">
        <v>806</v>
      </c>
      <c r="G24" s="38">
        <v>4225.8</v>
      </c>
      <c r="H24" s="39" t="s">
        <v>450</v>
      </c>
      <c r="I24" s="40" t="s">
        <v>145</v>
      </c>
      <c r="J24" s="41">
        <f>G24/'stranica 1 i 2'!$C$50*100</f>
        <v>55.434868162140894</v>
      </c>
      <c r="K24" s="41">
        <f t="shared" si="1"/>
        <v>27.248140635564571</v>
      </c>
      <c r="L24" s="107"/>
      <c r="M24" s="136"/>
      <c r="N24" s="136"/>
      <c r="O24" s="136" t="s">
        <v>7</v>
      </c>
      <c r="P24" s="107"/>
      <c r="Q24" s="136"/>
      <c r="R24" s="136"/>
      <c r="S24" s="136"/>
      <c r="T24" s="136"/>
      <c r="U24" s="136"/>
      <c r="V24" s="136"/>
    </row>
    <row r="25" spans="1:26" s="1" customFormat="1" ht="12" customHeight="1" x14ac:dyDescent="0.2">
      <c r="A25" s="49" t="s">
        <v>14</v>
      </c>
      <c r="B25" s="121">
        <v>3</v>
      </c>
      <c r="C25" s="36">
        <v>3467.61</v>
      </c>
      <c r="D25" s="37" t="s">
        <v>441</v>
      </c>
      <c r="E25" s="37" t="s">
        <v>445</v>
      </c>
      <c r="F25" s="129">
        <v>3</v>
      </c>
      <c r="G25" s="38">
        <v>3467.61</v>
      </c>
      <c r="H25" s="39" t="s">
        <v>441</v>
      </c>
      <c r="I25" s="40" t="s">
        <v>445</v>
      </c>
      <c r="J25" s="41">
        <f>G25/'stranica 1 i 2'!$C$50*100</f>
        <v>45.488783943329395</v>
      </c>
      <c r="K25" s="41">
        <f t="shared" si="1"/>
        <v>0.10141987829614604</v>
      </c>
      <c r="L25" s="107"/>
      <c r="M25" s="136"/>
      <c r="N25" s="136"/>
      <c r="O25" s="136"/>
      <c r="P25" s="107"/>
      <c r="Q25" s="136"/>
      <c r="R25" s="136"/>
      <c r="S25" s="136"/>
      <c r="T25" s="136"/>
      <c r="U25" s="136"/>
      <c r="V25" s="136"/>
    </row>
    <row r="26" spans="1:26" s="1" customFormat="1" ht="12" customHeight="1" x14ac:dyDescent="0.2">
      <c r="A26" s="42" t="s">
        <v>15</v>
      </c>
      <c r="B26" s="122">
        <v>2575</v>
      </c>
      <c r="C26" s="43">
        <v>4845.29</v>
      </c>
      <c r="D26" s="44" t="s">
        <v>442</v>
      </c>
      <c r="E26" s="44" t="s">
        <v>126</v>
      </c>
      <c r="F26" s="130">
        <v>2519</v>
      </c>
      <c r="G26" s="45">
        <v>4870.71</v>
      </c>
      <c r="H26" s="46" t="s">
        <v>451</v>
      </c>
      <c r="I26" s="47" t="s">
        <v>126</v>
      </c>
      <c r="J26" s="80">
        <f>G26/'stranica 1 i 2'!$C$50*100</f>
        <v>63.894923258559622</v>
      </c>
      <c r="K26" s="80">
        <f t="shared" si="1"/>
        <v>85.158891142663961</v>
      </c>
      <c r="L26" s="107"/>
      <c r="M26" s="136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</row>
    <row r="27" spans="1:26" s="1" customFormat="1" ht="12" customHeight="1" x14ac:dyDescent="0.2">
      <c r="A27" s="48" t="s">
        <v>16</v>
      </c>
      <c r="B27" s="121">
        <v>10</v>
      </c>
      <c r="C27" s="36">
        <v>2971.69</v>
      </c>
      <c r="D27" s="37" t="s">
        <v>172</v>
      </c>
      <c r="E27" s="37" t="s">
        <v>173</v>
      </c>
      <c r="F27" s="129">
        <v>10</v>
      </c>
      <c r="G27" s="38">
        <v>2971.69</v>
      </c>
      <c r="H27" s="39" t="s">
        <v>172</v>
      </c>
      <c r="I27" s="40" t="s">
        <v>173</v>
      </c>
      <c r="J27" s="41">
        <f>G27/'stranica 1 i 2'!$C$50*100</f>
        <v>38.983208710481435</v>
      </c>
      <c r="K27" s="41">
        <f t="shared" si="1"/>
        <v>0.33806626098715348</v>
      </c>
      <c r="L27" s="107"/>
      <c r="M27" s="136"/>
      <c r="N27" s="136"/>
      <c r="O27" s="136"/>
      <c r="P27" s="107"/>
      <c r="Q27" s="136"/>
      <c r="R27" s="136"/>
      <c r="S27" s="136"/>
      <c r="T27" s="136"/>
      <c r="U27" s="136"/>
      <c r="V27" s="136"/>
    </row>
    <row r="28" spans="1:26" s="1" customFormat="1" ht="12" customHeight="1" x14ac:dyDescent="0.2">
      <c r="A28" s="48" t="s">
        <v>6</v>
      </c>
      <c r="B28" s="121">
        <v>430</v>
      </c>
      <c r="C28" s="36">
        <v>2196.92</v>
      </c>
      <c r="D28" s="37" t="s">
        <v>443</v>
      </c>
      <c r="E28" s="37" t="s">
        <v>446</v>
      </c>
      <c r="F28" s="129">
        <v>429</v>
      </c>
      <c r="G28" s="38">
        <v>2197.64</v>
      </c>
      <c r="H28" s="39" t="s">
        <v>452</v>
      </c>
      <c r="I28" s="40" t="s">
        <v>446</v>
      </c>
      <c r="J28" s="41">
        <f>G28/'stranica 1 i 2'!$C$50*100</f>
        <v>28.829069919979013</v>
      </c>
      <c r="K28" s="41">
        <f t="shared" si="1"/>
        <v>14.503042596348884</v>
      </c>
      <c r="L28" s="107"/>
      <c r="M28" s="136"/>
      <c r="N28" s="136"/>
      <c r="O28" s="136"/>
      <c r="P28" s="107"/>
      <c r="Q28" s="136"/>
      <c r="R28" s="136"/>
      <c r="S28" s="136"/>
      <c r="T28" s="136"/>
      <c r="U28" s="136"/>
      <c r="V28" s="136"/>
    </row>
    <row r="29" spans="1:26" s="1" customFormat="1" ht="14.25" customHeight="1" x14ac:dyDescent="0.2">
      <c r="A29" s="50" t="s">
        <v>17</v>
      </c>
      <c r="B29" s="123">
        <v>3015</v>
      </c>
      <c r="C29" s="51">
        <v>4461.3645936981757</v>
      </c>
      <c r="D29" s="52" t="s">
        <v>444</v>
      </c>
      <c r="E29" s="52" t="s">
        <v>171</v>
      </c>
      <c r="F29" s="123">
        <v>2958</v>
      </c>
      <c r="G29" s="51">
        <v>4476.6135733603787</v>
      </c>
      <c r="H29" s="52" t="s">
        <v>453</v>
      </c>
      <c r="I29" s="52" t="s">
        <v>171</v>
      </c>
      <c r="J29" s="53">
        <f>G29/'stranica 1 i 2'!$C$50*100</f>
        <v>58.725089510171571</v>
      </c>
      <c r="K29" s="53"/>
      <c r="L29" s="107">
        <v>32</v>
      </c>
      <c r="M29" s="136"/>
      <c r="N29" s="136"/>
      <c r="O29" s="136"/>
      <c r="P29" s="107"/>
      <c r="Q29" s="136"/>
      <c r="R29" s="136"/>
      <c r="S29" s="136"/>
      <c r="T29" s="136"/>
      <c r="U29" s="136"/>
      <c r="V29" s="136"/>
    </row>
    <row r="30" spans="1:26" s="3" customFormat="1" ht="34.5" customHeight="1" x14ac:dyDescent="0.2">
      <c r="A30" s="182" t="s">
        <v>135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40"/>
      <c r="M30" s="137"/>
      <c r="N30" s="137"/>
      <c r="O30" s="137"/>
      <c r="P30" s="140"/>
      <c r="Q30" s="137"/>
      <c r="R30" s="137"/>
      <c r="S30" s="137"/>
      <c r="T30" s="137"/>
      <c r="U30" s="137"/>
      <c r="V30" s="137"/>
    </row>
  </sheetData>
  <mergeCells count="20">
    <mergeCell ref="A1:K1"/>
    <mergeCell ref="A3:A4"/>
    <mergeCell ref="B3:B4"/>
    <mergeCell ref="C3:C4"/>
    <mergeCell ref="D3:D4"/>
    <mergeCell ref="E3:E4"/>
    <mergeCell ref="F3:K3"/>
    <mergeCell ref="A30:K30"/>
    <mergeCell ref="A15:K15"/>
    <mergeCell ref="A18:A19"/>
    <mergeCell ref="B18:B19"/>
    <mergeCell ref="C18:C19"/>
    <mergeCell ref="D18:D19"/>
    <mergeCell ref="E18:E19"/>
    <mergeCell ref="F18:K18"/>
    <mergeCell ref="O19:Z19"/>
    <mergeCell ref="I2:K2"/>
    <mergeCell ref="I17:K17"/>
    <mergeCell ref="A20:K20"/>
    <mergeCell ref="N26:X26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{AD0B7F05-4661-4DCB-A103-19FCF9CAEF4C}</x14:id>
        </ext>
      </extLst>
    </cfRule>
  </conditionalFormatting>
  <conditionalFormatting sqref="G21:G22 G24:G25 G27:G2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{596CF0F9-5D05-4B63-8402-D89ABD3F67FC}</x14:id>
        </ext>
      </extLst>
    </cfRule>
  </conditionalFormatting>
  <pageMargins left="3.937007874015748E-2" right="3.937007874015748E-2" top="0" bottom="0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D0B7F05-4661-4DCB-A103-19FCF9CAEF4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596CF0F9-5D05-4B63-8402-D89ABD3F67F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G21:G22 G24:G25 G27:G28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6</vt:i4>
      </vt:variant>
    </vt:vector>
  </HeadingPairs>
  <TitlesOfParts>
    <vt:vector size="12" baseType="lpstr">
      <vt:lpstr>stranica 1 i 2</vt:lpstr>
      <vt:lpstr>stranica 3</vt:lpstr>
      <vt:lpstr>stranica 4</vt:lpstr>
      <vt:lpstr>stranica 5</vt:lpstr>
      <vt:lpstr>stranica 6</vt:lpstr>
      <vt:lpstr>stranica 7</vt:lpstr>
      <vt:lpstr>'stranica 1 i 2'!Podrucje_ispisa</vt:lpstr>
      <vt:lpstr>'stranica 3'!Podrucje_ispisa</vt:lpstr>
      <vt:lpstr>'stranica 4'!Podrucje_ispisa</vt:lpstr>
      <vt:lpstr>'stranica 5'!Podrucje_ispisa</vt:lpstr>
      <vt:lpstr>'stranica 6'!Podrucje_ispisa</vt:lpstr>
      <vt:lpstr>'stranica 7'!Podrucje_ispisa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Tomislav Oštarić</cp:lastModifiedBy>
  <cp:lastPrinted>2022-11-21T10:20:02Z</cp:lastPrinted>
  <dcterms:created xsi:type="dcterms:W3CDTF">2018-09-19T07:11:38Z</dcterms:created>
  <dcterms:modified xsi:type="dcterms:W3CDTF">2022-11-21T10:20:37Z</dcterms:modified>
</cp:coreProperties>
</file>