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2\"/>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K31" i="1"/>
  <c r="J31" i="1"/>
  <c r="K30" i="1"/>
  <c r="J30" i="1"/>
  <c r="K29" i="1"/>
  <c r="J29" i="1"/>
  <c r="K28" i="1"/>
  <c r="J28" i="1"/>
  <c r="K27" i="1"/>
  <c r="J27" i="1"/>
  <c r="K26" i="1"/>
  <c r="J26" i="1"/>
  <c r="K25" i="1"/>
  <c r="J25" i="1"/>
  <c r="K24" i="1"/>
  <c r="J24" i="1"/>
  <c r="K19" i="1"/>
  <c r="J19" i="1"/>
  <c r="K18" i="1"/>
  <c r="J18" i="1"/>
  <c r="K17" i="1"/>
  <c r="J17" i="1"/>
  <c r="J16" i="1"/>
  <c r="J15" i="1"/>
  <c r="K14" i="1"/>
  <c r="J14" i="1"/>
  <c r="K13" i="1"/>
  <c r="J13" i="1"/>
  <c r="K12" i="1"/>
  <c r="J12" i="1"/>
  <c r="K11" i="1"/>
  <c r="J11" i="1"/>
  <c r="K10" i="1"/>
  <c r="J10" i="1"/>
  <c r="K9" i="1"/>
  <c r="J9" i="1"/>
  <c r="K8" i="1"/>
  <c r="J8" i="1"/>
  <c r="K7" i="1"/>
  <c r="J7" i="1"/>
  <c r="K6" i="1"/>
  <c r="J6" i="1"/>
  <c r="C50" i="1" l="1"/>
  <c r="P15" i="2" l="1"/>
  <c r="I2" i="4" l="1"/>
  <c r="F21" i="3" l="1"/>
</calcChain>
</file>

<file path=xl/sharedStrings.xml><?xml version="1.0" encoding="utf-8"?>
<sst xmlns="http://schemas.openxmlformats.org/spreadsheetml/2006/main" count="523" uniqueCount="400">
  <si>
    <t>-</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</si>
  <si>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</si>
  <si>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</si>
  <si>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</si>
  <si>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</si>
  <si>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</si>
  <si>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</si>
  <si>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</si>
  <si>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</si>
  <si>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</si>
  <si>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</si>
  <si>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</si>
  <si>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</si>
  <si>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</si>
  <si>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</si>
  <si>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</si>
  <si>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</si>
  <si>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</si>
  <si>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</si>
  <si>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</si>
  <si>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</si>
  <si>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</si>
  <si>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</si>
  <si>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</si>
  <si>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</si>
  <si>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</si>
  <si>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</si>
  <si>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</si>
  <si>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</si>
  <si>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</si>
  <si>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</si>
  <si>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</si>
  <si>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</si>
  <si>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</si>
  <si>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</si>
  <si>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</si>
  <si>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</si>
  <si>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</si>
  <si>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</si>
  <si>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</si>
  <si>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</si>
  <si>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</si>
  <si>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</si>
  <si>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</si>
  <si>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</si>
  <si>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</si>
  <si>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</si>
  <si>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Total</t>
  </si>
  <si>
    <t xml:space="preserve">Old age
pension </t>
  </si>
  <si>
    <t xml:space="preserve">Disability 
pension </t>
  </si>
  <si>
    <t>Survivor's
pension</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</si>
  <si>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</si>
  <si>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</si>
  <si>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</si>
  <si>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</si>
  <si>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</si>
  <si>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</si>
  <si>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</si>
  <si>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</si>
  <si>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</si>
  <si>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</si>
  <si>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</si>
  <si>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</si>
  <si>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</si>
  <si>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</si>
  <si>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</si>
  <si>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</si>
  <si>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</si>
  <si>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</si>
  <si>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</si>
  <si>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</si>
  <si>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</si>
  <si>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</si>
  <si>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</si>
  <si>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</si>
  <si>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</si>
  <si>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</si>
  <si>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</si>
  <si>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</si>
  <si>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</si>
  <si>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</si>
  <si>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</si>
  <si>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</si>
  <si>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</si>
  <si>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</si>
  <si>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</si>
  <si>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</si>
  <si>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</si>
  <si>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</si>
  <si>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t>18.</t>
  </si>
  <si>
    <t xml:space="preserve"> 72 06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</si>
  <si>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2022</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</si>
  <si>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2022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</si>
  <si>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Old age pension transformed from disability pension</t>
  </si>
  <si>
    <r>
      <t xml:space="preserve">Number of beneficiaries not including Active Military Personnel (DVO), Police Officers (PO) and Authorised Officials (OSO).      </t>
    </r>
    <r>
      <rPr>
        <vertAlign val="superscript"/>
        <sz val="8"/>
        <color theme="1"/>
        <rFont val="Calibri"/>
        <family val="2"/>
        <charset val="238"/>
        <scheme val="minor"/>
      </rPr>
      <t/>
    </r>
  </si>
  <si>
    <t>Total pension expenditure in 2022   -  in HRK billions (plan)</t>
  </si>
  <si>
    <r>
      <t xml:space="preserve">Total expenditure for 2022,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</si>
  <si>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Pension beneficiaries entitled under the Fire Services Act (Official Gazette 125/19)</t>
  </si>
  <si>
    <t xml:space="preserve"> 72 08 </t>
  </si>
  <si>
    <t>02 09 12</t>
  </si>
  <si>
    <t xml:space="preserve"> 74 03 </t>
  </si>
  <si>
    <t xml:space="preserve"> 74 06 </t>
  </si>
  <si>
    <t xml:space="preserve"> 72 01 </t>
  </si>
  <si>
    <t xml:space="preserve"> 63 11 </t>
  </si>
  <si>
    <t xml:space="preserve"> 63 08 </t>
  </si>
  <si>
    <t xml:space="preserve"> 62 11 </t>
  </si>
  <si>
    <t xml:space="preserve"> 64 06 </t>
  </si>
  <si>
    <t xml:space="preserve"> 61 09 </t>
  </si>
  <si>
    <t xml:space="preserve"> 63 02 </t>
  </si>
  <si>
    <t xml:space="preserve"> 75 00 </t>
  </si>
  <si>
    <t xml:space="preserve"> 73 10 </t>
  </si>
  <si>
    <t xml:space="preserve"> 64 03 </t>
  </si>
  <si>
    <t xml:space="preserve"> 74 02 </t>
  </si>
  <si>
    <r>
      <t xml:space="preserve">Current value of pension </t>
    </r>
    <r>
      <rPr>
        <b/>
        <sz val="10"/>
        <color theme="1"/>
        <rFont val="Calibri"/>
        <family val="2"/>
        <charset val="238"/>
        <scheme val="minor"/>
      </rPr>
      <t>(CVP),</t>
    </r>
    <r>
      <rPr>
        <sz val="10"/>
        <color theme="1"/>
        <rFont val="Calibri"/>
        <family val="2"/>
        <charset val="238"/>
        <scheme val="minor"/>
      </rPr>
      <t xml:space="preserve"> 1 July 2022</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</si>
  <si>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July 2022 </t>
    </r>
  </si>
  <si>
    <t>Early pension because of the employer's bankruptcy - Art. 36</t>
  </si>
  <si>
    <t xml:space="preserve"> 72 11 </t>
  </si>
  <si>
    <t xml:space="preserve"> 60 02 </t>
  </si>
  <si>
    <t xml:space="preserve"> 74 05 </t>
  </si>
  <si>
    <t xml:space="preserve"> 72 09 </t>
  </si>
  <si>
    <t xml:space="preserve"> 71 09 </t>
  </si>
  <si>
    <t xml:space="preserve"> 54 09 </t>
  </si>
  <si>
    <t xml:space="preserve">   21 08   </t>
  </si>
  <si>
    <t>31 08 14</t>
  </si>
  <si>
    <t xml:space="preserve"> 69 00 </t>
  </si>
  <si>
    <t>35 08 15</t>
  </si>
  <si>
    <t xml:space="preserve"> 64 00 </t>
  </si>
  <si>
    <t>32 09 20</t>
  </si>
  <si>
    <t>31 09 12</t>
  </si>
  <si>
    <t xml:space="preserve"> 66 01 </t>
  </si>
  <si>
    <t>35 08 19</t>
  </si>
  <si>
    <t xml:space="preserve"> 62 10 </t>
  </si>
  <si>
    <t>28 05 28</t>
  </si>
  <si>
    <t xml:space="preserve"> 38 02 16 </t>
  </si>
  <si>
    <t xml:space="preserve"> 59 06 </t>
  </si>
  <si>
    <t xml:space="preserve"> 61 08 </t>
  </si>
  <si>
    <t xml:space="preserve"> 60 00 </t>
  </si>
  <si>
    <t xml:space="preserve">   20 01   </t>
  </si>
  <si>
    <t>34 02 11</t>
  </si>
  <si>
    <t xml:space="preserve"> 35 09 00  </t>
  </si>
  <si>
    <t xml:space="preserve">KEY INFORMATION ON THE CURRENT STATE OF THE CROATIAN PENSION INSURANCE SYSTEM - December 2022 (payment in January 2023) </t>
  </si>
  <si>
    <t>31 09 01</t>
  </si>
  <si>
    <t>42 05 23</t>
  </si>
  <si>
    <t xml:space="preserve"> 66 03 </t>
  </si>
  <si>
    <t>24 08 23</t>
  </si>
  <si>
    <t>36 00 22</t>
  </si>
  <si>
    <t xml:space="preserve"> 64 01 </t>
  </si>
  <si>
    <t>21 10 12</t>
  </si>
  <si>
    <t xml:space="preserve"> 63 00 </t>
  </si>
  <si>
    <t>28 07 07</t>
  </si>
  <si>
    <t>31 01 01</t>
  </si>
  <si>
    <t xml:space="preserve"> 42 10 22 </t>
  </si>
  <si>
    <t xml:space="preserve"> 42 04 16 </t>
  </si>
  <si>
    <t>27 07 08</t>
  </si>
  <si>
    <t>37 05 07</t>
  </si>
  <si>
    <t>42 05 19</t>
  </si>
  <si>
    <t>24 05 22</t>
  </si>
  <si>
    <t>35 10 21</t>
  </si>
  <si>
    <t xml:space="preserve"> 68 07 </t>
  </si>
  <si>
    <t>32 09 05</t>
  </si>
  <si>
    <t>21 11 09</t>
  </si>
  <si>
    <t>30 11 05</t>
  </si>
  <si>
    <t xml:space="preserve"> 42 11 12 </t>
  </si>
  <si>
    <t xml:space="preserve"> 42 05 00 </t>
  </si>
  <si>
    <t>27 04 07</t>
  </si>
  <si>
    <t>37 06 27</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</si>
  <si>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31 December 2022</t>
    </r>
  </si>
  <si>
    <t>OVERALL number of insurees in December 2022 (payment in January 2023)</t>
  </si>
  <si>
    <t>1 : 1,31</t>
  </si>
  <si>
    <t>70,01  ─  140,00</t>
  </si>
  <si>
    <t>140,01  ─  200,00</t>
  </si>
  <si>
    <t>200,01  ─  270,00</t>
  </si>
  <si>
    <t>270,01  ─  340,00</t>
  </si>
  <si>
    <t>340,01  ─  400,00</t>
  </si>
  <si>
    <t>400,01  ─  470,00</t>
  </si>
  <si>
    <t>470,01  ─  540,00</t>
  </si>
  <si>
    <t>540,01  ─  600,00</t>
  </si>
  <si>
    <t>600,01  ─  670,00</t>
  </si>
  <si>
    <t>670,01  ─  800,00</t>
  </si>
  <si>
    <t>800,01  ─  930,00</t>
  </si>
  <si>
    <t>930,01  ─  1070,00</t>
  </si>
  <si>
    <t xml:space="preserve">  up  70,00</t>
  </si>
  <si>
    <t>over  1070,00</t>
  </si>
  <si>
    <t>14 11 08</t>
  </si>
  <si>
    <t>16 03 14</t>
  </si>
  <si>
    <t>13 00 03</t>
  </si>
  <si>
    <t>17 08 06</t>
  </si>
  <si>
    <t>15 01 02</t>
  </si>
  <si>
    <t>16 01 19</t>
  </si>
  <si>
    <t>13 00 16</t>
  </si>
  <si>
    <t>15 00 04</t>
  </si>
  <si>
    <t>16 05 07</t>
  </si>
  <si>
    <t>17 00 17</t>
  </si>
  <si>
    <t>13 08 18</t>
  </si>
  <si>
    <t>16 05 23</t>
  </si>
  <si>
    <t>22 06 17</t>
  </si>
  <si>
    <t>22 07 03</t>
  </si>
  <si>
    <t>18 02 13</t>
  </si>
  <si>
    <t>25 06 17</t>
  </si>
  <si>
    <t>27 10 13</t>
  </si>
  <si>
    <t>28 08 14</t>
  </si>
  <si>
    <t>23 04 22</t>
  </si>
  <si>
    <t>28 04 13</t>
  </si>
  <si>
    <t>32 01 17</t>
  </si>
  <si>
    <t>33 02 16</t>
  </si>
  <si>
    <t>24 11 21</t>
  </si>
  <si>
    <t>32 05 19</t>
  </si>
  <si>
    <t>34 01 22</t>
  </si>
  <si>
    <t>34 11 03</t>
  </si>
  <si>
    <t>25 05 29</t>
  </si>
  <si>
    <t>35 03 07</t>
  </si>
  <si>
    <t>36 00 04</t>
  </si>
  <si>
    <t>36 05 07</t>
  </si>
  <si>
    <t>27 09 04</t>
  </si>
  <si>
    <t>36 04 22</t>
  </si>
  <si>
    <t>37 02 09</t>
  </si>
  <si>
    <t>37 06 19</t>
  </si>
  <si>
    <t>29 00 14</t>
  </si>
  <si>
    <t>36 07 16</t>
  </si>
  <si>
    <t>38 02 27</t>
  </si>
  <si>
    <t>38 06 28</t>
  </si>
  <si>
    <t>29 07 00</t>
  </si>
  <si>
    <t>36 09 00</t>
  </si>
  <si>
    <t>38 11 29</t>
  </si>
  <si>
    <t>39 03 09</t>
  </si>
  <si>
    <t>29 02 23</t>
  </si>
  <si>
    <t>37 04 07</t>
  </si>
  <si>
    <t>38 10 18</t>
  </si>
  <si>
    <t>39 01 00</t>
  </si>
  <si>
    <t>28 10 22</t>
  </si>
  <si>
    <t>38 01 26</t>
  </si>
  <si>
    <t>38 09 05</t>
  </si>
  <si>
    <t>38 09 21</t>
  </si>
  <si>
    <t>29 02 03</t>
  </si>
  <si>
    <t>40 02 27</t>
  </si>
  <si>
    <t>40 05 01</t>
  </si>
  <si>
    <t>40 05 11</t>
  </si>
  <si>
    <t>29 04 23</t>
  </si>
  <si>
    <t>41 09 24</t>
  </si>
  <si>
    <t>situation: December 2022 (payment in January 2023)</t>
  </si>
  <si>
    <t>15 07 24</t>
  </si>
  <si>
    <t>20 09 05</t>
  </si>
  <si>
    <t>12 08 02</t>
  </si>
  <si>
    <t>14 10 06</t>
  </si>
  <si>
    <t>16 02 19</t>
  </si>
  <si>
    <t>10 04 01</t>
  </si>
  <si>
    <t>11 09 20</t>
  </si>
  <si>
    <t>16 01 01</t>
  </si>
  <si>
    <t>17 10 19</t>
  </si>
  <si>
    <t>10 00 27</t>
  </si>
  <si>
    <t>14 09 18</t>
  </si>
  <si>
    <t>20 02 03</t>
  </si>
  <si>
    <t>20 03 01</t>
  </si>
  <si>
    <t>12 02 00</t>
  </si>
  <si>
    <t>20 10 27</t>
  </si>
  <si>
    <t>22 08 14</t>
  </si>
  <si>
    <t>23 02 00</t>
  </si>
  <si>
    <t>12 04 14</t>
  </si>
  <si>
    <t>23 07 19</t>
  </si>
  <si>
    <t>28 03 04</t>
  </si>
  <si>
    <t>28 05 05</t>
  </si>
  <si>
    <t>19 11 10</t>
  </si>
  <si>
    <t>28 11 12</t>
  </si>
  <si>
    <t>31 09 10</t>
  </si>
  <si>
    <t>32 04 05</t>
  </si>
  <si>
    <t>20 08 03</t>
  </si>
  <si>
    <t>31 11 08</t>
  </si>
  <si>
    <t>32 07 22</t>
  </si>
  <si>
    <t>32 10 15</t>
  </si>
  <si>
    <t>24 01 03</t>
  </si>
  <si>
    <t>33 00 19</t>
  </si>
  <si>
    <t>33 07 11</t>
  </si>
  <si>
    <t>33 10 04</t>
  </si>
  <si>
    <t>24 06 19</t>
  </si>
  <si>
    <t>33 08 00</t>
  </si>
  <si>
    <t>34 02 24</t>
  </si>
  <si>
    <t>34 05 07</t>
  </si>
  <si>
    <t>26 02 16</t>
  </si>
  <si>
    <t>34 06 02</t>
  </si>
  <si>
    <t>34 07 20</t>
  </si>
  <si>
    <t>26 03 14</t>
  </si>
  <si>
    <t>35 03 09</t>
  </si>
  <si>
    <t>34 05 13</t>
  </si>
  <si>
    <t>34 06 01</t>
  </si>
  <si>
    <t>25 10 27</t>
  </si>
  <si>
    <t>36 06 24</t>
  </si>
  <si>
    <t>34 07 28</t>
  </si>
  <si>
    <t>34 09 05</t>
  </si>
  <si>
    <t>28 08 02</t>
  </si>
  <si>
    <t>35 08 04</t>
  </si>
  <si>
    <t>35 08 01</t>
  </si>
  <si>
    <t>35 10 09</t>
  </si>
  <si>
    <t>28 04 24</t>
  </si>
  <si>
    <t>35 09 16</t>
  </si>
  <si>
    <t>28 08 04</t>
  </si>
  <si>
    <t>30 00 02</t>
  </si>
  <si>
    <t>18 00 24</t>
  </si>
  <si>
    <t>25 02 22</t>
  </si>
  <si>
    <t>14 11 01</t>
  </si>
  <si>
    <t>16 01 22</t>
  </si>
  <si>
    <t>13 00 06</t>
  </si>
  <si>
    <t>18 01 17</t>
  </si>
  <si>
    <t>15 03 01</t>
  </si>
  <si>
    <t>15 10 27</t>
  </si>
  <si>
    <t>13 01 28</t>
  </si>
  <si>
    <t>16 00 11</t>
  </si>
  <si>
    <t>16 05 17</t>
  </si>
  <si>
    <t>17 00 01</t>
  </si>
  <si>
    <t>13 09 14</t>
  </si>
  <si>
    <t>16 08 02</t>
  </si>
  <si>
    <t>22 09 02</t>
  </si>
  <si>
    <t>22 09 12</t>
  </si>
  <si>
    <t>18 03 27</t>
  </si>
  <si>
    <t>26 03 09</t>
  </si>
  <si>
    <t>29 05 21</t>
  </si>
  <si>
    <t>30 05 03</t>
  </si>
  <si>
    <t>24 06 23</t>
  </si>
  <si>
    <t>30 07 18</t>
  </si>
  <si>
    <t>33 00 04</t>
  </si>
  <si>
    <t>34 04 17</t>
  </si>
  <si>
    <t>25 03 05</t>
  </si>
  <si>
    <t>33 05 21</t>
  </si>
  <si>
    <t>34 11 01</t>
  </si>
  <si>
    <t>35 10 08</t>
  </si>
  <si>
    <t>26 02 10</t>
  </si>
  <si>
    <t>36 00 24</t>
  </si>
  <si>
    <t>37 01 14</t>
  </si>
  <si>
    <t>37 08 24</t>
  </si>
  <si>
    <t>37 00 11</t>
  </si>
  <si>
    <t>38 05 02</t>
  </si>
  <si>
    <t>38 10 28</t>
  </si>
  <si>
    <t>30 01 13</t>
  </si>
  <si>
    <t>37 02 29</t>
  </si>
  <si>
    <t>39 06 17</t>
  </si>
  <si>
    <t>39 11 15</t>
  </si>
  <si>
    <t>31 00 03</t>
  </si>
  <si>
    <t>37 04 04</t>
  </si>
  <si>
    <t>40 02 28</t>
  </si>
  <si>
    <t>40 07 10</t>
  </si>
  <si>
    <t>30 08 04</t>
  </si>
  <si>
    <t>37 08 23</t>
  </si>
  <si>
    <t>40 01 16</t>
  </si>
  <si>
    <t>40 05 07</t>
  </si>
  <si>
    <t>30 03 21</t>
  </si>
  <si>
    <t>38 05 01</t>
  </si>
  <si>
    <t>40 00 00</t>
  </si>
  <si>
    <t>40 01 06</t>
  </si>
  <si>
    <t>29 05 05</t>
  </si>
  <si>
    <t>40 04 24</t>
  </si>
  <si>
    <t>41 00 21</t>
  </si>
  <si>
    <t>41 00 25</t>
  </si>
  <si>
    <t>30 04 12</t>
  </si>
  <si>
    <t>41 10 23</t>
  </si>
  <si>
    <t>31 05 29</t>
  </si>
  <si>
    <t>33 06 14</t>
  </si>
  <si>
    <t>22 03 02</t>
  </si>
  <si>
    <t>29 03 25</t>
  </si>
  <si>
    <t>situation: December 2022 (payment in January 2022)</t>
  </si>
  <si>
    <t xml:space="preserve"> 31 10 22  </t>
  </si>
  <si>
    <t xml:space="preserve"> 31 04 21  </t>
  </si>
  <si>
    <t>31 01 17</t>
  </si>
  <si>
    <t xml:space="preserve"> 33 05 14  </t>
  </si>
  <si>
    <t xml:space="preserve"> 33 02 27  </t>
  </si>
  <si>
    <t>18 08 15</t>
  </si>
  <si>
    <t>30 00 01</t>
  </si>
  <si>
    <t xml:space="preserve"> 38 06 08  </t>
  </si>
  <si>
    <t xml:space="preserve"> 29 08 16  </t>
  </si>
  <si>
    <t xml:space="preserve"> 32 10 09  </t>
  </si>
  <si>
    <t xml:space="preserve"> 29 02 17  </t>
  </si>
  <si>
    <t xml:space="preserve"> 42 00 05  </t>
  </si>
  <si>
    <t xml:space="preserve"> 29 08 00  </t>
  </si>
  <si>
    <t xml:space="preserve"> 27 09 18  </t>
  </si>
  <si>
    <t xml:space="preserve"> 28 10 27  </t>
  </si>
  <si>
    <t>06 06 25</t>
  </si>
  <si>
    <t>Provisional data about the amount of an average monthly net salary paid in the Republic of Croatia for November 2022. in euros (EUR).</t>
  </si>
  <si>
    <t>Average net pension (EUR)</t>
  </si>
  <si>
    <t xml:space="preserve">Average net pension (EUR) </t>
  </si>
  <si>
    <t>Pension 
amounts 
(EUR)</t>
  </si>
  <si>
    <t>Average pension (EUR)</t>
  </si>
  <si>
    <t xml:space="preserve"> 31 06 20 </t>
  </si>
  <si>
    <t xml:space="preserve"> 32 06 06 </t>
  </si>
  <si>
    <t xml:space="preserve"> 42 01 29 </t>
  </si>
  <si>
    <t xml:space="preserve"> 42 01 18 </t>
  </si>
  <si>
    <t xml:space="preserve"> 33 07 23 </t>
  </si>
  <si>
    <t xml:space="preserve"> 34 08 10 </t>
  </si>
  <si>
    <t xml:space="preserve"> 37 03 19 </t>
  </si>
  <si>
    <t xml:space="preserve"> 37 02 16 </t>
  </si>
  <si>
    <t xml:space="preserve"> 34 04 06 </t>
  </si>
  <si>
    <t xml:space="preserve"> 35 02 20 </t>
  </si>
  <si>
    <t xml:space="preserve"> 24 05 25 </t>
  </si>
  <si>
    <t xml:space="preserve"> 24 07 27 </t>
  </si>
  <si>
    <t xml:space="preserve"> 54 03 </t>
  </si>
  <si>
    <t xml:space="preserve"> 30 05 03 </t>
  </si>
  <si>
    <t xml:space="preserve"> 65 01 </t>
  </si>
  <si>
    <t xml:space="preserve"> 30 08 03 </t>
  </si>
  <si>
    <t xml:space="preserve"> 64 05 </t>
  </si>
  <si>
    <t xml:space="preserve"> 32 11 17 </t>
  </si>
  <si>
    <t xml:space="preserve"> 63 04 </t>
  </si>
  <si>
    <t xml:space="preserve"> 33 07 05 </t>
  </si>
  <si>
    <t xml:space="preserve">   18 06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</si>
</sst>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3"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
      <i/>
      <sz val="11"/>
      <color rgb="FFFF0000"/>
      <name val="Calibri"/>
      <family val="2"/>
      <charset val="238"/>
      <scheme val="minor"/>
    </font>
    <font>
      <sz val="12"/>
      <color rgb="FF7030A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11">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0" fontId="1" fillId="2" borderId="7" xfId="0" applyFont="1" applyFill="1" applyBorder="1" applyAlignment="1">
      <alignment vertical="center"/>
    </xf>
    <xf numFmtId="0" fontId="4" fillId="4" borderId="13"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2" fillId="0" borderId="0" xfId="0" applyFont="1"/>
    <xf numFmtId="0" fontId="33" fillId="0" borderId="0" xfId="0" applyFont="1" applyAlignment="1">
      <alignment vertical="top" wrapText="1"/>
    </xf>
    <xf numFmtId="0" fontId="20" fillId="0" borderId="0" xfId="0" applyFont="1" applyAlignment="1">
      <alignment vertical="center"/>
    </xf>
    <xf numFmtId="0" fontId="34" fillId="0" borderId="0" xfId="0" applyFont="1"/>
    <xf numFmtId="0" fontId="35" fillId="0" borderId="0" xfId="0" applyFont="1"/>
    <xf numFmtId="0" fontId="35" fillId="2" borderId="0" xfId="0" applyFont="1" applyFill="1"/>
    <xf numFmtId="0" fontId="35" fillId="0" borderId="0" xfId="0" applyFont="1" applyAlignment="1">
      <alignment vertical="center"/>
    </xf>
    <xf numFmtId="0" fontId="33" fillId="0" borderId="0" xfId="0" applyFont="1"/>
    <xf numFmtId="0" fontId="19" fillId="0" borderId="0" xfId="0" applyFont="1"/>
    <xf numFmtId="0" fontId="33" fillId="0" borderId="0" xfId="0" applyFont="1" applyAlignment="1">
      <alignment horizontal="center" vertical="center"/>
    </xf>
    <xf numFmtId="0" fontId="36" fillId="0" borderId="0" xfId="0" applyFont="1" applyAlignment="1">
      <alignment horizontal="center" vertical="center"/>
    </xf>
    <xf numFmtId="0" fontId="19" fillId="0" borderId="0" xfId="0" applyFont="1" applyFill="1"/>
    <xf numFmtId="0" fontId="37"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39" fillId="7" borderId="0" xfId="0" applyFont="1" applyFill="1" applyAlignment="1">
      <alignment vertical="center"/>
    </xf>
    <xf numFmtId="0" fontId="40"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0" borderId="11" xfId="0" applyFont="1" applyBorder="1" applyAlignment="1">
      <alignment vertical="center"/>
    </xf>
    <xf numFmtId="2" fontId="2" fillId="3" borderId="4" xfId="0" applyNumberFormat="1" applyFont="1" applyFill="1" applyBorder="1" applyAlignment="1">
      <alignment horizontal="center" vertical="center"/>
    </xf>
    <xf numFmtId="2" fontId="35" fillId="0" borderId="0" xfId="0" applyNumberFormat="1" applyFont="1"/>
    <xf numFmtId="0" fontId="41" fillId="0" borderId="0" xfId="0" applyFont="1"/>
    <xf numFmtId="0" fontId="42" fillId="0" borderId="0" xfId="0" applyFont="1" applyAlignment="1">
      <alignment horizontal="left" vertical="center" indent="5"/>
    </xf>
    <xf numFmtId="0" fontId="1" fillId="2"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2" fontId="2" fillId="2" borderId="5" xfId="0" applyNumberFormat="1" applyFont="1" applyFill="1" applyBorder="1" applyAlignment="1">
      <alignment horizontal="center" vertical="center"/>
    </xf>
    <xf numFmtId="3" fontId="6" fillId="2" borderId="5" xfId="0" applyNumberFormat="1" applyFont="1" applyFill="1" applyBorder="1" applyAlignment="1">
      <alignment horizontal="center"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1" fillId="2" borderId="13" xfId="0" applyFont="1" applyFill="1" applyBorder="1" applyAlignment="1">
      <alignment horizontal="left" vertical="center"/>
    </xf>
    <xf numFmtId="0" fontId="1"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1" fontId="8" fillId="0" borderId="1" xfId="0" applyNumberFormat="1" applyFont="1" applyBorder="1" applyAlignment="1">
      <alignment vertical="center"/>
    </xf>
    <xf numFmtId="4" fontId="8" fillId="0" borderId="1" xfId="0" applyNumberFormat="1" applyFont="1" applyBorder="1" applyAlignment="1">
      <alignment vertical="center"/>
    </xf>
    <xf numFmtId="165" fontId="8" fillId="0" borderId="1" xfId="0" applyNumberFormat="1" applyFont="1" applyBorder="1" applyAlignment="1">
      <alignment horizontal="center" vertical="center"/>
    </xf>
    <xf numFmtId="1" fontId="8" fillId="0" borderId="8" xfId="0" applyNumberFormat="1" applyFont="1" applyBorder="1" applyAlignment="1">
      <alignment vertical="center"/>
    </xf>
    <xf numFmtId="4" fontId="8" fillId="0" borderId="8" xfId="0" applyNumberFormat="1" applyFont="1" applyBorder="1" applyAlignment="1">
      <alignment vertical="center"/>
    </xf>
    <xf numFmtId="165" fontId="8" fillId="0" borderId="8" xfId="0" applyNumberFormat="1" applyFont="1" applyBorder="1" applyAlignment="1">
      <alignment horizontal="center" vertical="center"/>
    </xf>
    <xf numFmtId="0" fontId="8" fillId="4" borderId="5" xfId="0"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2022 according to the Pension Insurance Act  - NEW BENEFICIARIES</c:v>
                </c:pt>
                <c:pt idx="1">
                  <c:v>Pension beneficiaries whose pension entitlement ceased in 2022  -  death caused,   
and who were retired according to the Pension Insurance Act  </c:v>
                </c:pt>
              </c:strCache>
            </c:strRef>
          </c:cat>
          <c:val>
            <c:numRef>
              <c:f>('stranica 1 i 2'!$B$32,'stranica 1 i 2'!$B$41)</c:f>
              <c:numCache>
                <c:formatCode>0</c:formatCode>
                <c:ptCount val="2"/>
                <c:pt idx="0">
                  <c:v>50604</c:v>
                </c:pt>
                <c:pt idx="1">
                  <c:v>55059</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56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1,31</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December 2022</c:v>
                </c:pt>
                <c:pt idx="1">
                  <c:v>OVERALL number of insurees in December 2022 (payment in January 2023)</c:v>
                </c:pt>
              </c:strCache>
            </c:strRef>
          </c:cat>
          <c:val>
            <c:numRef>
              <c:f>'stranica 1 i 2'!$C$45:$C$46</c:f>
              <c:numCache>
                <c:formatCode>0</c:formatCode>
                <c:ptCount val="2"/>
                <c:pt idx="0">
                  <c:v>1607734</c:v>
                </c:pt>
                <c:pt idx="1">
                  <c:v>1227671</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December 2022</c:v>
                </c:pt>
                <c:pt idx="1">
                  <c:v>OVERALL number of insurees in December 2022 (payment in January 2023)</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(EUR)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429.47</c:v>
                </c:pt>
                <c:pt idx="1">
                  <c:v>448.58615813161418</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1"/>
              <c:layout>
                <c:manualLayout>
                  <c:x val="-5.7534126300479708E-2"/>
                  <c:y val="-0.1066667164382462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r>
                      <a:rPr lang="en-US"/>
                      <a:t>34</a:t>
                    </a:r>
                  </a:p>
                </c:rich>
              </c:tx>
              <c:spPr>
                <a:solidFill>
                  <a:srgbClr val="7030A0"/>
                </a:solid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endParaRPr lang="sr-Latn-RS"/>
                </a:p>
              </c:txPr>
              <c:dLblPos val="r"/>
              <c:showLegendKey val="0"/>
              <c:showVal val="1"/>
              <c:showCatName val="0"/>
              <c:showSerName val="0"/>
              <c:showPercent val="0"/>
              <c:showBubbleSize val="0"/>
              <c:extLst>
                <c:ext xmlns:c15="http://schemas.microsoft.com/office/drawing/2012/chart" uri="{CE6537A1-D6FC-4f65-9D91-7224C49458BB}">
                  <c15:layout>
                    <c:manualLayout>
                      <c:w val="7.4361463069830255E-2"/>
                      <c:h val="0.11745190665589111"/>
                    </c:manualLayout>
                  </c15:layout>
                </c:ext>
                <c:ext xmlns:c16="http://schemas.microsoft.com/office/drawing/2014/chart" uri="{C3380CC4-5D6E-409C-BE32-E72D297353CC}">
                  <c16:uniqueId val="{00000007-658C-4C30-8F46-7A053A313CC7}"/>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2'!$L$15,'stranica 1 i 2'!$L$32)</c:f>
              <c:numCache>
                <c:formatCode>General</c:formatCode>
                <c:ptCount val="2"/>
                <c:pt idx="0">
                  <c:v>31</c:v>
                </c:pt>
                <c:pt idx="1">
                  <c:v>32</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(EUR)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429.47</c:v>
                </c:pt>
                <c:pt idx="1">
                  <c:v>448.58615813161418</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2'!$J$15,'stranica 1 i 2'!$J$32)</c:f>
              <c:numCache>
                <c:formatCode>0.00</c:formatCode>
                <c:ptCount val="2"/>
                <c:pt idx="0">
                  <c:v>40.901904761904767</c:v>
                </c:pt>
                <c:pt idx="1">
                  <c:v>42.722491250629922</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3'!$B$5:$B$18</c:f>
              <c:numCache>
                <c:formatCode>General</c:formatCode>
                <c:ptCount val="14"/>
                <c:pt idx="0">
                  <c:v>2756</c:v>
                </c:pt>
                <c:pt idx="1">
                  <c:v>16440</c:v>
                </c:pt>
                <c:pt idx="2">
                  <c:v>67610</c:v>
                </c:pt>
                <c:pt idx="3">
                  <c:v>110477</c:v>
                </c:pt>
                <c:pt idx="4">
                  <c:v>172536</c:v>
                </c:pt>
                <c:pt idx="5">
                  <c:v>123120</c:v>
                </c:pt>
                <c:pt idx="6">
                  <c:v>140516</c:v>
                </c:pt>
                <c:pt idx="7">
                  <c:v>91425</c:v>
                </c:pt>
                <c:pt idx="8">
                  <c:v>63512</c:v>
                </c:pt>
                <c:pt idx="9">
                  <c:v>54554</c:v>
                </c:pt>
                <c:pt idx="10">
                  <c:v>55467</c:v>
                </c:pt>
                <c:pt idx="11">
                  <c:v>27596</c:v>
                </c:pt>
                <c:pt idx="12">
                  <c:v>11191</c:v>
                </c:pt>
                <c:pt idx="13">
                  <c:v>12765</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4'!$B$5:$B$18</c:f>
              <c:numCache>
                <c:formatCode>General</c:formatCode>
                <c:ptCount val="14"/>
                <c:pt idx="0">
                  <c:v>70</c:v>
                </c:pt>
                <c:pt idx="1">
                  <c:v>6298</c:v>
                </c:pt>
                <c:pt idx="2">
                  <c:v>4893</c:v>
                </c:pt>
                <c:pt idx="3">
                  <c:v>8817</c:v>
                </c:pt>
                <c:pt idx="4">
                  <c:v>40878</c:v>
                </c:pt>
                <c:pt idx="5">
                  <c:v>22934</c:v>
                </c:pt>
                <c:pt idx="6">
                  <c:v>34360</c:v>
                </c:pt>
                <c:pt idx="7">
                  <c:v>22888</c:v>
                </c:pt>
                <c:pt idx="8">
                  <c:v>16437</c:v>
                </c:pt>
                <c:pt idx="9">
                  <c:v>13574</c:v>
                </c:pt>
                <c:pt idx="10">
                  <c:v>12214</c:v>
                </c:pt>
                <c:pt idx="11">
                  <c:v>6094</c:v>
                </c:pt>
                <c:pt idx="12">
                  <c:v>2604</c:v>
                </c:pt>
                <c:pt idx="13">
                  <c:v>1521</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5'!$B$5:$B$18</c:f>
              <c:numCache>
                <c:formatCode>General</c:formatCode>
                <c:ptCount val="14"/>
                <c:pt idx="0">
                  <c:v>2686</c:v>
                </c:pt>
                <c:pt idx="1">
                  <c:v>10142</c:v>
                </c:pt>
                <c:pt idx="2">
                  <c:v>62717</c:v>
                </c:pt>
                <c:pt idx="3">
                  <c:v>101660</c:v>
                </c:pt>
                <c:pt idx="4">
                  <c:v>131658</c:v>
                </c:pt>
                <c:pt idx="5">
                  <c:v>100186</c:v>
                </c:pt>
                <c:pt idx="6">
                  <c:v>106156</c:v>
                </c:pt>
                <c:pt idx="7">
                  <c:v>68537</c:v>
                </c:pt>
                <c:pt idx="8">
                  <c:v>47075</c:v>
                </c:pt>
                <c:pt idx="9">
                  <c:v>40980</c:v>
                </c:pt>
                <c:pt idx="10">
                  <c:v>43253</c:v>
                </c:pt>
                <c:pt idx="11">
                  <c:v>21502</c:v>
                </c:pt>
                <c:pt idx="12">
                  <c:v>8587</c:v>
                </c:pt>
                <c:pt idx="13">
                  <c:v>11244</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manualLayout>
          <c:xMode val="edge"/>
          <c:yMode val="edge"/>
          <c:x val="0.52447820130239819"/>
          <c:y val="1.9055185392324887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6531423613650864"/>
          <c:w val="0.96156678888421387"/>
          <c:h val="0.33468595141452867"/>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dLbls>
            <c:dLbl>
              <c:idx val="0"/>
              <c:layout>
                <c:manualLayout>
                  <c:x val="0"/>
                  <c:y val="1.42913890442436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F3D-474D-BA26-4CC8B62531A6}"/>
                </c:ext>
              </c:extLst>
            </c:dLbl>
            <c:dLbl>
              <c:idx val="2"/>
              <c:layout>
                <c:manualLayout>
                  <c:x val="-1.7946912470049607E-17"/>
                  <c:y val="1.42913890442436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3D-474D-BA26-4CC8B62531A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323</c:v>
                </c:pt>
                <c:pt idx="2" formatCode="0">
                  <c:v>16096</c:v>
                </c:pt>
                <c:pt idx="3">
                  <c:v>2137</c:v>
                </c:pt>
                <c:pt idx="4">
                  <c:v>2193</c:v>
                </c:pt>
                <c:pt idx="5">
                  <c:v>71407</c:v>
                </c:pt>
                <c:pt idx="6">
                  <c:v>56920</c:v>
                </c:pt>
                <c:pt idx="7">
                  <c:v>3925</c:v>
                </c:pt>
                <c:pt idx="8">
                  <c:v>158</c:v>
                </c:pt>
                <c:pt idx="9">
                  <c:v>5453</c:v>
                </c:pt>
                <c:pt idx="10">
                  <c:v>684</c:v>
                </c:pt>
                <c:pt idx="11">
                  <c:v>70</c:v>
                </c:pt>
                <c:pt idx="12">
                  <c:v>20</c:v>
                </c:pt>
                <c:pt idx="13">
                  <c:v>128</c:v>
                </c:pt>
                <c:pt idx="14">
                  <c:v>249</c:v>
                </c:pt>
                <c:pt idx="15">
                  <c:v>832</c:v>
                </c:pt>
                <c:pt idx="16">
                  <c:v>202</c:v>
                </c:pt>
                <c:pt idx="17">
                  <c:v>6763</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 (EUR)</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746.32</c:v>
                </c:pt>
                <c:pt idx="2">
                  <c:v>588.28</c:v>
                </c:pt>
                <c:pt idx="3">
                  <c:v>375.98</c:v>
                </c:pt>
                <c:pt idx="4">
                  <c:v>587.05999999999995</c:v>
                </c:pt>
                <c:pt idx="5">
                  <c:v>882.4</c:v>
                </c:pt>
                <c:pt idx="6">
                  <c:v>431.48</c:v>
                </c:pt>
                <c:pt idx="7">
                  <c:v>486.48</c:v>
                </c:pt>
                <c:pt idx="8">
                  <c:v>492.73</c:v>
                </c:pt>
                <c:pt idx="9">
                  <c:v>436.8</c:v>
                </c:pt>
                <c:pt idx="10">
                  <c:v>1495.32</c:v>
                </c:pt>
                <c:pt idx="11">
                  <c:v>525.67999999999995</c:v>
                </c:pt>
                <c:pt idx="12">
                  <c:v>563.97</c:v>
                </c:pt>
                <c:pt idx="13">
                  <c:v>1326.04</c:v>
                </c:pt>
                <c:pt idx="14">
                  <c:v>585.23</c:v>
                </c:pt>
                <c:pt idx="15">
                  <c:v>480.51</c:v>
                </c:pt>
                <c:pt idx="16">
                  <c:v>315.64999999999998</c:v>
                </c:pt>
                <c:pt idx="17">
                  <c:v>505.22</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130174</xdr:colOff>
      <xdr:row>52</xdr:row>
      <xdr:rowOff>85726</xdr:rowOff>
    </xdr:from>
    <xdr:to>
      <xdr:col>3</xdr:col>
      <xdr:colOff>193675</xdr:colOff>
      <xdr:row>63</xdr:row>
      <xdr:rowOff>161925</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0.2896</cdr:x>
      <cdr:y>0.59556</cdr:y>
    </cdr:from>
    <cdr:to>
      <cdr:x>0.36497</cdr:x>
      <cdr:y>0.70222</cdr:y>
    </cdr:to>
    <cdr:sp macro="" textlink="">
      <cdr:nvSpPr>
        <cdr:cNvPr id="4" name="TekstniOkvir 3"/>
        <cdr:cNvSpPr txBox="1"/>
      </cdr:nvSpPr>
      <cdr:spPr>
        <a:xfrm xmlns:a="http://schemas.openxmlformats.org/drawingml/2006/main">
          <a:off x="1342441" y="1276359"/>
          <a:ext cx="349378" cy="228586"/>
        </a:xfrm>
        <a:prstGeom xmlns:a="http://schemas.openxmlformats.org/drawingml/2006/main" prst="rect">
          <a:avLst/>
        </a:prstGeom>
        <a:solidFill xmlns:a="http://schemas.openxmlformats.org/drawingml/2006/main">
          <a:srgbClr val="7030A0"/>
        </a:solidFill>
      </cdr:spPr>
      <cdr:txBody>
        <a:bodyPr xmlns:a="http://schemas.openxmlformats.org/drawingml/2006/main" vertOverflow="clip" wrap="square" rtlCol="0"/>
        <a:lstStyle xmlns:a="http://schemas.openxmlformats.org/drawingml/2006/main"/>
        <a:p xmlns:a="http://schemas.openxmlformats.org/drawingml/2006/main">
          <a:r>
            <a:rPr lang="hr-HR" sz="1050" b="1">
              <a:solidFill>
                <a:schemeClr val="bg1"/>
              </a:solidFill>
            </a:rPr>
            <a:t>31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61072</xdr:colOff>
      <xdr:row>27</xdr:row>
      <xdr:rowOff>32809</xdr:rowOff>
    </xdr:from>
    <xdr:to>
      <xdr:col>4</xdr:col>
      <xdr:colOff>663388</xdr:colOff>
      <xdr:row>44</xdr:row>
      <xdr:rowOff>127000</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Normal="100" workbookViewId="0">
      <selection activeCell="O36" sqref="O36"/>
    </sheetView>
  </sheetViews>
  <sheetFormatPr defaultColWidth="9.140625" defaultRowHeight="15" x14ac:dyDescent="0.25"/>
  <cols>
    <col min="1" max="1" width="47.85546875" style="2" customWidth="1"/>
    <col min="2" max="2" width="11.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39" customWidth="1"/>
    <col min="13" max="13" width="9.28515625" style="142" bestFit="1" customWidth="1"/>
    <col min="14" max="15" width="9.140625" style="142"/>
    <col min="16" max="16" width="9.42578125" style="142" bestFit="1" customWidth="1"/>
    <col min="17" max="17" width="9.28515625" style="142" bestFit="1" customWidth="1"/>
    <col min="18" max="24" width="9.140625" style="142"/>
    <col min="25" max="16384" width="9.140625" style="2"/>
  </cols>
  <sheetData>
    <row r="1" spans="1:24" ht="16.5" customHeight="1" x14ac:dyDescent="0.25">
      <c r="A1" s="175" t="s">
        <v>140</v>
      </c>
      <c r="B1" s="175"/>
      <c r="C1" s="175"/>
      <c r="D1" s="175"/>
      <c r="E1" s="175"/>
      <c r="F1" s="175"/>
      <c r="G1" s="175"/>
      <c r="H1" s="175"/>
      <c r="I1" s="175"/>
      <c r="J1" s="175"/>
      <c r="K1" s="175"/>
    </row>
    <row r="2" spans="1:24" ht="12.75" customHeight="1" x14ac:dyDescent="0.25">
      <c r="A2" s="131" t="s">
        <v>85</v>
      </c>
      <c r="B2" s="119"/>
      <c r="C2" s="119"/>
      <c r="D2" s="119"/>
      <c r="E2" s="119"/>
      <c r="F2" s="119"/>
      <c r="G2" s="119"/>
      <c r="H2" s="119"/>
      <c r="I2" s="119"/>
      <c r="J2" s="119"/>
      <c r="K2" s="119"/>
    </row>
    <row r="3" spans="1:24" s="1" customFormat="1" ht="15.75" x14ac:dyDescent="0.2">
      <c r="A3" s="178" t="s">
        <v>39</v>
      </c>
      <c r="B3" s="166" t="s">
        <v>20</v>
      </c>
      <c r="C3" s="166" t="s">
        <v>375</v>
      </c>
      <c r="D3" s="166" t="s">
        <v>21</v>
      </c>
      <c r="E3" s="176" t="s">
        <v>22</v>
      </c>
      <c r="F3" s="173" t="s">
        <v>40</v>
      </c>
      <c r="G3" s="173"/>
      <c r="H3" s="173"/>
      <c r="I3" s="173"/>
      <c r="J3" s="173"/>
      <c r="K3" s="173"/>
      <c r="L3" s="106"/>
      <c r="M3" s="143"/>
      <c r="N3" s="143"/>
      <c r="O3" s="143"/>
      <c r="P3" s="143"/>
      <c r="Q3" s="143"/>
      <c r="R3" s="143"/>
      <c r="S3" s="143"/>
      <c r="T3" s="143"/>
      <c r="U3" s="143"/>
      <c r="V3" s="143"/>
      <c r="W3" s="143"/>
      <c r="X3" s="143"/>
    </row>
    <row r="4" spans="1:24" s="1" customFormat="1" ht="63" customHeight="1" x14ac:dyDescent="0.2">
      <c r="A4" s="178"/>
      <c r="B4" s="166"/>
      <c r="C4" s="166"/>
      <c r="D4" s="166"/>
      <c r="E4" s="177"/>
      <c r="F4" s="116" t="s">
        <v>23</v>
      </c>
      <c r="G4" s="116" t="s">
        <v>376</v>
      </c>
      <c r="H4" s="116" t="s">
        <v>21</v>
      </c>
      <c r="I4" s="116" t="s">
        <v>22</v>
      </c>
      <c r="J4" s="117" t="s">
        <v>24</v>
      </c>
      <c r="K4" s="110" t="s">
        <v>25</v>
      </c>
      <c r="L4" s="106"/>
      <c r="M4" s="143"/>
      <c r="N4" s="143"/>
      <c r="O4" s="143"/>
      <c r="P4" s="143"/>
      <c r="Q4" s="143"/>
      <c r="R4" s="143"/>
      <c r="S4" s="143"/>
      <c r="T4" s="143"/>
      <c r="U4" s="143"/>
      <c r="V4" s="143"/>
      <c r="W4" s="143"/>
      <c r="X4" s="143"/>
    </row>
    <row r="5" spans="1:24" s="1" customFormat="1" ht="15.75" x14ac:dyDescent="0.2">
      <c r="A5" s="172" t="s">
        <v>26</v>
      </c>
      <c r="B5" s="172"/>
      <c r="C5" s="172"/>
      <c r="D5" s="172"/>
      <c r="E5" s="172"/>
      <c r="F5" s="172"/>
      <c r="G5" s="172"/>
      <c r="H5" s="172"/>
      <c r="I5" s="172"/>
      <c r="J5" s="172"/>
      <c r="K5" s="172"/>
      <c r="L5" s="106"/>
      <c r="M5" s="143"/>
      <c r="N5" s="143"/>
      <c r="O5" s="143"/>
      <c r="P5" s="143"/>
      <c r="Q5" s="143"/>
      <c r="R5" s="143"/>
      <c r="S5" s="143"/>
      <c r="T5" s="143"/>
      <c r="U5" s="143"/>
      <c r="V5" s="143"/>
      <c r="W5" s="143"/>
      <c r="X5" s="143"/>
    </row>
    <row r="6" spans="1:24" s="1" customFormat="1" ht="13.5" customHeight="1" x14ac:dyDescent="0.2">
      <c r="A6" s="27" t="s">
        <v>27</v>
      </c>
      <c r="B6" s="120">
        <v>492166</v>
      </c>
      <c r="C6" s="28">
        <v>408.58</v>
      </c>
      <c r="D6" s="29" t="s">
        <v>141</v>
      </c>
      <c r="E6" s="29" t="s">
        <v>109</v>
      </c>
      <c r="F6" s="128">
        <v>398945</v>
      </c>
      <c r="G6" s="30">
        <v>476.52</v>
      </c>
      <c r="H6" s="31" t="s">
        <v>128</v>
      </c>
      <c r="I6" s="32" t="s">
        <v>109</v>
      </c>
      <c r="J6" s="33">
        <f t="shared" ref="J6:J15" si="0">G6/$C$48*100</f>
        <v>45.382857142857141</v>
      </c>
      <c r="K6" s="33">
        <f>F6/$F$15*100</f>
        <v>41.995757738442997</v>
      </c>
      <c r="L6" s="106"/>
      <c r="M6" s="143"/>
      <c r="N6" s="143"/>
      <c r="O6" s="143"/>
      <c r="P6" s="162"/>
      <c r="Q6" s="162"/>
      <c r="R6" s="143"/>
      <c r="S6" s="143"/>
      <c r="T6" s="143"/>
      <c r="U6" s="143"/>
      <c r="V6" s="143"/>
      <c r="W6" s="143"/>
      <c r="X6" s="143"/>
    </row>
    <row r="7" spans="1:24" s="1" customFormat="1" ht="13.5" customHeight="1" x14ac:dyDescent="0.2">
      <c r="A7" s="34" t="s">
        <v>28</v>
      </c>
      <c r="B7" s="121">
        <v>47912</v>
      </c>
      <c r="C7" s="35">
        <v>536.35</v>
      </c>
      <c r="D7" s="36" t="s">
        <v>142</v>
      </c>
      <c r="E7" s="36" t="s">
        <v>143</v>
      </c>
      <c r="F7" s="129">
        <v>42211</v>
      </c>
      <c r="G7" s="37">
        <v>563.51</v>
      </c>
      <c r="H7" s="38" t="s">
        <v>155</v>
      </c>
      <c r="I7" s="39" t="s">
        <v>129</v>
      </c>
      <c r="J7" s="40">
        <f t="shared" si="0"/>
        <v>53.667619047619041</v>
      </c>
      <c r="K7" s="40">
        <f>F7/$F$15*100</f>
        <v>4.443426863094956</v>
      </c>
      <c r="L7" s="106"/>
      <c r="M7" s="143"/>
      <c r="N7" s="143"/>
      <c r="O7" s="143"/>
      <c r="P7" s="162"/>
      <c r="Q7" s="162"/>
      <c r="R7" s="143"/>
      <c r="S7" s="143"/>
      <c r="T7" s="143"/>
      <c r="U7" s="143"/>
      <c r="V7" s="143"/>
      <c r="W7" s="143"/>
      <c r="X7" s="143"/>
    </row>
    <row r="8" spans="1:24" s="1" customFormat="1" ht="13.5" customHeight="1" x14ac:dyDescent="0.2">
      <c r="A8" s="34" t="s">
        <v>93</v>
      </c>
      <c r="B8" s="121">
        <v>77273</v>
      </c>
      <c r="C8" s="35">
        <v>361.54</v>
      </c>
      <c r="D8" s="36" t="s">
        <v>144</v>
      </c>
      <c r="E8" s="36" t="s">
        <v>118</v>
      </c>
      <c r="F8" s="129">
        <v>66961</v>
      </c>
      <c r="G8" s="37">
        <v>406.29</v>
      </c>
      <c r="H8" s="38" t="s">
        <v>156</v>
      </c>
      <c r="I8" s="39" t="s">
        <v>100</v>
      </c>
      <c r="J8" s="40">
        <f t="shared" si="0"/>
        <v>38.694285714285712</v>
      </c>
      <c r="K8" s="40">
        <f t="shared" ref="K8:K14" si="1">F8/$F$15*100</f>
        <v>7.0487860079055542</v>
      </c>
      <c r="L8" s="106"/>
      <c r="M8" s="143"/>
      <c r="N8" s="143"/>
      <c r="O8" s="143"/>
      <c r="P8" s="162"/>
      <c r="Q8" s="162"/>
      <c r="R8" s="143"/>
      <c r="S8" s="143"/>
      <c r="T8" s="143"/>
      <c r="U8" s="143"/>
      <c r="V8" s="143"/>
      <c r="W8" s="143"/>
      <c r="X8" s="143"/>
    </row>
    <row r="9" spans="1:24" s="1" customFormat="1" ht="14.25" customHeight="1" x14ac:dyDescent="0.2">
      <c r="A9" s="41" t="s">
        <v>68</v>
      </c>
      <c r="B9" s="122">
        <v>617351</v>
      </c>
      <c r="C9" s="42">
        <v>412.61</v>
      </c>
      <c r="D9" s="43" t="s">
        <v>123</v>
      </c>
      <c r="E9" s="43" t="s">
        <v>100</v>
      </c>
      <c r="F9" s="130">
        <v>508117</v>
      </c>
      <c r="G9" s="44">
        <v>474.49</v>
      </c>
      <c r="H9" s="45" t="s">
        <v>123</v>
      </c>
      <c r="I9" s="46" t="s">
        <v>112</v>
      </c>
      <c r="J9" s="40">
        <f t="shared" si="0"/>
        <v>45.189523809523813</v>
      </c>
      <c r="K9" s="71">
        <f t="shared" si="1"/>
        <v>53.487970609443501</v>
      </c>
      <c r="L9" s="106"/>
      <c r="M9" s="143"/>
      <c r="N9" s="143"/>
      <c r="O9" s="143"/>
      <c r="P9" s="162"/>
      <c r="Q9" s="162"/>
      <c r="R9" s="143"/>
      <c r="S9" s="143"/>
      <c r="T9" s="143"/>
      <c r="U9" s="143"/>
      <c r="V9" s="143"/>
      <c r="W9" s="143"/>
      <c r="X9" s="143"/>
    </row>
    <row r="10" spans="1:24" s="1" customFormat="1" ht="13.5" customHeight="1" x14ac:dyDescent="0.2">
      <c r="A10" s="47" t="s">
        <v>29</v>
      </c>
      <c r="B10" s="121">
        <v>207718</v>
      </c>
      <c r="C10" s="35">
        <v>396.09</v>
      </c>
      <c r="D10" s="36" t="s">
        <v>145</v>
      </c>
      <c r="E10" s="36" t="s">
        <v>124</v>
      </c>
      <c r="F10" s="129">
        <v>171757</v>
      </c>
      <c r="G10" s="37">
        <v>439.61</v>
      </c>
      <c r="H10" s="38" t="s">
        <v>157</v>
      </c>
      <c r="I10" s="39" t="s">
        <v>158</v>
      </c>
      <c r="J10" s="40">
        <f t="shared" si="0"/>
        <v>41.867619047619051</v>
      </c>
      <c r="K10" s="40">
        <f t="shared" si="1"/>
        <v>18.080350328696319</v>
      </c>
      <c r="L10" s="106"/>
      <c r="M10" s="143"/>
      <c r="N10" s="143"/>
      <c r="O10" s="143"/>
      <c r="P10" s="162"/>
      <c r="Q10" s="162"/>
      <c r="R10" s="162"/>
      <c r="S10" s="162"/>
      <c r="T10" s="143"/>
      <c r="U10" s="143"/>
      <c r="V10" s="143"/>
      <c r="W10" s="143"/>
      <c r="X10" s="143"/>
    </row>
    <row r="11" spans="1:24" s="1" customFormat="1" ht="13.5" customHeight="1" x14ac:dyDescent="0.2">
      <c r="A11" s="48" t="s">
        <v>115</v>
      </c>
      <c r="B11" s="121">
        <v>379</v>
      </c>
      <c r="C11" s="35">
        <v>437.68</v>
      </c>
      <c r="D11" s="36" t="s">
        <v>125</v>
      </c>
      <c r="E11" s="36" t="s">
        <v>146</v>
      </c>
      <c r="F11" s="129">
        <v>371</v>
      </c>
      <c r="G11" s="37">
        <v>438.02</v>
      </c>
      <c r="H11" s="38" t="s">
        <v>130</v>
      </c>
      <c r="I11" s="39" t="s">
        <v>126</v>
      </c>
      <c r="J11" s="40">
        <f t="shared" si="0"/>
        <v>41.716190476190476</v>
      </c>
      <c r="K11" s="40">
        <f t="shared" si="1"/>
        <v>3.9054070413120485E-2</v>
      </c>
      <c r="L11" s="106"/>
      <c r="M11" s="143"/>
      <c r="N11" s="143"/>
      <c r="O11" s="143"/>
      <c r="P11" s="162"/>
      <c r="Q11" s="162"/>
      <c r="R11" s="162"/>
      <c r="S11" s="162"/>
      <c r="T11" s="143"/>
      <c r="U11" s="143"/>
      <c r="V11" s="143"/>
      <c r="W11" s="143"/>
      <c r="X11" s="143"/>
    </row>
    <row r="12" spans="1:24" s="1" customFormat="1" ht="14.25" customHeight="1" x14ac:dyDescent="0.2">
      <c r="A12" s="41" t="s">
        <v>69</v>
      </c>
      <c r="B12" s="122">
        <v>825448</v>
      </c>
      <c r="C12" s="42">
        <v>408.46</v>
      </c>
      <c r="D12" s="43" t="s">
        <v>127</v>
      </c>
      <c r="E12" s="43" t="s">
        <v>116</v>
      </c>
      <c r="F12" s="130">
        <v>680245</v>
      </c>
      <c r="G12" s="44">
        <v>465.66</v>
      </c>
      <c r="H12" s="45" t="s">
        <v>159</v>
      </c>
      <c r="I12" s="46" t="s">
        <v>119</v>
      </c>
      <c r="J12" s="40">
        <f t="shared" si="0"/>
        <v>44.348571428571432</v>
      </c>
      <c r="K12" s="71">
        <f t="shared" si="1"/>
        <v>71.607375008552935</v>
      </c>
      <c r="L12" s="106"/>
      <c r="M12" s="143"/>
      <c r="N12" s="143"/>
      <c r="O12" s="143"/>
      <c r="P12" s="162"/>
      <c r="Q12" s="162"/>
      <c r="R12" s="162"/>
      <c r="S12" s="162"/>
      <c r="T12" s="143"/>
      <c r="U12" s="143"/>
      <c r="V12" s="143"/>
      <c r="W12" s="143"/>
      <c r="X12" s="143"/>
    </row>
    <row r="13" spans="1:24" s="1" customFormat="1" ht="12" customHeight="1" x14ac:dyDescent="0.2">
      <c r="A13" s="47" t="s">
        <v>30</v>
      </c>
      <c r="B13" s="121">
        <v>96878</v>
      </c>
      <c r="C13" s="35">
        <v>308.73</v>
      </c>
      <c r="D13" s="36" t="s">
        <v>147</v>
      </c>
      <c r="E13" s="36" t="s">
        <v>148</v>
      </c>
      <c r="F13" s="129">
        <v>91532</v>
      </c>
      <c r="G13" s="37">
        <v>322.45999999999998</v>
      </c>
      <c r="H13" s="38" t="s">
        <v>160</v>
      </c>
      <c r="I13" s="39" t="s">
        <v>131</v>
      </c>
      <c r="J13" s="40">
        <f t="shared" si="0"/>
        <v>30.710476190476189</v>
      </c>
      <c r="K13" s="40">
        <f t="shared" si="1"/>
        <v>9.6353023532445938</v>
      </c>
      <c r="L13" s="106"/>
      <c r="M13" s="143"/>
      <c r="N13" s="143"/>
      <c r="O13" s="143"/>
      <c r="P13" s="162"/>
      <c r="Q13" s="162"/>
      <c r="R13" s="162"/>
      <c r="S13" s="162"/>
      <c r="T13" s="143"/>
      <c r="U13" s="143"/>
      <c r="V13" s="143"/>
      <c r="W13" s="143"/>
      <c r="X13" s="143"/>
    </row>
    <row r="14" spans="1:24" s="1" customFormat="1" ht="12" customHeight="1" x14ac:dyDescent="0.2">
      <c r="A14" s="47" t="s">
        <v>31</v>
      </c>
      <c r="B14" s="121">
        <v>211079</v>
      </c>
      <c r="C14" s="35">
        <v>306.58</v>
      </c>
      <c r="D14" s="36" t="s">
        <v>149</v>
      </c>
      <c r="E14" s="36" t="s">
        <v>116</v>
      </c>
      <c r="F14" s="129">
        <v>178188</v>
      </c>
      <c r="G14" s="37">
        <v>346.27</v>
      </c>
      <c r="H14" s="38" t="s">
        <v>132</v>
      </c>
      <c r="I14" s="39" t="s">
        <v>98</v>
      </c>
      <c r="J14" s="161">
        <f t="shared" si="0"/>
        <v>32.978095238095236</v>
      </c>
      <c r="K14" s="40">
        <f t="shared" si="1"/>
        <v>18.75732263820246</v>
      </c>
      <c r="L14" s="106"/>
      <c r="M14" s="143"/>
      <c r="N14" s="143"/>
      <c r="O14" s="143"/>
      <c r="P14" s="162"/>
      <c r="Q14" s="162"/>
      <c r="R14" s="162"/>
      <c r="S14" s="162"/>
      <c r="T14" s="143"/>
      <c r="U14" s="143"/>
      <c r="V14" s="143"/>
      <c r="W14" s="143"/>
      <c r="X14" s="143"/>
    </row>
    <row r="15" spans="1:24" s="1" customFormat="1" x14ac:dyDescent="0.25">
      <c r="A15" s="49" t="s">
        <v>32</v>
      </c>
      <c r="B15" s="123">
        <v>1133405</v>
      </c>
      <c r="C15" s="50">
        <v>380.97</v>
      </c>
      <c r="D15" s="51" t="s">
        <v>150</v>
      </c>
      <c r="E15" s="51" t="s">
        <v>102</v>
      </c>
      <c r="F15" s="123">
        <v>949965</v>
      </c>
      <c r="G15" s="50">
        <v>429.47</v>
      </c>
      <c r="H15" s="51" t="s">
        <v>161</v>
      </c>
      <c r="I15" s="51" t="s">
        <v>120</v>
      </c>
      <c r="J15" s="52">
        <f t="shared" si="0"/>
        <v>40.901904761904767</v>
      </c>
      <c r="K15" s="52"/>
      <c r="L15" s="138">
        <v>31</v>
      </c>
      <c r="M15" s="143"/>
      <c r="N15" s="143"/>
      <c r="O15" s="163"/>
      <c r="P15" s="162"/>
      <c r="Q15" s="162"/>
      <c r="R15" s="162"/>
      <c r="S15" s="162"/>
      <c r="T15" s="143"/>
      <c r="U15" s="143"/>
      <c r="V15" s="143"/>
      <c r="W15" s="143"/>
      <c r="X15" s="143"/>
    </row>
    <row r="16" spans="1:24" s="1" customFormat="1" ht="12.75" customHeight="1" x14ac:dyDescent="0.2">
      <c r="A16" s="111" t="s">
        <v>70</v>
      </c>
      <c r="B16" s="124">
        <v>109422</v>
      </c>
      <c r="C16" s="19">
        <v>587.53</v>
      </c>
      <c r="D16" s="20" t="s">
        <v>151</v>
      </c>
      <c r="E16" s="21" t="s">
        <v>101</v>
      </c>
      <c r="F16" s="124">
        <v>87199</v>
      </c>
      <c r="G16" s="19">
        <v>700.76</v>
      </c>
      <c r="H16" s="20" t="s">
        <v>162</v>
      </c>
      <c r="I16" s="21" t="s">
        <v>110</v>
      </c>
      <c r="J16" s="22">
        <f>G16/C48*100</f>
        <v>66.739047619047625</v>
      </c>
      <c r="K16" s="22"/>
      <c r="L16" s="106"/>
      <c r="M16" s="143"/>
      <c r="N16" s="143"/>
      <c r="O16" s="143"/>
      <c r="P16" s="162"/>
      <c r="Q16" s="162"/>
      <c r="R16" s="162"/>
      <c r="S16" s="162"/>
      <c r="T16" s="143"/>
      <c r="U16" s="143"/>
      <c r="V16" s="143"/>
      <c r="W16" s="143"/>
      <c r="X16" s="143"/>
    </row>
    <row r="17" spans="1:26" s="1" customFormat="1" ht="12.75" customHeight="1" x14ac:dyDescent="0.2">
      <c r="A17" s="112" t="s">
        <v>46</v>
      </c>
      <c r="B17" s="125">
        <v>219720</v>
      </c>
      <c r="C17" s="23">
        <v>531.94000000000005</v>
      </c>
      <c r="D17" s="24" t="s">
        <v>152</v>
      </c>
      <c r="E17" s="25" t="s">
        <v>90</v>
      </c>
      <c r="F17" s="125">
        <v>178405</v>
      </c>
      <c r="G17" s="23">
        <v>615.79</v>
      </c>
      <c r="H17" s="24" t="s">
        <v>163</v>
      </c>
      <c r="I17" s="25" t="s">
        <v>102</v>
      </c>
      <c r="J17" s="26">
        <f>G17/C48*100</f>
        <v>58.646666666666661</v>
      </c>
      <c r="K17" s="26">
        <f>F17/F15*100</f>
        <v>18.780165585047868</v>
      </c>
      <c r="L17" s="106"/>
      <c r="M17" s="143"/>
      <c r="N17" s="143"/>
      <c r="O17" s="143"/>
      <c r="P17" s="162"/>
      <c r="Q17" s="162"/>
      <c r="R17" s="162"/>
      <c r="S17" s="162"/>
      <c r="T17" s="143"/>
      <c r="U17" s="143"/>
      <c r="V17" s="143"/>
      <c r="W17" s="143"/>
      <c r="X17" s="143"/>
    </row>
    <row r="18" spans="1:26" s="1" customFormat="1" ht="12.75" customHeight="1" x14ac:dyDescent="0.2">
      <c r="A18" s="53" t="s">
        <v>33</v>
      </c>
      <c r="B18" s="126">
        <v>280325</v>
      </c>
      <c r="C18" s="4">
        <v>259.25</v>
      </c>
      <c r="D18" s="5" t="s">
        <v>153</v>
      </c>
      <c r="E18" s="6" t="s">
        <v>19</v>
      </c>
      <c r="F18" s="126">
        <v>239759</v>
      </c>
      <c r="G18" s="4">
        <v>284.23406466493441</v>
      </c>
      <c r="H18" s="5" t="s">
        <v>164</v>
      </c>
      <c r="I18" s="6" t="s">
        <v>19</v>
      </c>
      <c r="J18" s="10">
        <f>G18/C48*100</f>
        <v>27.06991092046994</v>
      </c>
      <c r="K18" s="10">
        <f>F18/F15*100</f>
        <v>25.23871932123815</v>
      </c>
      <c r="L18" s="106"/>
      <c r="M18" s="143"/>
      <c r="N18" s="143"/>
      <c r="O18" s="143"/>
      <c r="P18" s="162"/>
      <c r="Q18" s="162"/>
      <c r="R18" s="162"/>
      <c r="S18" s="162"/>
      <c r="T18" s="143"/>
      <c r="U18" s="143"/>
      <c r="V18" s="143"/>
      <c r="W18" s="143"/>
      <c r="X18" s="143"/>
    </row>
    <row r="19" spans="1:26" s="1" customFormat="1" ht="23.25" customHeight="1" x14ac:dyDescent="0.2">
      <c r="A19" s="54" t="s">
        <v>35</v>
      </c>
      <c r="B19" s="127">
        <v>1729</v>
      </c>
      <c r="C19" s="7">
        <v>1068.57</v>
      </c>
      <c r="D19" s="9" t="s">
        <v>154</v>
      </c>
      <c r="E19" s="8" t="s">
        <v>19</v>
      </c>
      <c r="F19" s="127">
        <v>1584</v>
      </c>
      <c r="G19" s="7">
        <v>1121.5999999999999</v>
      </c>
      <c r="H19" s="9" t="s">
        <v>165</v>
      </c>
      <c r="I19" s="8" t="s">
        <v>19</v>
      </c>
      <c r="J19" s="11">
        <f>G19/C48*100</f>
        <v>106.81904761904761</v>
      </c>
      <c r="K19" s="11">
        <f>F19/F15*100</f>
        <v>0.16674298526787829</v>
      </c>
      <c r="L19" s="106"/>
      <c r="M19" s="143"/>
      <c r="N19" s="143"/>
      <c r="O19" s="143"/>
      <c r="P19" s="162"/>
      <c r="Q19" s="162"/>
      <c r="R19" s="143"/>
      <c r="S19" s="143"/>
      <c r="T19" s="143"/>
      <c r="U19" s="143"/>
      <c r="V19" s="143"/>
      <c r="W19" s="143"/>
      <c r="X19" s="143"/>
    </row>
    <row r="20" spans="1:26" ht="25.5" customHeight="1" x14ac:dyDescent="0.25">
      <c r="A20" s="174" t="s">
        <v>94</v>
      </c>
      <c r="B20" s="174"/>
      <c r="C20" s="174"/>
      <c r="D20" s="174"/>
      <c r="E20" s="174"/>
      <c r="F20" s="174"/>
      <c r="G20" s="174"/>
      <c r="H20" s="174"/>
      <c r="I20" s="174"/>
      <c r="J20" s="174"/>
      <c r="K20" s="174"/>
      <c r="L20" s="140"/>
    </row>
    <row r="21" spans="1:26" s="1" customFormat="1" ht="15.75" customHeight="1" x14ac:dyDescent="0.2">
      <c r="A21" s="178" t="s">
        <v>39</v>
      </c>
      <c r="B21" s="166" t="s">
        <v>20</v>
      </c>
      <c r="C21" s="166" t="s">
        <v>375</v>
      </c>
      <c r="D21" s="166" t="s">
        <v>21</v>
      </c>
      <c r="E21" s="176" t="s">
        <v>22</v>
      </c>
      <c r="F21" s="173" t="s">
        <v>40</v>
      </c>
      <c r="G21" s="173"/>
      <c r="H21" s="173"/>
      <c r="I21" s="173"/>
      <c r="J21" s="173"/>
      <c r="K21" s="173"/>
      <c r="L21" s="106"/>
      <c r="M21" s="143"/>
      <c r="N21" s="143"/>
      <c r="O21" s="143"/>
      <c r="P21" s="143"/>
      <c r="Q21" s="143"/>
      <c r="R21" s="143"/>
      <c r="S21" s="143"/>
      <c r="T21" s="143"/>
      <c r="U21" s="143"/>
      <c r="V21" s="143"/>
      <c r="W21" s="143"/>
      <c r="X21" s="143"/>
    </row>
    <row r="22" spans="1:26" s="1" customFormat="1" ht="63" customHeight="1" x14ac:dyDescent="0.2">
      <c r="A22" s="178"/>
      <c r="B22" s="166"/>
      <c r="C22" s="166"/>
      <c r="D22" s="166"/>
      <c r="E22" s="177"/>
      <c r="F22" s="116" t="s">
        <v>23</v>
      </c>
      <c r="G22" s="116" t="s">
        <v>376</v>
      </c>
      <c r="H22" s="116" t="s">
        <v>21</v>
      </c>
      <c r="I22" s="116" t="s">
        <v>22</v>
      </c>
      <c r="J22" s="117" t="s">
        <v>24</v>
      </c>
      <c r="K22" s="110" t="s">
        <v>34</v>
      </c>
      <c r="L22" s="106"/>
      <c r="M22" s="143"/>
      <c r="N22" s="143"/>
      <c r="O22" s="143"/>
      <c r="P22" s="143"/>
      <c r="Q22" s="143"/>
      <c r="R22" s="143"/>
      <c r="S22" s="143"/>
      <c r="T22" s="143"/>
      <c r="U22" s="143"/>
      <c r="V22" s="143"/>
      <c r="W22" s="143"/>
      <c r="X22" s="143"/>
    </row>
    <row r="23" spans="1:26" s="1" customFormat="1" ht="18" customHeight="1" x14ac:dyDescent="0.2">
      <c r="A23" s="169" t="s">
        <v>91</v>
      </c>
      <c r="B23" s="169"/>
      <c r="C23" s="169"/>
      <c r="D23" s="169"/>
      <c r="E23" s="169"/>
      <c r="F23" s="169"/>
      <c r="G23" s="169"/>
      <c r="H23" s="169"/>
      <c r="I23" s="169"/>
      <c r="J23" s="169"/>
      <c r="K23" s="169"/>
      <c r="L23" s="106"/>
      <c r="M23" s="143"/>
      <c r="N23" s="143"/>
      <c r="O23" s="143"/>
      <c r="P23" s="143"/>
      <c r="Q23" s="143"/>
      <c r="R23" s="143"/>
      <c r="S23" s="143"/>
      <c r="T23" s="143"/>
      <c r="U23" s="143"/>
      <c r="V23" s="143"/>
      <c r="W23" s="143"/>
      <c r="X23" s="143"/>
    </row>
    <row r="24" spans="1:26" s="1" customFormat="1" ht="12" customHeight="1" x14ac:dyDescent="0.2">
      <c r="A24" s="27" t="s">
        <v>27</v>
      </c>
      <c r="B24" s="120">
        <v>23148</v>
      </c>
      <c r="C24" s="28">
        <v>382.34</v>
      </c>
      <c r="D24" s="29" t="s">
        <v>379</v>
      </c>
      <c r="E24" s="29" t="s">
        <v>106</v>
      </c>
      <c r="F24" s="128">
        <v>17497</v>
      </c>
      <c r="G24" s="30">
        <v>470.08</v>
      </c>
      <c r="H24" s="31" t="s">
        <v>380</v>
      </c>
      <c r="I24" s="32" t="s">
        <v>111</v>
      </c>
      <c r="J24" s="33">
        <f t="shared" ref="J24:J32" si="2">G24/$C$48*100</f>
        <v>44.769523809523811</v>
      </c>
      <c r="K24" s="33">
        <f>F24/$F$32*100</f>
        <v>42.566597737501525</v>
      </c>
      <c r="L24" s="106"/>
      <c r="M24" s="143"/>
      <c r="N24" s="143"/>
      <c r="O24" s="143"/>
      <c r="P24" s="143"/>
      <c r="Q24" s="143"/>
      <c r="R24" s="143"/>
      <c r="S24" s="143"/>
      <c r="T24" s="143"/>
      <c r="U24" s="143"/>
      <c r="V24" s="143"/>
      <c r="W24" s="143"/>
      <c r="X24" s="143"/>
    </row>
    <row r="25" spans="1:26" s="1" customFormat="1" ht="12" customHeight="1" x14ac:dyDescent="0.2">
      <c r="A25" s="34" t="s">
        <v>28</v>
      </c>
      <c r="B25" s="121">
        <v>5726</v>
      </c>
      <c r="C25" s="35">
        <v>504.86</v>
      </c>
      <c r="D25" s="36" t="s">
        <v>381</v>
      </c>
      <c r="E25" s="36" t="s">
        <v>107</v>
      </c>
      <c r="F25" s="129">
        <v>5157</v>
      </c>
      <c r="G25" s="37">
        <v>524.80999999999995</v>
      </c>
      <c r="H25" s="38" t="s">
        <v>382</v>
      </c>
      <c r="I25" s="39" t="s">
        <v>135</v>
      </c>
      <c r="J25" s="40">
        <f t="shared" si="2"/>
        <v>49.981904761904758</v>
      </c>
      <c r="K25" s="40">
        <f>F25/$F$32*100</f>
        <v>12.545918987957668</v>
      </c>
      <c r="L25" s="106"/>
      <c r="M25" s="143"/>
      <c r="N25" s="143"/>
      <c r="O25" s="143"/>
      <c r="P25" s="143"/>
      <c r="Q25" s="143"/>
      <c r="R25" s="143"/>
      <c r="S25" s="143"/>
      <c r="T25" s="143"/>
      <c r="U25" s="143"/>
      <c r="V25" s="143"/>
      <c r="W25" s="143"/>
      <c r="X25" s="143"/>
    </row>
    <row r="26" spans="1:26" s="1" customFormat="1" ht="12" customHeight="1" x14ac:dyDescent="0.2">
      <c r="A26" s="41" t="s">
        <v>68</v>
      </c>
      <c r="B26" s="122">
        <v>28874</v>
      </c>
      <c r="C26" s="42">
        <v>406.64</v>
      </c>
      <c r="D26" s="43" t="s">
        <v>383</v>
      </c>
      <c r="E26" s="43" t="s">
        <v>103</v>
      </c>
      <c r="F26" s="130">
        <v>22654</v>
      </c>
      <c r="G26" s="44">
        <v>482.54</v>
      </c>
      <c r="H26" s="45" t="s">
        <v>384</v>
      </c>
      <c r="I26" s="46" t="s">
        <v>104</v>
      </c>
      <c r="J26" s="71">
        <f t="shared" si="2"/>
        <v>45.956190476190478</v>
      </c>
      <c r="K26" s="71">
        <f t="shared" ref="K26:K31" si="3">F26/$F$32*100</f>
        <v>55.112516725459194</v>
      </c>
      <c r="L26" s="106"/>
      <c r="M26" s="143"/>
      <c r="N26" s="143"/>
      <c r="O26" s="143"/>
      <c r="P26" s="143"/>
      <c r="Q26" s="143"/>
      <c r="R26" s="143"/>
      <c r="S26" s="143"/>
      <c r="T26" s="143"/>
      <c r="U26" s="143"/>
      <c r="V26" s="143"/>
      <c r="W26" s="143"/>
      <c r="X26" s="143"/>
    </row>
    <row r="27" spans="1:26" s="1" customFormat="1" ht="12" customHeight="1" x14ac:dyDescent="0.2">
      <c r="A27" s="47" t="s">
        <v>29</v>
      </c>
      <c r="B27" s="121">
        <v>6864</v>
      </c>
      <c r="C27" s="35">
        <v>412.74</v>
      </c>
      <c r="D27" s="36" t="s">
        <v>385</v>
      </c>
      <c r="E27" s="36" t="s">
        <v>117</v>
      </c>
      <c r="F27" s="129">
        <v>6049</v>
      </c>
      <c r="G27" s="37">
        <v>443.5</v>
      </c>
      <c r="H27" s="38" t="s">
        <v>386</v>
      </c>
      <c r="I27" s="39" t="s">
        <v>136</v>
      </c>
      <c r="J27" s="40">
        <f t="shared" si="2"/>
        <v>42.238095238095234</v>
      </c>
      <c r="K27" s="40">
        <f t="shared" si="3"/>
        <v>14.715971293030044</v>
      </c>
      <c r="L27" s="106"/>
      <c r="M27" s="143"/>
      <c r="N27" s="143"/>
      <c r="O27" s="143"/>
      <c r="P27" s="143" t="s">
        <v>0</v>
      </c>
      <c r="Q27" s="143"/>
      <c r="R27" s="143"/>
      <c r="S27" s="143"/>
      <c r="T27" s="143"/>
      <c r="U27" s="143"/>
      <c r="V27" s="143"/>
      <c r="W27" s="143"/>
      <c r="X27" s="143"/>
    </row>
    <row r="28" spans="1:26" s="1" customFormat="1" ht="12" customHeight="1" x14ac:dyDescent="0.2">
      <c r="A28" s="48" t="s">
        <v>37</v>
      </c>
      <c r="B28" s="121">
        <v>20</v>
      </c>
      <c r="C28" s="35">
        <v>459.62</v>
      </c>
      <c r="D28" s="36" t="s">
        <v>133</v>
      </c>
      <c r="E28" s="36" t="s">
        <v>134</v>
      </c>
      <c r="F28" s="129">
        <v>20</v>
      </c>
      <c r="G28" s="37">
        <v>459.62</v>
      </c>
      <c r="H28" s="38" t="s">
        <v>133</v>
      </c>
      <c r="I28" s="39" t="s">
        <v>134</v>
      </c>
      <c r="J28" s="40">
        <f t="shared" si="2"/>
        <v>43.773333333333333</v>
      </c>
      <c r="K28" s="40">
        <f t="shared" si="3"/>
        <v>4.8655881279649676E-2</v>
      </c>
      <c r="L28" s="106"/>
      <c r="M28" s="143"/>
      <c r="N28" s="143"/>
      <c r="O28" s="143"/>
      <c r="P28" s="143"/>
      <c r="Q28" s="143"/>
      <c r="R28" s="143"/>
      <c r="S28" s="143"/>
      <c r="T28" s="143"/>
      <c r="U28" s="143"/>
      <c r="V28" s="143"/>
      <c r="W28" s="143"/>
      <c r="X28" s="143"/>
    </row>
    <row r="29" spans="1:26" s="1" customFormat="1" ht="12" customHeight="1" x14ac:dyDescent="0.2">
      <c r="A29" s="41" t="s">
        <v>69</v>
      </c>
      <c r="B29" s="122">
        <v>35758</v>
      </c>
      <c r="C29" s="42">
        <v>407.84</v>
      </c>
      <c r="D29" s="43" t="s">
        <v>387</v>
      </c>
      <c r="E29" s="43" t="s">
        <v>108</v>
      </c>
      <c r="F29" s="130">
        <v>28723</v>
      </c>
      <c r="G29" s="44">
        <v>474.3</v>
      </c>
      <c r="H29" s="45" t="s">
        <v>388</v>
      </c>
      <c r="I29" s="46" t="s">
        <v>105</v>
      </c>
      <c r="J29" s="71">
        <f t="shared" si="2"/>
        <v>45.171428571428571</v>
      </c>
      <c r="K29" s="71">
        <f t="shared" si="3"/>
        <v>69.877143899768896</v>
      </c>
      <c r="L29" s="106"/>
      <c r="M29" s="143"/>
      <c r="N29" s="168"/>
      <c r="O29" s="168"/>
      <c r="P29" s="168"/>
      <c r="Q29" s="168"/>
      <c r="R29" s="168"/>
      <c r="S29" s="168"/>
      <c r="T29" s="168"/>
      <c r="U29" s="168"/>
      <c r="V29" s="168"/>
      <c r="W29" s="168"/>
      <c r="X29" s="168"/>
      <c r="Y29" s="168"/>
      <c r="Z29" s="168"/>
    </row>
    <row r="30" spans="1:26" s="1" customFormat="1" ht="12" customHeight="1" x14ac:dyDescent="0.2">
      <c r="A30" s="47" t="s">
        <v>30</v>
      </c>
      <c r="B30" s="121">
        <v>2043</v>
      </c>
      <c r="C30" s="35">
        <v>300.66000000000003</v>
      </c>
      <c r="D30" s="36" t="s">
        <v>389</v>
      </c>
      <c r="E30" s="36" t="s">
        <v>121</v>
      </c>
      <c r="F30" s="129">
        <v>1767</v>
      </c>
      <c r="G30" s="37">
        <v>333.89</v>
      </c>
      <c r="H30" s="38" t="s">
        <v>390</v>
      </c>
      <c r="I30" s="39" t="s">
        <v>391</v>
      </c>
      <c r="J30" s="40">
        <f t="shared" si="2"/>
        <v>31.799047619047617</v>
      </c>
      <c r="K30" s="40">
        <f t="shared" si="3"/>
        <v>4.2987471110570485</v>
      </c>
      <c r="L30" s="106"/>
      <c r="M30" s="143"/>
      <c r="N30" s="143"/>
      <c r="O30" s="143"/>
      <c r="P30" s="143"/>
      <c r="Q30" s="143"/>
      <c r="R30" s="143"/>
      <c r="S30" s="143"/>
      <c r="T30" s="143"/>
      <c r="U30" s="143"/>
      <c r="V30" s="143"/>
      <c r="W30" s="143"/>
      <c r="X30" s="143"/>
    </row>
    <row r="31" spans="1:26" s="1" customFormat="1" ht="12" customHeight="1" x14ac:dyDescent="0.2">
      <c r="A31" s="47" t="s">
        <v>31</v>
      </c>
      <c r="B31" s="121">
        <v>12803</v>
      </c>
      <c r="C31" s="35">
        <v>348.38</v>
      </c>
      <c r="D31" s="36" t="s">
        <v>392</v>
      </c>
      <c r="E31" s="36" t="s">
        <v>393</v>
      </c>
      <c r="F31" s="129">
        <v>10615</v>
      </c>
      <c r="G31" s="37">
        <v>398.1</v>
      </c>
      <c r="H31" s="38" t="s">
        <v>394</v>
      </c>
      <c r="I31" s="39" t="s">
        <v>395</v>
      </c>
      <c r="J31" s="40">
        <f t="shared" si="2"/>
        <v>37.914285714285718</v>
      </c>
      <c r="K31" s="40">
        <f t="shared" si="3"/>
        <v>25.824108989174064</v>
      </c>
      <c r="L31" s="106"/>
      <c r="M31" s="143"/>
      <c r="N31" s="143"/>
      <c r="O31" s="143"/>
      <c r="P31" s="143"/>
      <c r="Q31" s="143"/>
      <c r="R31" s="143"/>
      <c r="S31" s="143"/>
      <c r="T31" s="143"/>
      <c r="U31" s="143"/>
      <c r="V31" s="143"/>
      <c r="W31" s="143"/>
      <c r="X31" s="143"/>
    </row>
    <row r="32" spans="1:26" s="1" customFormat="1" ht="15" customHeight="1" x14ac:dyDescent="0.2">
      <c r="A32" s="49" t="s">
        <v>32</v>
      </c>
      <c r="B32" s="123">
        <v>50604</v>
      </c>
      <c r="C32" s="50">
        <v>388.46929570784914</v>
      </c>
      <c r="D32" s="51" t="s">
        <v>396</v>
      </c>
      <c r="E32" s="51" t="s">
        <v>397</v>
      </c>
      <c r="F32" s="123">
        <v>41105</v>
      </c>
      <c r="G32" s="50">
        <v>448.58615813161418</v>
      </c>
      <c r="H32" s="51" t="s">
        <v>398</v>
      </c>
      <c r="I32" s="51" t="s">
        <v>105</v>
      </c>
      <c r="J32" s="52">
        <f t="shared" si="2"/>
        <v>42.722491250629922</v>
      </c>
      <c r="K32" s="52"/>
      <c r="L32" s="138">
        <v>32</v>
      </c>
      <c r="M32" s="143"/>
      <c r="N32" s="143"/>
      <c r="O32" s="143"/>
      <c r="P32" s="143"/>
      <c r="Q32" s="143"/>
      <c r="R32" s="143"/>
      <c r="S32" s="143"/>
      <c r="T32" s="143"/>
      <c r="U32" s="143"/>
      <c r="V32" s="143"/>
      <c r="W32" s="143"/>
      <c r="X32" s="143"/>
    </row>
    <row r="33" spans="1:24" s="3" customFormat="1" ht="25.5" customHeight="1" x14ac:dyDescent="0.2">
      <c r="A33" s="167" t="s">
        <v>71</v>
      </c>
      <c r="B33" s="167"/>
      <c r="C33" s="167"/>
      <c r="D33" s="167"/>
      <c r="E33" s="167"/>
      <c r="F33" s="167"/>
      <c r="G33" s="167"/>
      <c r="H33" s="167"/>
      <c r="I33" s="167"/>
      <c r="J33" s="167"/>
      <c r="K33" s="167"/>
      <c r="L33" s="138"/>
      <c r="M33" s="144"/>
      <c r="N33" s="144"/>
      <c r="O33" s="144"/>
      <c r="P33" s="144"/>
      <c r="Q33" s="144"/>
      <c r="R33" s="144"/>
      <c r="S33" s="144"/>
      <c r="T33" s="144"/>
      <c r="U33" s="144"/>
      <c r="V33" s="144"/>
      <c r="W33" s="144"/>
      <c r="X33" s="144"/>
    </row>
    <row r="34" spans="1:24" s="1" customFormat="1" ht="12.75" x14ac:dyDescent="0.2">
      <c r="L34" s="106"/>
      <c r="M34" s="143"/>
      <c r="N34" s="143"/>
      <c r="O34" s="143"/>
      <c r="P34" s="143"/>
      <c r="Q34" s="143"/>
      <c r="R34" s="143"/>
      <c r="S34" s="143"/>
      <c r="T34" s="143"/>
      <c r="U34" s="143"/>
      <c r="V34" s="143"/>
      <c r="W34" s="143"/>
      <c r="X34" s="143"/>
    </row>
    <row r="35" spans="1:24" s="1" customFormat="1" ht="12.75" customHeight="1" x14ac:dyDescent="0.2">
      <c r="A35" s="170" t="s">
        <v>38</v>
      </c>
      <c r="B35" s="166" t="s">
        <v>20</v>
      </c>
      <c r="C35" s="166" t="s">
        <v>375</v>
      </c>
      <c r="D35" s="165" t="s">
        <v>41</v>
      </c>
      <c r="E35" s="16"/>
      <c r="F35" s="17"/>
      <c r="L35" s="106"/>
      <c r="M35" s="143"/>
      <c r="N35" s="143"/>
      <c r="O35" s="143"/>
      <c r="P35" s="143"/>
      <c r="Q35" s="143"/>
      <c r="R35" s="143"/>
      <c r="S35" s="143"/>
      <c r="T35" s="143"/>
      <c r="U35" s="143"/>
      <c r="V35" s="143"/>
      <c r="W35" s="143"/>
      <c r="X35" s="143"/>
    </row>
    <row r="36" spans="1:24" s="1" customFormat="1" ht="51.75" customHeight="1" x14ac:dyDescent="0.2">
      <c r="A36" s="171"/>
      <c r="B36" s="166"/>
      <c r="C36" s="166"/>
      <c r="D36" s="165"/>
      <c r="E36" s="16"/>
      <c r="F36" s="17"/>
      <c r="L36" s="106"/>
      <c r="M36" s="143"/>
      <c r="N36" s="143"/>
      <c r="O36" s="143"/>
      <c r="P36" s="143"/>
      <c r="Q36" s="143"/>
      <c r="R36" s="143"/>
      <c r="S36" s="143"/>
      <c r="T36" s="143"/>
      <c r="U36" s="143"/>
      <c r="V36" s="143"/>
      <c r="W36" s="143"/>
      <c r="X36" s="143"/>
    </row>
    <row r="37" spans="1:24" s="1" customFormat="1" ht="33.75" customHeight="1" x14ac:dyDescent="0.2">
      <c r="A37" s="185" t="s">
        <v>92</v>
      </c>
      <c r="B37" s="185"/>
      <c r="C37" s="185"/>
      <c r="D37" s="185"/>
      <c r="E37" s="12"/>
      <c r="F37" s="12"/>
      <c r="G37" s="12"/>
      <c r="H37" s="12"/>
      <c r="I37" s="12"/>
      <c r="J37" s="12"/>
      <c r="K37" s="12"/>
      <c r="L37" s="106"/>
      <c r="M37" s="143"/>
      <c r="N37" s="143"/>
      <c r="O37" s="143"/>
      <c r="P37" s="143"/>
      <c r="Q37" s="143"/>
      <c r="R37" s="143"/>
      <c r="S37" s="143"/>
      <c r="T37" s="143"/>
      <c r="U37" s="143"/>
      <c r="V37" s="143"/>
      <c r="W37" s="143"/>
      <c r="X37" s="143"/>
    </row>
    <row r="38" spans="1:24" s="1" customFormat="1" ht="14.25" customHeight="1" x14ac:dyDescent="0.2">
      <c r="A38" s="55" t="s">
        <v>36</v>
      </c>
      <c r="B38" s="204">
        <v>36590</v>
      </c>
      <c r="C38" s="205">
        <v>382.55</v>
      </c>
      <c r="D38" s="206" t="s">
        <v>122</v>
      </c>
      <c r="L38" s="106"/>
      <c r="M38" s="143"/>
      <c r="N38" s="143"/>
      <c r="O38" s="143"/>
      <c r="P38" s="143"/>
      <c r="Q38" s="143"/>
      <c r="R38" s="143"/>
      <c r="S38" s="143"/>
      <c r="T38" s="143"/>
      <c r="U38" s="143"/>
      <c r="V38" s="143"/>
      <c r="W38" s="143"/>
      <c r="X38" s="143"/>
    </row>
    <row r="39" spans="1:24" s="1" customFormat="1" ht="14.25" customHeight="1" x14ac:dyDescent="0.2">
      <c r="A39" s="56" t="s">
        <v>42</v>
      </c>
      <c r="B39" s="207">
        <v>4719</v>
      </c>
      <c r="C39" s="208">
        <v>354.98</v>
      </c>
      <c r="D39" s="209" t="s">
        <v>137</v>
      </c>
      <c r="L39" s="106"/>
      <c r="M39" s="143"/>
      <c r="N39" s="143"/>
      <c r="O39" s="143"/>
      <c r="P39" s="143"/>
      <c r="Q39" s="143"/>
      <c r="R39" s="143"/>
      <c r="S39" s="143"/>
      <c r="T39" s="143"/>
      <c r="U39" s="143"/>
      <c r="V39" s="143"/>
      <c r="W39" s="143"/>
      <c r="X39" s="143"/>
    </row>
    <row r="40" spans="1:24" s="1" customFormat="1" ht="14.25" customHeight="1" x14ac:dyDescent="0.2">
      <c r="A40" s="56" t="s">
        <v>43</v>
      </c>
      <c r="B40" s="207">
        <v>13750</v>
      </c>
      <c r="C40" s="208">
        <v>356.84</v>
      </c>
      <c r="D40" s="209" t="s">
        <v>399</v>
      </c>
      <c r="L40" s="106"/>
      <c r="M40" s="143"/>
      <c r="N40" s="143"/>
      <c r="O40" s="143"/>
      <c r="P40" s="143"/>
      <c r="Q40" s="143"/>
      <c r="R40" s="143"/>
      <c r="S40" s="143"/>
      <c r="T40" s="143"/>
      <c r="U40" s="143"/>
      <c r="V40" s="143"/>
      <c r="W40" s="143"/>
      <c r="X40" s="143"/>
    </row>
    <row r="41" spans="1:24" s="1" customFormat="1" ht="20.25" customHeight="1" x14ac:dyDescent="0.2">
      <c r="A41" s="57" t="s">
        <v>44</v>
      </c>
      <c r="B41" s="123">
        <v>55059</v>
      </c>
      <c r="C41" s="50">
        <v>373.76641638969107</v>
      </c>
      <c r="D41" s="210" t="s">
        <v>0</v>
      </c>
      <c r="L41" s="106"/>
      <c r="M41" s="143"/>
      <c r="N41" s="143"/>
      <c r="O41" s="143"/>
      <c r="P41" s="143"/>
      <c r="Q41" s="143"/>
      <c r="R41" s="143"/>
      <c r="S41" s="143"/>
      <c r="T41" s="143"/>
      <c r="U41" s="143"/>
      <c r="V41" s="143"/>
      <c r="W41" s="143"/>
      <c r="X41" s="143"/>
    </row>
    <row r="42" spans="1:24" s="1" customFormat="1" ht="27.75" customHeight="1" x14ac:dyDescent="0.2">
      <c r="A42" s="186" t="s">
        <v>72</v>
      </c>
      <c r="B42" s="186"/>
      <c r="C42" s="186"/>
      <c r="D42" s="186"/>
      <c r="L42" s="106"/>
      <c r="M42" s="143"/>
      <c r="N42" s="143"/>
      <c r="O42" s="143"/>
      <c r="P42" s="143"/>
      <c r="Q42" s="143"/>
      <c r="R42" s="143"/>
      <c r="S42" s="143"/>
      <c r="T42" s="143"/>
      <c r="U42" s="143"/>
      <c r="V42" s="143"/>
      <c r="W42" s="143"/>
      <c r="X42" s="143"/>
    </row>
    <row r="43" spans="1:24" s="1" customFormat="1" ht="12.75" x14ac:dyDescent="0.2">
      <c r="A43" s="58"/>
      <c r="B43" s="58"/>
      <c r="C43" s="58"/>
      <c r="D43" s="58"/>
      <c r="L43" s="106"/>
      <c r="M43" s="143"/>
      <c r="N43" s="143"/>
      <c r="O43" s="143"/>
      <c r="P43" s="143"/>
      <c r="Q43" s="143"/>
      <c r="R43" s="143"/>
      <c r="S43" s="143"/>
      <c r="T43" s="143"/>
      <c r="U43" s="143"/>
      <c r="V43" s="143"/>
      <c r="W43" s="143"/>
      <c r="X43" s="143"/>
    </row>
    <row r="44" spans="1:24" s="1" customFormat="1" ht="12.75" x14ac:dyDescent="0.2">
      <c r="A44" s="58"/>
      <c r="B44" s="58"/>
      <c r="C44" s="58"/>
      <c r="D44" s="58"/>
      <c r="L44" s="106"/>
      <c r="M44" s="143"/>
      <c r="N44" s="143"/>
      <c r="O44" s="143"/>
      <c r="P44" s="143"/>
      <c r="Q44" s="143"/>
      <c r="R44" s="143"/>
      <c r="S44" s="143"/>
      <c r="T44" s="143"/>
      <c r="U44" s="143"/>
      <c r="V44" s="143"/>
      <c r="W44" s="143"/>
      <c r="X44" s="143"/>
    </row>
    <row r="45" spans="1:24" s="58" customFormat="1" ht="20.25" customHeight="1" x14ac:dyDescent="0.25">
      <c r="A45" s="181" t="s">
        <v>166</v>
      </c>
      <c r="B45" s="182"/>
      <c r="C45" s="190">
        <v>1607734</v>
      </c>
      <c r="D45" s="190"/>
      <c r="L45" s="141"/>
      <c r="M45" s="145"/>
      <c r="N45" s="145"/>
      <c r="O45" s="145"/>
      <c r="P45" s="145"/>
      <c r="Q45" s="145"/>
      <c r="R45" s="145"/>
      <c r="S45" s="145"/>
      <c r="T45" s="145"/>
      <c r="U45" s="145"/>
      <c r="V45" s="145"/>
      <c r="W45" s="145"/>
      <c r="X45" s="145"/>
    </row>
    <row r="46" spans="1:24" s="58" customFormat="1" ht="20.25" customHeight="1" x14ac:dyDescent="0.25">
      <c r="A46" s="187" t="s">
        <v>167</v>
      </c>
      <c r="B46" s="188"/>
      <c r="C46" s="190">
        <v>1227671</v>
      </c>
      <c r="D46" s="190"/>
      <c r="L46" s="141"/>
      <c r="M46" s="145"/>
      <c r="N46" s="145"/>
      <c r="O46" s="145"/>
      <c r="P46" s="145"/>
      <c r="Q46" s="145"/>
      <c r="R46" s="145"/>
      <c r="S46" s="145"/>
      <c r="T46" s="145"/>
      <c r="U46" s="145"/>
      <c r="V46" s="145"/>
      <c r="W46" s="145"/>
      <c r="X46" s="145"/>
    </row>
    <row r="47" spans="1:24" s="58" customFormat="1" ht="20.25" customHeight="1" x14ac:dyDescent="0.25">
      <c r="A47" s="181" t="s">
        <v>45</v>
      </c>
      <c r="B47" s="182"/>
      <c r="C47" s="189" t="s">
        <v>168</v>
      </c>
      <c r="D47" s="189"/>
      <c r="L47" s="141"/>
      <c r="M47" s="145"/>
      <c r="N47" s="145"/>
      <c r="O47" s="145"/>
      <c r="P47" s="145"/>
      <c r="Q47" s="145"/>
      <c r="R47" s="145"/>
      <c r="S47" s="145"/>
      <c r="T47" s="145"/>
      <c r="U47" s="145"/>
      <c r="V47" s="145"/>
      <c r="W47" s="145"/>
      <c r="X47" s="145"/>
    </row>
    <row r="48" spans="1:24" s="58" customFormat="1" ht="27" customHeight="1" x14ac:dyDescent="0.25">
      <c r="A48" s="179" t="s">
        <v>374</v>
      </c>
      <c r="B48" s="180"/>
      <c r="C48" s="184">
        <v>1050</v>
      </c>
      <c r="D48" s="184"/>
      <c r="L48" s="141"/>
      <c r="M48" s="164"/>
      <c r="N48" s="145"/>
      <c r="O48" s="145"/>
      <c r="P48" s="145"/>
      <c r="Q48" s="145"/>
      <c r="R48" s="145"/>
      <c r="S48" s="145"/>
      <c r="T48" s="145"/>
      <c r="U48" s="145"/>
      <c r="V48" s="145"/>
      <c r="W48" s="145"/>
      <c r="X48" s="145"/>
    </row>
    <row r="49" spans="1:24" s="58" customFormat="1" ht="20.25" customHeight="1" x14ac:dyDescent="0.25">
      <c r="A49" s="181" t="s">
        <v>113</v>
      </c>
      <c r="B49" s="182"/>
      <c r="C49" s="183">
        <v>77.650000000000006</v>
      </c>
      <c r="D49" s="183"/>
      <c r="L49" s="141"/>
      <c r="M49" s="145"/>
      <c r="N49" s="145"/>
      <c r="O49" s="145"/>
      <c r="P49" s="145"/>
      <c r="Q49" s="145"/>
      <c r="R49" s="145"/>
      <c r="S49" s="145"/>
      <c r="T49" s="145"/>
      <c r="U49" s="145"/>
      <c r="V49" s="145"/>
      <c r="W49" s="145"/>
      <c r="X49" s="145"/>
    </row>
    <row r="50" spans="1:24" s="58" customFormat="1" ht="20.25" customHeight="1" x14ac:dyDescent="0.25">
      <c r="A50" s="181" t="s">
        <v>114</v>
      </c>
      <c r="B50" s="182"/>
      <c r="C50" s="183">
        <f>C49</f>
        <v>77.650000000000006</v>
      </c>
      <c r="D50" s="183"/>
      <c r="L50" s="141"/>
      <c r="M50" s="145"/>
      <c r="N50" s="145"/>
      <c r="O50" s="145"/>
      <c r="P50" s="145"/>
      <c r="Q50" s="145"/>
      <c r="R50" s="145"/>
      <c r="S50" s="145"/>
      <c r="T50" s="145"/>
      <c r="U50" s="145"/>
      <c r="V50" s="145"/>
      <c r="W50" s="145"/>
      <c r="X50" s="145"/>
    </row>
    <row r="51" spans="1:24" s="58" customFormat="1" ht="20.25" customHeight="1" x14ac:dyDescent="0.25">
      <c r="A51" s="181" t="s">
        <v>95</v>
      </c>
      <c r="B51" s="182"/>
      <c r="C51" s="183">
        <v>45.26</v>
      </c>
      <c r="D51" s="183"/>
      <c r="L51" s="141"/>
      <c r="M51" s="145"/>
      <c r="N51" s="145"/>
      <c r="O51" s="145"/>
      <c r="P51" s="145"/>
      <c r="Q51" s="145"/>
      <c r="R51" s="145"/>
      <c r="S51" s="145"/>
      <c r="T51" s="145"/>
      <c r="U51" s="145"/>
      <c r="V51" s="145"/>
      <c r="W51" s="145"/>
      <c r="X51" s="145"/>
    </row>
    <row r="52" spans="1:24" s="1" customFormat="1" ht="31.5" customHeight="1" x14ac:dyDescent="0.2">
      <c r="A52" s="179" t="s">
        <v>96</v>
      </c>
      <c r="B52" s="180"/>
      <c r="C52" s="183">
        <v>47.22</v>
      </c>
      <c r="D52" s="183"/>
      <c r="E52" s="58"/>
      <c r="L52" s="106"/>
      <c r="M52" s="143"/>
      <c r="N52" s="143"/>
      <c r="O52" s="143"/>
      <c r="P52" s="143"/>
      <c r="Q52" s="143"/>
      <c r="R52" s="143"/>
      <c r="S52" s="143"/>
      <c r="T52" s="143"/>
      <c r="U52" s="143"/>
      <c r="V52" s="143"/>
      <c r="W52" s="143"/>
      <c r="X52" s="143"/>
    </row>
    <row r="53" spans="1:24" s="1" customFormat="1" ht="12.75" x14ac:dyDescent="0.2">
      <c r="L53" s="106"/>
      <c r="M53" s="143"/>
      <c r="N53" s="143"/>
      <c r="O53" s="143"/>
      <c r="P53" s="143"/>
      <c r="Q53" s="143"/>
      <c r="R53" s="143"/>
      <c r="S53" s="143"/>
      <c r="T53" s="143"/>
      <c r="U53" s="143"/>
      <c r="V53" s="143"/>
      <c r="W53" s="143"/>
      <c r="X53" s="143"/>
    </row>
  </sheetData>
  <mergeCells count="40">
    <mergeCell ref="A37:D37"/>
    <mergeCell ref="A42:D42"/>
    <mergeCell ref="A47:B47"/>
    <mergeCell ref="A46:B46"/>
    <mergeCell ref="A45:B45"/>
    <mergeCell ref="C47:D47"/>
    <mergeCell ref="C46:D46"/>
    <mergeCell ref="C45:D45"/>
    <mergeCell ref="C52:D52"/>
    <mergeCell ref="C51:D51"/>
    <mergeCell ref="C50:D50"/>
    <mergeCell ref="C49:D49"/>
    <mergeCell ref="C48:D48"/>
    <mergeCell ref="A52:B52"/>
    <mergeCell ref="A51:B51"/>
    <mergeCell ref="A50:B50"/>
    <mergeCell ref="A49:B49"/>
    <mergeCell ref="A48:B48"/>
    <mergeCell ref="A5:K5"/>
    <mergeCell ref="F3:K3"/>
    <mergeCell ref="F21:K21"/>
    <mergeCell ref="A20:K20"/>
    <mergeCell ref="A1:K1"/>
    <mergeCell ref="D3:D4"/>
    <mergeCell ref="E3:E4"/>
    <mergeCell ref="A3:A4"/>
    <mergeCell ref="B3:B4"/>
    <mergeCell ref="C3:C4"/>
    <mergeCell ref="A21:A22"/>
    <mergeCell ref="B21:B22"/>
    <mergeCell ref="E21:E22"/>
    <mergeCell ref="D35:D36"/>
    <mergeCell ref="C21:C22"/>
    <mergeCell ref="D21:D22"/>
    <mergeCell ref="A33:K33"/>
    <mergeCell ref="N29:Z29"/>
    <mergeCell ref="A23:K23"/>
    <mergeCell ref="A35:A36"/>
    <mergeCell ref="B35:B36"/>
    <mergeCell ref="C35:C36"/>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A3" sqref="A3:A4"/>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39"/>
    <col min="16" max="16" width="9.140625" style="139" customWidth="1"/>
    <col min="17" max="17" width="9.140625" style="139"/>
  </cols>
  <sheetData>
    <row r="1" spans="1:16" ht="25.5" customHeight="1" x14ac:dyDescent="0.25">
      <c r="A1" s="192" t="s">
        <v>55</v>
      </c>
      <c r="B1" s="192"/>
      <c r="C1" s="192"/>
      <c r="D1" s="192"/>
      <c r="E1" s="192"/>
      <c r="F1" s="192"/>
      <c r="G1" s="192"/>
      <c r="H1" s="192"/>
      <c r="I1" s="192"/>
      <c r="J1" s="192"/>
      <c r="K1" s="192"/>
      <c r="L1" s="192"/>
      <c r="M1" s="192"/>
    </row>
    <row r="2" spans="1:16" ht="11.25" customHeight="1" x14ac:dyDescent="0.25">
      <c r="A2" s="59"/>
      <c r="B2" s="59"/>
      <c r="C2" s="59"/>
      <c r="D2" s="18"/>
      <c r="E2" s="59"/>
      <c r="F2" s="59"/>
      <c r="G2" s="18"/>
      <c r="H2" s="59"/>
      <c r="I2" s="198" t="s">
        <v>239</v>
      </c>
      <c r="J2" s="198"/>
      <c r="K2" s="198"/>
      <c r="L2" s="198"/>
      <c r="M2" s="198"/>
    </row>
    <row r="3" spans="1:16" ht="30.75" customHeight="1" x14ac:dyDescent="0.25">
      <c r="A3" s="193" t="s">
        <v>377</v>
      </c>
      <c r="B3" s="195" t="s">
        <v>47</v>
      </c>
      <c r="C3" s="196"/>
      <c r="D3" s="197"/>
      <c r="E3" s="195" t="s">
        <v>48</v>
      </c>
      <c r="F3" s="196"/>
      <c r="G3" s="197"/>
      <c r="H3" s="195" t="s">
        <v>49</v>
      </c>
      <c r="I3" s="196"/>
      <c r="J3" s="197"/>
      <c r="K3" s="195" t="s">
        <v>50</v>
      </c>
      <c r="L3" s="196"/>
      <c r="M3" s="197"/>
    </row>
    <row r="4" spans="1:16" ht="35.25" customHeight="1" x14ac:dyDescent="0.25">
      <c r="A4" s="194"/>
      <c r="B4" s="13" t="s">
        <v>51</v>
      </c>
      <c r="C4" s="14" t="s">
        <v>378</v>
      </c>
      <c r="D4" s="15" t="s">
        <v>53</v>
      </c>
      <c r="E4" s="13" t="s">
        <v>54</v>
      </c>
      <c r="F4" s="14" t="s">
        <v>378</v>
      </c>
      <c r="G4" s="15" t="s">
        <v>53</v>
      </c>
      <c r="H4" s="13" t="s">
        <v>54</v>
      </c>
      <c r="I4" s="14" t="s">
        <v>378</v>
      </c>
      <c r="J4" s="15" t="s">
        <v>53</v>
      </c>
      <c r="K4" s="13" t="s">
        <v>54</v>
      </c>
      <c r="L4" s="14" t="s">
        <v>378</v>
      </c>
      <c r="M4" s="15" t="s">
        <v>53</v>
      </c>
    </row>
    <row r="5" spans="1:16" ht="12.75" customHeight="1" x14ac:dyDescent="0.25">
      <c r="A5" s="60" t="s">
        <v>181</v>
      </c>
      <c r="B5" s="61">
        <v>2756</v>
      </c>
      <c r="C5" s="62">
        <v>46.11</v>
      </c>
      <c r="D5" s="63" t="s">
        <v>183</v>
      </c>
      <c r="E5" s="61">
        <v>909</v>
      </c>
      <c r="F5" s="62">
        <v>43.19</v>
      </c>
      <c r="G5" s="63" t="s">
        <v>184</v>
      </c>
      <c r="H5" s="61">
        <v>1341</v>
      </c>
      <c r="I5" s="62">
        <v>48.57</v>
      </c>
      <c r="J5" s="63" t="s">
        <v>185</v>
      </c>
      <c r="K5" s="61">
        <v>506</v>
      </c>
      <c r="L5" s="64">
        <v>44.84</v>
      </c>
      <c r="M5" s="63" t="s">
        <v>186</v>
      </c>
    </row>
    <row r="6" spans="1:16" ht="12.75" customHeight="1" x14ac:dyDescent="0.25">
      <c r="A6" s="60" t="s">
        <v>169</v>
      </c>
      <c r="B6" s="61">
        <v>16440</v>
      </c>
      <c r="C6" s="62">
        <v>114.64</v>
      </c>
      <c r="D6" s="63" t="s">
        <v>187</v>
      </c>
      <c r="E6" s="61">
        <v>6132</v>
      </c>
      <c r="F6" s="62">
        <v>115.33</v>
      </c>
      <c r="G6" s="63" t="s">
        <v>188</v>
      </c>
      <c r="H6" s="61">
        <v>2739</v>
      </c>
      <c r="I6" s="62">
        <v>111.55</v>
      </c>
      <c r="J6" s="63" t="s">
        <v>189</v>
      </c>
      <c r="K6" s="61">
        <v>7569</v>
      </c>
      <c r="L6" s="64">
        <v>115.21</v>
      </c>
      <c r="M6" s="63" t="s">
        <v>190</v>
      </c>
    </row>
    <row r="7" spans="1:16" ht="12.75" customHeight="1" x14ac:dyDescent="0.25">
      <c r="A7" s="60" t="s">
        <v>170</v>
      </c>
      <c r="B7" s="61">
        <v>67610</v>
      </c>
      <c r="C7" s="62">
        <v>171.72</v>
      </c>
      <c r="D7" s="63" t="s">
        <v>191</v>
      </c>
      <c r="E7" s="61">
        <v>35078</v>
      </c>
      <c r="F7" s="62">
        <v>173.38</v>
      </c>
      <c r="G7" s="63" t="s">
        <v>192</v>
      </c>
      <c r="H7" s="61">
        <v>8242</v>
      </c>
      <c r="I7" s="62">
        <v>174.03</v>
      </c>
      <c r="J7" s="63" t="s">
        <v>193</v>
      </c>
      <c r="K7" s="61">
        <v>24290</v>
      </c>
      <c r="L7" s="64">
        <v>168.53</v>
      </c>
      <c r="M7" s="63" t="s">
        <v>194</v>
      </c>
    </row>
    <row r="8" spans="1:16" ht="12.75" customHeight="1" x14ac:dyDescent="0.25">
      <c r="A8" s="60" t="s">
        <v>171</v>
      </c>
      <c r="B8" s="61">
        <v>110477</v>
      </c>
      <c r="C8" s="62">
        <v>238.96</v>
      </c>
      <c r="D8" s="63" t="s">
        <v>195</v>
      </c>
      <c r="E8" s="61">
        <v>63558</v>
      </c>
      <c r="F8" s="62">
        <v>240.32</v>
      </c>
      <c r="G8" s="63" t="s">
        <v>196</v>
      </c>
      <c r="H8" s="61">
        <v>19558</v>
      </c>
      <c r="I8" s="62">
        <v>239.6</v>
      </c>
      <c r="J8" s="63" t="s">
        <v>197</v>
      </c>
      <c r="K8" s="61">
        <v>27361</v>
      </c>
      <c r="L8" s="64">
        <v>235.35</v>
      </c>
      <c r="M8" s="63" t="s">
        <v>198</v>
      </c>
    </row>
    <row r="9" spans="1:16" ht="12.75" customHeight="1" x14ac:dyDescent="0.25">
      <c r="A9" s="60" t="s">
        <v>172</v>
      </c>
      <c r="B9" s="61">
        <v>172536</v>
      </c>
      <c r="C9" s="62">
        <v>308.3</v>
      </c>
      <c r="D9" s="63" t="s">
        <v>199</v>
      </c>
      <c r="E9" s="61">
        <v>106382</v>
      </c>
      <c r="F9" s="62">
        <v>308.8</v>
      </c>
      <c r="G9" s="63" t="s">
        <v>200</v>
      </c>
      <c r="H9" s="61">
        <v>24574</v>
      </c>
      <c r="I9" s="62">
        <v>302.55</v>
      </c>
      <c r="J9" s="63" t="s">
        <v>201</v>
      </c>
      <c r="K9" s="61">
        <v>41580</v>
      </c>
      <c r="L9" s="64">
        <v>310.42</v>
      </c>
      <c r="M9" s="63" t="s">
        <v>202</v>
      </c>
    </row>
    <row r="10" spans="1:16" ht="12.75" customHeight="1" x14ac:dyDescent="0.25">
      <c r="A10" s="60" t="s">
        <v>173</v>
      </c>
      <c r="B10" s="61">
        <v>123120</v>
      </c>
      <c r="C10" s="62">
        <v>368.44</v>
      </c>
      <c r="D10" s="63" t="s">
        <v>203</v>
      </c>
      <c r="E10" s="61">
        <v>83859</v>
      </c>
      <c r="F10" s="62">
        <v>368.69</v>
      </c>
      <c r="G10" s="63" t="s">
        <v>204</v>
      </c>
      <c r="H10" s="61">
        <v>13773</v>
      </c>
      <c r="I10" s="62">
        <v>364.36</v>
      </c>
      <c r="J10" s="63" t="s">
        <v>205</v>
      </c>
      <c r="K10" s="61">
        <v>25488</v>
      </c>
      <c r="L10" s="64">
        <v>369.81</v>
      </c>
      <c r="M10" s="63" t="s">
        <v>206</v>
      </c>
    </row>
    <row r="11" spans="1:16" ht="12.75" customHeight="1" x14ac:dyDescent="0.25">
      <c r="A11" s="60" t="s">
        <v>174</v>
      </c>
      <c r="B11" s="61">
        <v>140516</v>
      </c>
      <c r="C11" s="62">
        <v>435.71</v>
      </c>
      <c r="D11" s="63" t="s">
        <v>207</v>
      </c>
      <c r="E11" s="61">
        <v>108085</v>
      </c>
      <c r="F11" s="62">
        <v>436.1</v>
      </c>
      <c r="G11" s="63" t="s">
        <v>208</v>
      </c>
      <c r="H11" s="61">
        <v>12304</v>
      </c>
      <c r="I11" s="62">
        <v>435.97</v>
      </c>
      <c r="J11" s="63" t="s">
        <v>209</v>
      </c>
      <c r="K11" s="61">
        <v>20127</v>
      </c>
      <c r="L11" s="64">
        <v>433.45</v>
      </c>
      <c r="M11" s="63" t="s">
        <v>210</v>
      </c>
    </row>
    <row r="12" spans="1:16" ht="12.75" customHeight="1" x14ac:dyDescent="0.25">
      <c r="A12" s="60" t="s">
        <v>175</v>
      </c>
      <c r="B12" s="61">
        <v>91425</v>
      </c>
      <c r="C12" s="62">
        <v>503.78</v>
      </c>
      <c r="D12" s="63" t="s">
        <v>211</v>
      </c>
      <c r="E12" s="61">
        <v>75216</v>
      </c>
      <c r="F12" s="62">
        <v>504.08</v>
      </c>
      <c r="G12" s="63" t="s">
        <v>212</v>
      </c>
      <c r="H12" s="61">
        <v>4501</v>
      </c>
      <c r="I12" s="62">
        <v>501.34</v>
      </c>
      <c r="J12" s="63" t="s">
        <v>213</v>
      </c>
      <c r="K12" s="61">
        <v>11708</v>
      </c>
      <c r="L12" s="64">
        <v>502.76</v>
      </c>
      <c r="M12" s="63" t="s">
        <v>214</v>
      </c>
    </row>
    <row r="13" spans="1:16" ht="12.75" customHeight="1" x14ac:dyDescent="0.25">
      <c r="A13" s="60" t="s">
        <v>176</v>
      </c>
      <c r="B13" s="61">
        <v>63512</v>
      </c>
      <c r="C13" s="62">
        <v>568.34</v>
      </c>
      <c r="D13" s="63" t="s">
        <v>215</v>
      </c>
      <c r="E13" s="61">
        <v>54793</v>
      </c>
      <c r="F13" s="62">
        <v>568.54</v>
      </c>
      <c r="G13" s="63" t="s">
        <v>216</v>
      </c>
      <c r="H13" s="61">
        <v>2049</v>
      </c>
      <c r="I13" s="62">
        <v>566.02</v>
      </c>
      <c r="J13" s="63" t="s">
        <v>217</v>
      </c>
      <c r="K13" s="61">
        <v>6670</v>
      </c>
      <c r="L13" s="64">
        <v>567.41999999999996</v>
      </c>
      <c r="M13" s="63" t="s">
        <v>218</v>
      </c>
    </row>
    <row r="14" spans="1:16" ht="12.75" customHeight="1" x14ac:dyDescent="0.25">
      <c r="A14" s="60" t="s">
        <v>177</v>
      </c>
      <c r="B14" s="61">
        <v>54554</v>
      </c>
      <c r="C14" s="62">
        <v>632.38</v>
      </c>
      <c r="D14" s="63" t="s">
        <v>219</v>
      </c>
      <c r="E14" s="61">
        <v>48396</v>
      </c>
      <c r="F14" s="62">
        <v>632.74</v>
      </c>
      <c r="G14" s="63" t="s">
        <v>220</v>
      </c>
      <c r="H14" s="61">
        <v>1117</v>
      </c>
      <c r="I14" s="62">
        <v>629.42999999999995</v>
      </c>
      <c r="J14" s="63" t="s">
        <v>221</v>
      </c>
      <c r="K14" s="61">
        <v>5041</v>
      </c>
      <c r="L14" s="64">
        <v>629.53</v>
      </c>
      <c r="M14" s="63" t="s">
        <v>222</v>
      </c>
      <c r="P14" s="146" t="s">
        <v>18</v>
      </c>
    </row>
    <row r="15" spans="1:16" ht="12.75" customHeight="1" x14ac:dyDescent="0.25">
      <c r="A15" s="60" t="s">
        <v>178</v>
      </c>
      <c r="B15" s="61">
        <v>55467</v>
      </c>
      <c r="C15" s="62">
        <v>725.76</v>
      </c>
      <c r="D15" s="63" t="s">
        <v>223</v>
      </c>
      <c r="E15" s="61">
        <v>50238</v>
      </c>
      <c r="F15" s="62">
        <v>725.71</v>
      </c>
      <c r="G15" s="63" t="s">
        <v>224</v>
      </c>
      <c r="H15" s="61">
        <v>765</v>
      </c>
      <c r="I15" s="62">
        <v>723.65</v>
      </c>
      <c r="J15" s="63" t="s">
        <v>225</v>
      </c>
      <c r="K15" s="61">
        <v>4464</v>
      </c>
      <c r="L15" s="64">
        <v>726.68</v>
      </c>
      <c r="M15" s="63" t="s">
        <v>226</v>
      </c>
      <c r="P15" s="146">
        <f>B19-'stranica 4'!B19-'stranica 5'!B19</f>
        <v>0</v>
      </c>
    </row>
    <row r="16" spans="1:16" ht="12.75" customHeight="1" x14ac:dyDescent="0.25">
      <c r="A16" s="60" t="s">
        <v>179</v>
      </c>
      <c r="B16" s="61">
        <v>27596</v>
      </c>
      <c r="C16" s="62">
        <v>859.37</v>
      </c>
      <c r="D16" s="63" t="s">
        <v>227</v>
      </c>
      <c r="E16" s="61">
        <v>24825</v>
      </c>
      <c r="F16" s="62">
        <v>859.37</v>
      </c>
      <c r="G16" s="63" t="s">
        <v>228</v>
      </c>
      <c r="H16" s="61">
        <v>353</v>
      </c>
      <c r="I16" s="62">
        <v>857.77</v>
      </c>
      <c r="J16" s="63" t="s">
        <v>229</v>
      </c>
      <c r="K16" s="61">
        <v>2418</v>
      </c>
      <c r="L16" s="64">
        <v>859.62</v>
      </c>
      <c r="M16" s="63" t="s">
        <v>230</v>
      </c>
    </row>
    <row r="17" spans="1:13" ht="12.75" customHeight="1" x14ac:dyDescent="0.25">
      <c r="A17" s="60" t="s">
        <v>180</v>
      </c>
      <c r="B17" s="61">
        <v>11191</v>
      </c>
      <c r="C17" s="62">
        <v>993.67</v>
      </c>
      <c r="D17" s="63" t="s">
        <v>231</v>
      </c>
      <c r="E17" s="61">
        <v>10463</v>
      </c>
      <c r="F17" s="62">
        <v>993.66</v>
      </c>
      <c r="G17" s="63" t="s">
        <v>232</v>
      </c>
      <c r="H17" s="61">
        <v>139</v>
      </c>
      <c r="I17" s="62">
        <v>988.19</v>
      </c>
      <c r="J17" s="63" t="s">
        <v>233</v>
      </c>
      <c r="K17" s="61">
        <v>589</v>
      </c>
      <c r="L17" s="64">
        <v>995.24</v>
      </c>
      <c r="M17" s="63" t="s">
        <v>234</v>
      </c>
    </row>
    <row r="18" spans="1:13" ht="12.75" customHeight="1" x14ac:dyDescent="0.25">
      <c r="A18" s="60" t="s">
        <v>182</v>
      </c>
      <c r="B18" s="61">
        <v>12765</v>
      </c>
      <c r="C18" s="62">
        <v>1287.6600000000001</v>
      </c>
      <c r="D18" s="63" t="s">
        <v>235</v>
      </c>
      <c r="E18" s="61">
        <v>12311</v>
      </c>
      <c r="F18" s="62">
        <v>1289.92</v>
      </c>
      <c r="G18" s="63" t="s">
        <v>236</v>
      </c>
      <c r="H18" s="61">
        <v>77</v>
      </c>
      <c r="I18" s="62">
        <v>1224.58</v>
      </c>
      <c r="J18" s="63" t="s">
        <v>237</v>
      </c>
      <c r="K18" s="61">
        <v>377</v>
      </c>
      <c r="L18" s="64">
        <v>1226.73</v>
      </c>
      <c r="M18" s="63" t="s">
        <v>238</v>
      </c>
    </row>
    <row r="19" spans="1:13" ht="11.25" customHeight="1" x14ac:dyDescent="0.25">
      <c r="A19" s="65" t="s">
        <v>44</v>
      </c>
      <c r="B19" s="66">
        <v>949965</v>
      </c>
      <c r="C19" s="67">
        <v>429.47</v>
      </c>
      <c r="D19" s="68" t="s">
        <v>161</v>
      </c>
      <c r="E19" s="66">
        <v>680245</v>
      </c>
      <c r="F19" s="67">
        <v>465.66</v>
      </c>
      <c r="G19" s="68" t="s">
        <v>159</v>
      </c>
      <c r="H19" s="66">
        <v>91532</v>
      </c>
      <c r="I19" s="67">
        <v>322.45999999999998</v>
      </c>
      <c r="J19" s="68" t="s">
        <v>160</v>
      </c>
      <c r="K19" s="66">
        <v>178188</v>
      </c>
      <c r="L19" s="69">
        <v>346.27</v>
      </c>
      <c r="M19" s="68" t="s">
        <v>132</v>
      </c>
    </row>
    <row r="20" spans="1:13" x14ac:dyDescent="0.25">
      <c r="A20" s="191" t="s">
        <v>73</v>
      </c>
      <c r="B20" s="191"/>
      <c r="C20" s="191"/>
      <c r="D20" s="191"/>
      <c r="E20" s="191"/>
      <c r="F20" s="191"/>
      <c r="G20" s="191"/>
      <c r="H20" s="191"/>
      <c r="I20" s="191"/>
      <c r="J20" s="191"/>
      <c r="K20" s="191"/>
      <c r="L20" s="191"/>
      <c r="M20" s="70"/>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L4" sqref="L4"/>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9.28515625" customWidth="1"/>
    <col min="10" max="10" width="11.42578125" customWidth="1"/>
    <col min="11" max="11" width="10.28515625" customWidth="1"/>
    <col min="13" max="13" width="11.28515625" customWidth="1"/>
  </cols>
  <sheetData>
    <row r="1" spans="1:13" ht="36.75" customHeight="1" x14ac:dyDescent="0.25">
      <c r="A1" s="192" t="s">
        <v>56</v>
      </c>
      <c r="B1" s="192"/>
      <c r="C1" s="192"/>
      <c r="D1" s="192"/>
      <c r="E1" s="192"/>
      <c r="F1" s="192"/>
      <c r="G1" s="192"/>
      <c r="H1" s="192"/>
      <c r="I1" s="192"/>
      <c r="J1" s="192"/>
      <c r="K1" s="192"/>
      <c r="L1" s="192"/>
      <c r="M1" s="192"/>
    </row>
    <row r="2" spans="1:13" ht="12" customHeight="1" x14ac:dyDescent="0.25">
      <c r="A2" s="59"/>
      <c r="B2" s="59"/>
      <c r="C2" s="59"/>
      <c r="D2" s="108"/>
      <c r="E2" s="59"/>
      <c r="F2" s="59"/>
      <c r="G2" s="108"/>
      <c r="H2" s="59"/>
      <c r="I2" s="198" t="s">
        <v>239</v>
      </c>
      <c r="J2" s="198"/>
      <c r="K2" s="198"/>
      <c r="L2" s="198"/>
      <c r="M2" s="198"/>
    </row>
    <row r="3" spans="1:13" ht="24" customHeight="1" x14ac:dyDescent="0.25">
      <c r="A3" s="193" t="s">
        <v>377</v>
      </c>
      <c r="B3" s="195" t="s">
        <v>47</v>
      </c>
      <c r="C3" s="196"/>
      <c r="D3" s="197"/>
      <c r="E3" s="195" t="s">
        <v>48</v>
      </c>
      <c r="F3" s="196"/>
      <c r="G3" s="197"/>
      <c r="H3" s="195" t="s">
        <v>49</v>
      </c>
      <c r="I3" s="196"/>
      <c r="J3" s="197"/>
      <c r="K3" s="195" t="s">
        <v>50</v>
      </c>
      <c r="L3" s="196"/>
      <c r="M3" s="197"/>
    </row>
    <row r="4" spans="1:13" ht="36" customHeight="1" x14ac:dyDescent="0.25">
      <c r="A4" s="194"/>
      <c r="B4" s="13" t="s">
        <v>51</v>
      </c>
      <c r="C4" s="14" t="s">
        <v>378</v>
      </c>
      <c r="D4" s="15" t="s">
        <v>53</v>
      </c>
      <c r="E4" s="13" t="s">
        <v>51</v>
      </c>
      <c r="F4" s="14" t="s">
        <v>378</v>
      </c>
      <c r="G4" s="15" t="s">
        <v>53</v>
      </c>
      <c r="H4" s="13" t="s">
        <v>52</v>
      </c>
      <c r="I4" s="14" t="s">
        <v>378</v>
      </c>
      <c r="J4" s="15" t="s">
        <v>53</v>
      </c>
      <c r="K4" s="13" t="s">
        <v>51</v>
      </c>
      <c r="L4" s="14" t="s">
        <v>378</v>
      </c>
      <c r="M4" s="15" t="s">
        <v>53</v>
      </c>
    </row>
    <row r="5" spans="1:13" ht="12.75" customHeight="1" x14ac:dyDescent="0.25">
      <c r="A5" s="60" t="s">
        <v>181</v>
      </c>
      <c r="B5" s="61">
        <v>70</v>
      </c>
      <c r="C5" s="62">
        <v>51.05</v>
      </c>
      <c r="D5" s="63" t="s">
        <v>240</v>
      </c>
      <c r="E5" s="61">
        <v>27</v>
      </c>
      <c r="F5" s="62">
        <v>42.87</v>
      </c>
      <c r="G5" s="63" t="s">
        <v>241</v>
      </c>
      <c r="H5" s="61">
        <v>1</v>
      </c>
      <c r="I5" s="62">
        <v>56.98</v>
      </c>
      <c r="J5" s="63" t="s">
        <v>99</v>
      </c>
      <c r="K5" s="61">
        <v>42</v>
      </c>
      <c r="L5" s="64">
        <v>56.16</v>
      </c>
      <c r="M5" s="63" t="s">
        <v>242</v>
      </c>
    </row>
    <row r="6" spans="1:13" ht="12.75" customHeight="1" x14ac:dyDescent="0.25">
      <c r="A6" s="60" t="s">
        <v>169</v>
      </c>
      <c r="B6" s="61">
        <v>6298</v>
      </c>
      <c r="C6" s="62">
        <v>113.33</v>
      </c>
      <c r="D6" s="63" t="s">
        <v>243</v>
      </c>
      <c r="E6" s="61">
        <v>4370</v>
      </c>
      <c r="F6" s="62">
        <v>113.75</v>
      </c>
      <c r="G6" s="63" t="s">
        <v>244</v>
      </c>
      <c r="H6" s="61">
        <v>113</v>
      </c>
      <c r="I6" s="62">
        <v>114.96</v>
      </c>
      <c r="J6" s="63" t="s">
        <v>245</v>
      </c>
      <c r="K6" s="61">
        <v>1815</v>
      </c>
      <c r="L6" s="64">
        <v>112.22</v>
      </c>
      <c r="M6" s="63" t="s">
        <v>246</v>
      </c>
    </row>
    <row r="7" spans="1:13" ht="12.75" customHeight="1" x14ac:dyDescent="0.25">
      <c r="A7" s="60" t="s">
        <v>170</v>
      </c>
      <c r="B7" s="61">
        <v>4893</v>
      </c>
      <c r="C7" s="62">
        <v>170.96</v>
      </c>
      <c r="D7" s="63" t="s">
        <v>247</v>
      </c>
      <c r="E7" s="61">
        <v>2288</v>
      </c>
      <c r="F7" s="62">
        <v>169.55</v>
      </c>
      <c r="G7" s="63" t="s">
        <v>248</v>
      </c>
      <c r="H7" s="61">
        <v>154</v>
      </c>
      <c r="I7" s="62">
        <v>173.58</v>
      </c>
      <c r="J7" s="63" t="s">
        <v>249</v>
      </c>
      <c r="K7" s="61">
        <v>2451</v>
      </c>
      <c r="L7" s="64">
        <v>172.11</v>
      </c>
      <c r="M7" s="63" t="s">
        <v>250</v>
      </c>
    </row>
    <row r="8" spans="1:13" ht="12.75" customHeight="1" x14ac:dyDescent="0.25">
      <c r="A8" s="60" t="s">
        <v>171</v>
      </c>
      <c r="B8" s="61">
        <v>8817</v>
      </c>
      <c r="C8" s="62">
        <v>237.99</v>
      </c>
      <c r="D8" s="63" t="s">
        <v>251</v>
      </c>
      <c r="E8" s="61">
        <v>4724</v>
      </c>
      <c r="F8" s="62">
        <v>239.85</v>
      </c>
      <c r="G8" s="63" t="s">
        <v>252</v>
      </c>
      <c r="H8" s="61">
        <v>381</v>
      </c>
      <c r="I8" s="62">
        <v>235.54</v>
      </c>
      <c r="J8" s="63" t="s">
        <v>253</v>
      </c>
      <c r="K8" s="61">
        <v>3712</v>
      </c>
      <c r="L8" s="64">
        <v>235.88</v>
      </c>
      <c r="M8" s="63" t="s">
        <v>254</v>
      </c>
    </row>
    <row r="9" spans="1:13" ht="12.75" customHeight="1" x14ac:dyDescent="0.25">
      <c r="A9" s="60" t="s">
        <v>172</v>
      </c>
      <c r="B9" s="61">
        <v>40878</v>
      </c>
      <c r="C9" s="62">
        <v>319.52</v>
      </c>
      <c r="D9" s="63" t="s">
        <v>255</v>
      </c>
      <c r="E9" s="61">
        <v>25116</v>
      </c>
      <c r="F9" s="62">
        <v>319.8</v>
      </c>
      <c r="G9" s="63" t="s">
        <v>256</v>
      </c>
      <c r="H9" s="61">
        <v>2354</v>
      </c>
      <c r="I9" s="62">
        <v>320.76</v>
      </c>
      <c r="J9" s="63" t="s">
        <v>257</v>
      </c>
      <c r="K9" s="61">
        <v>13408</v>
      </c>
      <c r="L9" s="64">
        <v>318.77999999999997</v>
      </c>
      <c r="M9" s="63" t="s">
        <v>258</v>
      </c>
    </row>
    <row r="10" spans="1:13" ht="12.75" customHeight="1" x14ac:dyDescent="0.25">
      <c r="A10" s="60" t="s">
        <v>173</v>
      </c>
      <c r="B10" s="61">
        <v>22934</v>
      </c>
      <c r="C10" s="62">
        <v>370.25</v>
      </c>
      <c r="D10" s="63" t="s">
        <v>259</v>
      </c>
      <c r="E10" s="61">
        <v>16374</v>
      </c>
      <c r="F10" s="62">
        <v>369.81</v>
      </c>
      <c r="G10" s="63" t="s">
        <v>260</v>
      </c>
      <c r="H10" s="61">
        <v>793</v>
      </c>
      <c r="I10" s="62">
        <v>371.28</v>
      </c>
      <c r="J10" s="63" t="s">
        <v>261</v>
      </c>
      <c r="K10" s="61">
        <v>5767</v>
      </c>
      <c r="L10" s="64">
        <v>371.35</v>
      </c>
      <c r="M10" s="63" t="s">
        <v>262</v>
      </c>
    </row>
    <row r="11" spans="1:13" ht="12.75" customHeight="1" x14ac:dyDescent="0.25">
      <c r="A11" s="60" t="s">
        <v>174</v>
      </c>
      <c r="B11" s="61">
        <v>34360</v>
      </c>
      <c r="C11" s="62">
        <v>436.47</v>
      </c>
      <c r="D11" s="63" t="s">
        <v>263</v>
      </c>
      <c r="E11" s="61">
        <v>28680</v>
      </c>
      <c r="F11" s="62">
        <v>436.79</v>
      </c>
      <c r="G11" s="63" t="s">
        <v>264</v>
      </c>
      <c r="H11" s="61">
        <v>1710</v>
      </c>
      <c r="I11" s="62">
        <v>437.75</v>
      </c>
      <c r="J11" s="63" t="s">
        <v>265</v>
      </c>
      <c r="K11" s="61">
        <v>3970</v>
      </c>
      <c r="L11" s="64">
        <v>433.64</v>
      </c>
      <c r="M11" s="63" t="s">
        <v>266</v>
      </c>
    </row>
    <row r="12" spans="1:13" ht="12.75" customHeight="1" x14ac:dyDescent="0.25">
      <c r="A12" s="60" t="s">
        <v>175</v>
      </c>
      <c r="B12" s="61">
        <v>22888</v>
      </c>
      <c r="C12" s="62">
        <v>504.38</v>
      </c>
      <c r="D12" s="63" t="s">
        <v>267</v>
      </c>
      <c r="E12" s="61">
        <v>20154</v>
      </c>
      <c r="F12" s="62">
        <v>504.42</v>
      </c>
      <c r="G12" s="63" t="s">
        <v>268</v>
      </c>
      <c r="H12" s="61">
        <v>797</v>
      </c>
      <c r="I12" s="62">
        <v>505.78</v>
      </c>
      <c r="J12" s="63" t="s">
        <v>269</v>
      </c>
      <c r="K12" s="61">
        <v>1937</v>
      </c>
      <c r="L12" s="64">
        <v>503.38</v>
      </c>
      <c r="M12" s="63" t="s">
        <v>270</v>
      </c>
    </row>
    <row r="13" spans="1:13" ht="12.75" customHeight="1" x14ac:dyDescent="0.25">
      <c r="A13" s="60" t="s">
        <v>176</v>
      </c>
      <c r="B13" s="61">
        <v>16437</v>
      </c>
      <c r="C13" s="62">
        <v>568.12</v>
      </c>
      <c r="D13" s="63" t="s">
        <v>271</v>
      </c>
      <c r="E13" s="61">
        <v>14765</v>
      </c>
      <c r="F13" s="62">
        <v>568.19000000000005</v>
      </c>
      <c r="G13" s="63" t="s">
        <v>272</v>
      </c>
      <c r="H13" s="61">
        <v>491</v>
      </c>
      <c r="I13" s="62">
        <v>567.96</v>
      </c>
      <c r="J13" s="63" t="s">
        <v>273</v>
      </c>
      <c r="K13" s="61">
        <v>1181</v>
      </c>
      <c r="L13" s="64">
        <v>567.32000000000005</v>
      </c>
      <c r="M13" s="63" t="s">
        <v>274</v>
      </c>
    </row>
    <row r="14" spans="1:13" ht="12.75" customHeight="1" x14ac:dyDescent="0.25">
      <c r="A14" s="60" t="s">
        <v>177</v>
      </c>
      <c r="B14" s="61">
        <v>13574</v>
      </c>
      <c r="C14" s="62">
        <v>631.11</v>
      </c>
      <c r="D14" s="63" t="s">
        <v>275</v>
      </c>
      <c r="E14" s="61">
        <v>12202</v>
      </c>
      <c r="F14" s="62">
        <v>631.48</v>
      </c>
      <c r="G14" s="63" t="s">
        <v>276</v>
      </c>
      <c r="H14" s="61">
        <v>409</v>
      </c>
      <c r="I14" s="62">
        <v>629.75</v>
      </c>
      <c r="J14" s="63" t="s">
        <v>277</v>
      </c>
      <c r="K14" s="61">
        <v>963</v>
      </c>
      <c r="L14" s="64">
        <v>626.96</v>
      </c>
      <c r="M14" s="63" t="s">
        <v>138</v>
      </c>
    </row>
    <row r="15" spans="1:13" ht="12.75" customHeight="1" x14ac:dyDescent="0.25">
      <c r="A15" s="60" t="s">
        <v>178</v>
      </c>
      <c r="B15" s="61">
        <v>12214</v>
      </c>
      <c r="C15" s="62">
        <v>725.44</v>
      </c>
      <c r="D15" s="63" t="s">
        <v>278</v>
      </c>
      <c r="E15" s="61">
        <v>11277</v>
      </c>
      <c r="F15" s="62">
        <v>725.62</v>
      </c>
      <c r="G15" s="63" t="s">
        <v>279</v>
      </c>
      <c r="H15" s="61">
        <v>267</v>
      </c>
      <c r="I15" s="62">
        <v>720.3</v>
      </c>
      <c r="J15" s="63" t="s">
        <v>280</v>
      </c>
      <c r="K15" s="61">
        <v>670</v>
      </c>
      <c r="L15" s="64">
        <v>724.41</v>
      </c>
      <c r="M15" s="63" t="s">
        <v>281</v>
      </c>
    </row>
    <row r="16" spans="1:13" ht="12.75" customHeight="1" x14ac:dyDescent="0.25">
      <c r="A16" s="60" t="s">
        <v>179</v>
      </c>
      <c r="B16" s="61">
        <v>6094</v>
      </c>
      <c r="C16" s="62">
        <v>859.81</v>
      </c>
      <c r="D16" s="63" t="s">
        <v>282</v>
      </c>
      <c r="E16" s="61">
        <v>5644</v>
      </c>
      <c r="F16" s="62">
        <v>860.1</v>
      </c>
      <c r="G16" s="63" t="s">
        <v>283</v>
      </c>
      <c r="H16" s="61">
        <v>114</v>
      </c>
      <c r="I16" s="62">
        <v>861.32</v>
      </c>
      <c r="J16" s="63" t="s">
        <v>284</v>
      </c>
      <c r="K16" s="61">
        <v>336</v>
      </c>
      <c r="L16" s="64">
        <v>854.46</v>
      </c>
      <c r="M16" s="63" t="s">
        <v>285</v>
      </c>
    </row>
    <row r="17" spans="1:13" ht="12.75" customHeight="1" x14ac:dyDescent="0.25">
      <c r="A17" s="60" t="s">
        <v>180</v>
      </c>
      <c r="B17" s="61">
        <v>2604</v>
      </c>
      <c r="C17" s="62">
        <v>996.65</v>
      </c>
      <c r="D17" s="63" t="s">
        <v>286</v>
      </c>
      <c r="E17" s="61">
        <v>2539</v>
      </c>
      <c r="F17" s="62">
        <v>996.8</v>
      </c>
      <c r="G17" s="63" t="s">
        <v>287</v>
      </c>
      <c r="H17" s="61">
        <v>46</v>
      </c>
      <c r="I17" s="62">
        <v>983.91</v>
      </c>
      <c r="J17" s="63" t="s">
        <v>288</v>
      </c>
      <c r="K17" s="61">
        <v>19</v>
      </c>
      <c r="L17" s="64">
        <v>1007.54</v>
      </c>
      <c r="M17" s="63" t="s">
        <v>289</v>
      </c>
    </row>
    <row r="18" spans="1:13" ht="12.75" customHeight="1" x14ac:dyDescent="0.25">
      <c r="A18" s="60" t="s">
        <v>182</v>
      </c>
      <c r="B18" s="61">
        <v>1521</v>
      </c>
      <c r="C18" s="62">
        <v>1184.07</v>
      </c>
      <c r="D18" s="63" t="s">
        <v>290</v>
      </c>
      <c r="E18" s="61">
        <v>1478</v>
      </c>
      <c r="F18" s="62">
        <v>1183.76</v>
      </c>
      <c r="G18" s="63" t="s">
        <v>291</v>
      </c>
      <c r="H18" s="61">
        <v>38</v>
      </c>
      <c r="I18" s="62">
        <v>1196.8599999999999</v>
      </c>
      <c r="J18" s="63" t="s">
        <v>292</v>
      </c>
      <c r="K18" s="61">
        <v>5</v>
      </c>
      <c r="L18" s="64">
        <v>1180.1400000000001</v>
      </c>
      <c r="M18" s="63" t="s">
        <v>293</v>
      </c>
    </row>
    <row r="19" spans="1:13" ht="11.25" customHeight="1" x14ac:dyDescent="0.25">
      <c r="A19" s="65" t="s">
        <v>44</v>
      </c>
      <c r="B19" s="66">
        <v>193582</v>
      </c>
      <c r="C19" s="67">
        <v>455.35</v>
      </c>
      <c r="D19" s="68" t="s">
        <v>294</v>
      </c>
      <c r="E19" s="66">
        <v>149638</v>
      </c>
      <c r="F19" s="67">
        <v>482.58</v>
      </c>
      <c r="G19" s="68" t="s">
        <v>295</v>
      </c>
      <c r="H19" s="66">
        <v>7668</v>
      </c>
      <c r="I19" s="67">
        <v>423.63</v>
      </c>
      <c r="J19" s="68" t="s">
        <v>296</v>
      </c>
      <c r="K19" s="66">
        <v>36276</v>
      </c>
      <c r="L19" s="69">
        <v>349.74</v>
      </c>
      <c r="M19" s="68" t="s">
        <v>297</v>
      </c>
    </row>
    <row r="20" spans="1:13" x14ac:dyDescent="0.25">
      <c r="A20" s="191" t="s">
        <v>73</v>
      </c>
      <c r="B20" s="191"/>
      <c r="C20" s="191"/>
      <c r="D20" s="191"/>
      <c r="E20" s="191"/>
      <c r="F20" s="191"/>
      <c r="G20" s="191"/>
      <c r="H20" s="191"/>
      <c r="I20" s="191"/>
      <c r="J20" s="191"/>
      <c r="K20" s="191"/>
      <c r="L20" s="191"/>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L4" sqref="L4"/>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92" t="s">
        <v>87</v>
      </c>
      <c r="B1" s="192"/>
      <c r="C1" s="192"/>
      <c r="D1" s="192"/>
      <c r="E1" s="192"/>
      <c r="F1" s="192"/>
      <c r="G1" s="192"/>
      <c r="H1" s="192"/>
      <c r="I1" s="192"/>
      <c r="J1" s="192"/>
      <c r="K1" s="192"/>
      <c r="L1" s="192"/>
      <c r="M1" s="192"/>
    </row>
    <row r="2" spans="1:13" ht="12" customHeight="1" x14ac:dyDescent="0.25">
      <c r="A2" s="59"/>
      <c r="B2" s="59"/>
      <c r="C2" s="59"/>
      <c r="E2" s="108"/>
      <c r="F2" s="59"/>
      <c r="G2" s="108"/>
      <c r="H2" s="59"/>
      <c r="I2" s="198" t="str">
        <f>'stranica 3'!$I$2:$L$2</f>
        <v>situation: December 2022 (payment in January 2023)</v>
      </c>
      <c r="J2" s="198"/>
      <c r="K2" s="198"/>
      <c r="L2" s="198"/>
      <c r="M2" s="198"/>
    </row>
    <row r="3" spans="1:13" ht="24" customHeight="1" x14ac:dyDescent="0.25">
      <c r="A3" s="193" t="s">
        <v>377</v>
      </c>
      <c r="B3" s="195" t="s">
        <v>47</v>
      </c>
      <c r="C3" s="196"/>
      <c r="D3" s="197"/>
      <c r="E3" s="195" t="s">
        <v>48</v>
      </c>
      <c r="F3" s="196"/>
      <c r="G3" s="197"/>
      <c r="H3" s="195" t="s">
        <v>49</v>
      </c>
      <c r="I3" s="196"/>
      <c r="J3" s="197"/>
      <c r="K3" s="195" t="s">
        <v>50</v>
      </c>
      <c r="L3" s="196"/>
      <c r="M3" s="197"/>
    </row>
    <row r="4" spans="1:13" ht="33" customHeight="1" x14ac:dyDescent="0.25">
      <c r="A4" s="194"/>
      <c r="B4" s="13" t="s">
        <v>51</v>
      </c>
      <c r="C4" s="14" t="s">
        <v>378</v>
      </c>
      <c r="D4" s="15" t="s">
        <v>53</v>
      </c>
      <c r="E4" s="13" t="s">
        <v>51</v>
      </c>
      <c r="F4" s="14" t="s">
        <v>378</v>
      </c>
      <c r="G4" s="15" t="s">
        <v>53</v>
      </c>
      <c r="H4" s="13" t="s">
        <v>52</v>
      </c>
      <c r="I4" s="14" t="s">
        <v>378</v>
      </c>
      <c r="J4" s="15" t="s">
        <v>53</v>
      </c>
      <c r="K4" s="13" t="s">
        <v>51</v>
      </c>
      <c r="L4" s="14" t="s">
        <v>378</v>
      </c>
      <c r="M4" s="15" t="s">
        <v>53</v>
      </c>
    </row>
    <row r="5" spans="1:13" ht="12.75" customHeight="1" x14ac:dyDescent="0.25">
      <c r="A5" s="60" t="s">
        <v>181</v>
      </c>
      <c r="B5" s="61">
        <v>2686</v>
      </c>
      <c r="C5" s="62">
        <v>45.98</v>
      </c>
      <c r="D5" s="63" t="s">
        <v>298</v>
      </c>
      <c r="E5" s="61">
        <v>882</v>
      </c>
      <c r="F5" s="62">
        <v>43.2</v>
      </c>
      <c r="G5" s="63" t="s">
        <v>299</v>
      </c>
      <c r="H5" s="61">
        <v>1340</v>
      </c>
      <c r="I5" s="62">
        <v>48.56</v>
      </c>
      <c r="J5" s="63" t="s">
        <v>300</v>
      </c>
      <c r="K5" s="61">
        <v>464</v>
      </c>
      <c r="L5" s="64">
        <v>43.81</v>
      </c>
      <c r="M5" s="63" t="s">
        <v>301</v>
      </c>
    </row>
    <row r="6" spans="1:13" ht="12.75" customHeight="1" x14ac:dyDescent="0.25">
      <c r="A6" s="60" t="s">
        <v>169</v>
      </c>
      <c r="B6" s="61">
        <v>10142</v>
      </c>
      <c r="C6" s="62">
        <v>115.46</v>
      </c>
      <c r="D6" s="63" t="s">
        <v>302</v>
      </c>
      <c r="E6" s="61">
        <v>1762</v>
      </c>
      <c r="F6" s="62">
        <v>119.24</v>
      </c>
      <c r="G6" s="63" t="s">
        <v>303</v>
      </c>
      <c r="H6" s="61">
        <v>2626</v>
      </c>
      <c r="I6" s="62">
        <v>111.4</v>
      </c>
      <c r="J6" s="63" t="s">
        <v>304</v>
      </c>
      <c r="K6" s="61">
        <v>5754</v>
      </c>
      <c r="L6" s="64">
        <v>116.15</v>
      </c>
      <c r="M6" s="63" t="s">
        <v>305</v>
      </c>
    </row>
    <row r="7" spans="1:13" ht="12.75" customHeight="1" x14ac:dyDescent="0.25">
      <c r="A7" s="60" t="s">
        <v>170</v>
      </c>
      <c r="B7" s="61">
        <v>62717</v>
      </c>
      <c r="C7" s="62">
        <v>171.78</v>
      </c>
      <c r="D7" s="63" t="s">
        <v>306</v>
      </c>
      <c r="E7" s="61">
        <v>32790</v>
      </c>
      <c r="F7" s="62">
        <v>173.65</v>
      </c>
      <c r="G7" s="63" t="s">
        <v>307</v>
      </c>
      <c r="H7" s="61">
        <v>8088</v>
      </c>
      <c r="I7" s="62">
        <v>174.03</v>
      </c>
      <c r="J7" s="63" t="s">
        <v>308</v>
      </c>
      <c r="K7" s="61">
        <v>21839</v>
      </c>
      <c r="L7" s="64">
        <v>168.13</v>
      </c>
      <c r="M7" s="63" t="s">
        <v>309</v>
      </c>
    </row>
    <row r="8" spans="1:13" ht="12.75" customHeight="1" x14ac:dyDescent="0.25">
      <c r="A8" s="60" t="s">
        <v>171</v>
      </c>
      <c r="B8" s="61">
        <v>101660</v>
      </c>
      <c r="C8" s="62">
        <v>239.04</v>
      </c>
      <c r="D8" s="63" t="s">
        <v>310</v>
      </c>
      <c r="E8" s="61">
        <v>58834</v>
      </c>
      <c r="F8" s="62">
        <v>240.36</v>
      </c>
      <c r="G8" s="63" t="s">
        <v>311</v>
      </c>
      <c r="H8" s="61">
        <v>19177</v>
      </c>
      <c r="I8" s="62">
        <v>239.68</v>
      </c>
      <c r="J8" s="63" t="s">
        <v>312</v>
      </c>
      <c r="K8" s="61">
        <v>23649</v>
      </c>
      <c r="L8" s="64">
        <v>235.26</v>
      </c>
      <c r="M8" s="63" t="s">
        <v>313</v>
      </c>
    </row>
    <row r="9" spans="1:13" ht="12.75" customHeight="1" x14ac:dyDescent="0.25">
      <c r="A9" s="60" t="s">
        <v>172</v>
      </c>
      <c r="B9" s="61">
        <v>131658</v>
      </c>
      <c r="C9" s="62">
        <v>304.82</v>
      </c>
      <c r="D9" s="63" t="s">
        <v>314</v>
      </c>
      <c r="E9" s="61">
        <v>81266</v>
      </c>
      <c r="F9" s="62">
        <v>305.39999999999998</v>
      </c>
      <c r="G9" s="63" t="s">
        <v>315</v>
      </c>
      <c r="H9" s="61">
        <v>22220</v>
      </c>
      <c r="I9" s="62">
        <v>300.62</v>
      </c>
      <c r="J9" s="63" t="s">
        <v>316</v>
      </c>
      <c r="K9" s="61">
        <v>28172</v>
      </c>
      <c r="L9" s="64">
        <v>306.45</v>
      </c>
      <c r="M9" s="63" t="s">
        <v>317</v>
      </c>
    </row>
    <row r="10" spans="1:13" ht="12.75" customHeight="1" x14ac:dyDescent="0.25">
      <c r="A10" s="60" t="s">
        <v>173</v>
      </c>
      <c r="B10" s="61">
        <v>100186</v>
      </c>
      <c r="C10" s="62">
        <v>368.02</v>
      </c>
      <c r="D10" s="63" t="s">
        <v>318</v>
      </c>
      <c r="E10" s="61">
        <v>67485</v>
      </c>
      <c r="F10" s="62">
        <v>368.42</v>
      </c>
      <c r="G10" s="63" t="s">
        <v>319</v>
      </c>
      <c r="H10" s="61">
        <v>12980</v>
      </c>
      <c r="I10" s="62">
        <v>363.94</v>
      </c>
      <c r="J10" s="63" t="s">
        <v>320</v>
      </c>
      <c r="K10" s="61">
        <v>19721</v>
      </c>
      <c r="L10" s="64">
        <v>369.35</v>
      </c>
      <c r="M10" s="63" t="s">
        <v>321</v>
      </c>
    </row>
    <row r="11" spans="1:13" ht="12.75" customHeight="1" x14ac:dyDescent="0.25">
      <c r="A11" s="60" t="s">
        <v>174</v>
      </c>
      <c r="B11" s="61">
        <v>106156</v>
      </c>
      <c r="C11" s="62">
        <v>435.47</v>
      </c>
      <c r="D11" s="63" t="s">
        <v>322</v>
      </c>
      <c r="E11" s="61">
        <v>79405</v>
      </c>
      <c r="F11" s="62">
        <v>435.86</v>
      </c>
      <c r="G11" s="63" t="s">
        <v>323</v>
      </c>
      <c r="H11" s="61">
        <v>10594</v>
      </c>
      <c r="I11" s="62">
        <v>435.68</v>
      </c>
      <c r="J11" s="63" t="s">
        <v>324</v>
      </c>
      <c r="K11" s="61">
        <v>16157</v>
      </c>
      <c r="L11" s="64">
        <v>433.4</v>
      </c>
      <c r="M11" s="63" t="s">
        <v>325</v>
      </c>
    </row>
    <row r="12" spans="1:13" ht="12.75" customHeight="1" x14ac:dyDescent="0.25">
      <c r="A12" s="60" t="s">
        <v>175</v>
      </c>
      <c r="B12" s="61">
        <v>68537</v>
      </c>
      <c r="C12" s="62">
        <v>503.58</v>
      </c>
      <c r="D12" s="63" t="s">
        <v>326</v>
      </c>
      <c r="E12" s="61">
        <v>55062</v>
      </c>
      <c r="F12" s="62">
        <v>503.96</v>
      </c>
      <c r="G12" s="63" t="s">
        <v>327</v>
      </c>
      <c r="H12" s="61">
        <v>3704</v>
      </c>
      <c r="I12" s="62">
        <v>500.39</v>
      </c>
      <c r="J12" s="63" t="s">
        <v>202</v>
      </c>
      <c r="K12" s="61">
        <v>9771</v>
      </c>
      <c r="L12" s="64">
        <v>502.64</v>
      </c>
      <c r="M12" s="63" t="s">
        <v>328</v>
      </c>
    </row>
    <row r="13" spans="1:13" ht="12.75" customHeight="1" x14ac:dyDescent="0.25">
      <c r="A13" s="60" t="s">
        <v>176</v>
      </c>
      <c r="B13" s="61">
        <v>47075</v>
      </c>
      <c r="C13" s="62">
        <v>568.41999999999996</v>
      </c>
      <c r="D13" s="63" t="s">
        <v>329</v>
      </c>
      <c r="E13" s="61">
        <v>40028</v>
      </c>
      <c r="F13" s="62">
        <v>568.67999999999995</v>
      </c>
      <c r="G13" s="63" t="s">
        <v>330</v>
      </c>
      <c r="H13" s="61">
        <v>1558</v>
      </c>
      <c r="I13" s="62">
        <v>565.41</v>
      </c>
      <c r="J13" s="63" t="s">
        <v>331</v>
      </c>
      <c r="K13" s="61">
        <v>5489</v>
      </c>
      <c r="L13" s="64">
        <v>567.44000000000005</v>
      </c>
      <c r="M13" s="63" t="s">
        <v>332</v>
      </c>
    </row>
    <row r="14" spans="1:13" ht="12.75" customHeight="1" x14ac:dyDescent="0.25">
      <c r="A14" s="60" t="s">
        <v>177</v>
      </c>
      <c r="B14" s="61">
        <v>40980</v>
      </c>
      <c r="C14" s="62">
        <v>632.79999999999995</v>
      </c>
      <c r="D14" s="63" t="s">
        <v>333</v>
      </c>
      <c r="E14" s="61">
        <v>36194</v>
      </c>
      <c r="F14" s="62">
        <v>633.16999999999996</v>
      </c>
      <c r="G14" s="63" t="s">
        <v>334</v>
      </c>
      <c r="H14" s="61">
        <v>708</v>
      </c>
      <c r="I14" s="62">
        <v>629.25</v>
      </c>
      <c r="J14" s="63" t="s">
        <v>335</v>
      </c>
      <c r="K14" s="61">
        <v>4078</v>
      </c>
      <c r="L14" s="64">
        <v>630.14</v>
      </c>
      <c r="M14" s="63" t="s">
        <v>336</v>
      </c>
    </row>
    <row r="15" spans="1:13" ht="12.75" customHeight="1" x14ac:dyDescent="0.25">
      <c r="A15" s="60" t="s">
        <v>178</v>
      </c>
      <c r="B15" s="61">
        <v>43253</v>
      </c>
      <c r="C15" s="62">
        <v>725.85</v>
      </c>
      <c r="D15" s="63" t="s">
        <v>337</v>
      </c>
      <c r="E15" s="61">
        <v>38961</v>
      </c>
      <c r="F15" s="62">
        <v>725.74</v>
      </c>
      <c r="G15" s="63" t="s">
        <v>338</v>
      </c>
      <c r="H15" s="61">
        <v>498</v>
      </c>
      <c r="I15" s="62">
        <v>725.45</v>
      </c>
      <c r="J15" s="63" t="s">
        <v>339</v>
      </c>
      <c r="K15" s="61">
        <v>3794</v>
      </c>
      <c r="L15" s="64">
        <v>727.09</v>
      </c>
      <c r="M15" s="63" t="s">
        <v>340</v>
      </c>
    </row>
    <row r="16" spans="1:13" ht="12.75" customHeight="1" x14ac:dyDescent="0.25">
      <c r="A16" s="60" t="s">
        <v>179</v>
      </c>
      <c r="B16" s="61">
        <v>21502</v>
      </c>
      <c r="C16" s="62">
        <v>859.24</v>
      </c>
      <c r="D16" s="63" t="s">
        <v>341</v>
      </c>
      <c r="E16" s="61">
        <v>19181</v>
      </c>
      <c r="F16" s="62">
        <v>859.15</v>
      </c>
      <c r="G16" s="63" t="s">
        <v>342</v>
      </c>
      <c r="H16" s="61">
        <v>239</v>
      </c>
      <c r="I16" s="62">
        <v>856.07</v>
      </c>
      <c r="J16" s="63" t="s">
        <v>343</v>
      </c>
      <c r="K16" s="61">
        <v>2082</v>
      </c>
      <c r="L16" s="64">
        <v>860.46</v>
      </c>
      <c r="M16" s="63" t="s">
        <v>344</v>
      </c>
    </row>
    <row r="17" spans="1:13" ht="12.75" customHeight="1" x14ac:dyDescent="0.25">
      <c r="A17" s="60" t="s">
        <v>180</v>
      </c>
      <c r="B17" s="61">
        <v>8587</v>
      </c>
      <c r="C17" s="62">
        <v>992.77</v>
      </c>
      <c r="D17" s="63" t="s">
        <v>345</v>
      </c>
      <c r="E17" s="61">
        <v>7924</v>
      </c>
      <c r="F17" s="62">
        <v>992.65</v>
      </c>
      <c r="G17" s="63" t="s">
        <v>346</v>
      </c>
      <c r="H17" s="61">
        <v>93</v>
      </c>
      <c r="I17" s="62">
        <v>990.31</v>
      </c>
      <c r="J17" s="63" t="s">
        <v>347</v>
      </c>
      <c r="K17" s="61">
        <v>570</v>
      </c>
      <c r="L17" s="64">
        <v>994.83</v>
      </c>
      <c r="M17" s="63" t="s">
        <v>348</v>
      </c>
    </row>
    <row r="18" spans="1:13" ht="12.75" customHeight="1" x14ac:dyDescent="0.25">
      <c r="A18" s="60" t="s">
        <v>182</v>
      </c>
      <c r="B18" s="61">
        <v>11244</v>
      </c>
      <c r="C18" s="62">
        <v>1301.67</v>
      </c>
      <c r="D18" s="63" t="s">
        <v>349</v>
      </c>
      <c r="E18" s="61">
        <v>10833</v>
      </c>
      <c r="F18" s="62">
        <v>1304.4000000000001</v>
      </c>
      <c r="G18" s="63" t="s">
        <v>350</v>
      </c>
      <c r="H18" s="61">
        <v>39</v>
      </c>
      <c r="I18" s="62">
        <v>1251.5999999999999</v>
      </c>
      <c r="J18" s="63" t="s">
        <v>351</v>
      </c>
      <c r="K18" s="61">
        <v>372</v>
      </c>
      <c r="L18" s="64">
        <v>1227.3599999999999</v>
      </c>
      <c r="M18" s="63" t="s">
        <v>352</v>
      </c>
    </row>
    <row r="19" spans="1:13" ht="11.25" customHeight="1" x14ac:dyDescent="0.25">
      <c r="A19" s="65" t="s">
        <v>44</v>
      </c>
      <c r="B19" s="66">
        <v>756383</v>
      </c>
      <c r="C19" s="67">
        <v>422.85</v>
      </c>
      <c r="D19" s="68" t="s">
        <v>353</v>
      </c>
      <c r="E19" s="66">
        <v>530607</v>
      </c>
      <c r="F19" s="67">
        <v>460.89</v>
      </c>
      <c r="G19" s="68" t="s">
        <v>354</v>
      </c>
      <c r="H19" s="66">
        <v>83864</v>
      </c>
      <c r="I19" s="67">
        <v>313.22000000000003</v>
      </c>
      <c r="J19" s="68" t="s">
        <v>355</v>
      </c>
      <c r="K19" s="66">
        <v>141912</v>
      </c>
      <c r="L19" s="69">
        <v>345.38</v>
      </c>
      <c r="M19" s="68" t="s">
        <v>356</v>
      </c>
    </row>
    <row r="20" spans="1:13" x14ac:dyDescent="0.25">
      <c r="A20" s="191" t="s">
        <v>73</v>
      </c>
      <c r="B20" s="191"/>
      <c r="C20" s="191"/>
      <c r="D20" s="191"/>
      <c r="E20" s="191"/>
      <c r="F20" s="191"/>
      <c r="G20" s="191"/>
      <c r="H20" s="191"/>
      <c r="I20" s="191"/>
      <c r="J20" s="191"/>
      <c r="K20" s="191"/>
      <c r="L20" s="191"/>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90" zoomScaleNormal="90" workbookViewId="0">
      <selection activeCell="D4" sqref="D4"/>
    </sheetView>
  </sheetViews>
  <sheetFormatPr defaultColWidth="9.140625" defaultRowHeight="12" x14ac:dyDescent="0.2"/>
  <cols>
    <col min="1" max="1" width="4.7109375" style="72" customWidth="1"/>
    <col min="2" max="2" width="62.7109375" style="73" customWidth="1"/>
    <col min="3" max="3" width="10" style="73" customWidth="1"/>
    <col min="4" max="4" width="10.7109375" style="73" customWidth="1"/>
    <col min="5" max="5" width="10.7109375" style="72" customWidth="1"/>
    <col min="6" max="10" width="9.140625" style="72"/>
    <col min="11" max="11" width="9.140625" style="147"/>
    <col min="12" max="16384" width="9.140625" style="72"/>
  </cols>
  <sheetData>
    <row r="1" spans="1:13" ht="12" customHeight="1" x14ac:dyDescent="0.2">
      <c r="A1" s="199" t="s">
        <v>60</v>
      </c>
      <c r="B1" s="199"/>
      <c r="C1" s="199"/>
      <c r="D1" s="199"/>
      <c r="E1" s="199"/>
    </row>
    <row r="2" spans="1:13" ht="6.75" customHeight="1" x14ac:dyDescent="0.2"/>
    <row r="3" spans="1:13" ht="12.75" customHeight="1" x14ac:dyDescent="0.2">
      <c r="A3" s="160"/>
      <c r="B3" s="198" t="s">
        <v>357</v>
      </c>
      <c r="C3" s="198"/>
      <c r="D3" s="198"/>
      <c r="E3" s="198"/>
      <c r="F3" s="107"/>
      <c r="G3" s="107"/>
      <c r="H3" s="107"/>
      <c r="I3" s="107"/>
    </row>
    <row r="4" spans="1:13" s="78" customFormat="1" ht="31.5" customHeight="1" x14ac:dyDescent="0.25">
      <c r="A4" s="74" t="s">
        <v>57</v>
      </c>
      <c r="B4" s="152" t="s">
        <v>59</v>
      </c>
      <c r="C4" s="132" t="s">
        <v>54</v>
      </c>
      <c r="D4" s="133" t="s">
        <v>378</v>
      </c>
      <c r="E4" s="134" t="s">
        <v>58</v>
      </c>
      <c r="K4" s="148"/>
    </row>
    <row r="5" spans="1:13" s="136" customFormat="1" ht="12" customHeight="1" x14ac:dyDescent="0.25">
      <c r="A5" s="76">
        <v>0</v>
      </c>
      <c r="B5" s="75">
        <v>1</v>
      </c>
      <c r="C5" s="76">
        <v>2</v>
      </c>
      <c r="D5" s="77">
        <v>3</v>
      </c>
      <c r="E5" s="135">
        <v>4</v>
      </c>
      <c r="K5" s="149"/>
    </row>
    <row r="6" spans="1:13" ht="24.75" customHeight="1" x14ac:dyDescent="0.2">
      <c r="A6" s="202" t="s">
        <v>1</v>
      </c>
      <c r="B6" s="85" t="s">
        <v>74</v>
      </c>
      <c r="C6" s="86">
        <v>17264</v>
      </c>
      <c r="D6" s="109">
        <v>4203.9380433271544</v>
      </c>
      <c r="E6" s="87"/>
    </row>
    <row r="7" spans="1:13" ht="50.25" customHeight="1" x14ac:dyDescent="0.2">
      <c r="A7" s="203"/>
      <c r="B7" s="137" t="s">
        <v>86</v>
      </c>
      <c r="C7" s="91">
        <v>7345</v>
      </c>
      <c r="D7" s="92">
        <v>659.61</v>
      </c>
      <c r="E7" s="115" t="s">
        <v>358</v>
      </c>
      <c r="F7" s="79">
        <v>32</v>
      </c>
    </row>
    <row r="8" spans="1:13" ht="60.75" customHeight="1" x14ac:dyDescent="0.2">
      <c r="A8" s="203"/>
      <c r="B8" s="83" t="s">
        <v>61</v>
      </c>
      <c r="C8" s="91">
        <v>9213</v>
      </c>
      <c r="D8" s="92">
        <v>644.41</v>
      </c>
      <c r="E8" s="115" t="s">
        <v>139</v>
      </c>
      <c r="F8" s="79">
        <v>34</v>
      </c>
    </row>
    <row r="9" spans="1:13" ht="17.25" customHeight="1" x14ac:dyDescent="0.2">
      <c r="A9" s="203"/>
      <c r="B9" s="84" t="s">
        <v>65</v>
      </c>
      <c r="C9" s="93">
        <v>657</v>
      </c>
      <c r="D9" s="94">
        <v>614.63</v>
      </c>
      <c r="E9" s="114" t="s">
        <v>359</v>
      </c>
      <c r="F9" s="79">
        <v>31</v>
      </c>
    </row>
    <row r="10" spans="1:13" ht="17.25" customHeight="1" x14ac:dyDescent="0.2">
      <c r="A10" s="153" t="s">
        <v>2</v>
      </c>
      <c r="B10" s="156" t="s">
        <v>97</v>
      </c>
      <c r="C10" s="93">
        <v>323</v>
      </c>
      <c r="D10" s="94">
        <v>746.32</v>
      </c>
      <c r="E10" s="114" t="s">
        <v>19</v>
      </c>
      <c r="F10" s="79"/>
      <c r="J10" s="154"/>
    </row>
    <row r="11" spans="1:13" ht="17.25" customHeight="1" x14ac:dyDescent="0.2">
      <c r="A11" s="88" t="s">
        <v>3</v>
      </c>
      <c r="B11" s="89" t="s">
        <v>62</v>
      </c>
      <c r="C11" s="95">
        <v>16096</v>
      </c>
      <c r="D11" s="96">
        <v>588.28</v>
      </c>
      <c r="E11" s="113" t="s">
        <v>360</v>
      </c>
      <c r="F11" s="79">
        <v>30</v>
      </c>
    </row>
    <row r="12" spans="1:13" ht="17.25" customHeight="1" x14ac:dyDescent="0.2">
      <c r="A12" s="153" t="s">
        <v>4</v>
      </c>
      <c r="B12" s="89" t="s">
        <v>63</v>
      </c>
      <c r="C12" s="97">
        <v>2137</v>
      </c>
      <c r="D12" s="98">
        <v>375.98</v>
      </c>
      <c r="E12" s="113" t="s">
        <v>361</v>
      </c>
      <c r="F12" s="79">
        <v>33</v>
      </c>
      <c r="M12" s="155"/>
    </row>
    <row r="13" spans="1:13" ht="17.25" customHeight="1" x14ac:dyDescent="0.2">
      <c r="A13" s="153" t="s">
        <v>5</v>
      </c>
      <c r="B13" s="89" t="s">
        <v>64</v>
      </c>
      <c r="C13" s="97">
        <v>2193</v>
      </c>
      <c r="D13" s="98">
        <v>587.05999999999995</v>
      </c>
      <c r="E13" s="113" t="s">
        <v>362</v>
      </c>
      <c r="F13" s="79">
        <v>33</v>
      </c>
      <c r="M13" s="155"/>
    </row>
    <row r="14" spans="1:13" ht="27" customHeight="1" x14ac:dyDescent="0.25">
      <c r="A14" s="153" t="s">
        <v>6</v>
      </c>
      <c r="B14" s="89" t="s">
        <v>88</v>
      </c>
      <c r="C14" s="99">
        <v>71407</v>
      </c>
      <c r="D14" s="96">
        <v>882.4</v>
      </c>
      <c r="E14" s="113" t="s">
        <v>363</v>
      </c>
      <c r="F14" s="79">
        <v>19</v>
      </c>
      <c r="G14" s="151"/>
    </row>
    <row r="15" spans="1:13" ht="39" customHeight="1" x14ac:dyDescent="0.2">
      <c r="A15" s="153" t="s">
        <v>7</v>
      </c>
      <c r="B15" s="89" t="s">
        <v>83</v>
      </c>
      <c r="C15" s="100">
        <v>56920</v>
      </c>
      <c r="D15" s="96">
        <v>431.48</v>
      </c>
      <c r="E15" s="113" t="s">
        <v>364</v>
      </c>
      <c r="F15" s="79">
        <v>28</v>
      </c>
    </row>
    <row r="16" spans="1:13" ht="17.25" customHeight="1" x14ac:dyDescent="0.2">
      <c r="A16" s="153" t="s">
        <v>8</v>
      </c>
      <c r="B16" s="89" t="s">
        <v>75</v>
      </c>
      <c r="C16" s="97">
        <v>3925</v>
      </c>
      <c r="D16" s="98">
        <v>486.48</v>
      </c>
      <c r="E16" s="114" t="s">
        <v>19</v>
      </c>
      <c r="F16" s="79">
        <v>28</v>
      </c>
    </row>
    <row r="17" spans="1:11" ht="22.5" customHeight="1" x14ac:dyDescent="0.2">
      <c r="A17" s="153" t="s">
        <v>9</v>
      </c>
      <c r="B17" s="89" t="s">
        <v>82</v>
      </c>
      <c r="C17" s="101">
        <v>158</v>
      </c>
      <c r="D17" s="102">
        <v>492.73</v>
      </c>
      <c r="E17" s="113" t="s">
        <v>365</v>
      </c>
      <c r="F17" s="79">
        <v>38</v>
      </c>
      <c r="G17" s="80"/>
    </row>
    <row r="18" spans="1:11" ht="17.25" customHeight="1" x14ac:dyDescent="0.2">
      <c r="A18" s="153" t="s">
        <v>10</v>
      </c>
      <c r="B18" s="90" t="s">
        <v>66</v>
      </c>
      <c r="C18" s="103">
        <v>5453</v>
      </c>
      <c r="D18" s="102">
        <v>436.8</v>
      </c>
      <c r="E18" s="118" t="s">
        <v>366</v>
      </c>
      <c r="F18" s="79">
        <v>29</v>
      </c>
    </row>
    <row r="19" spans="1:11" ht="26.25" customHeight="1" x14ac:dyDescent="0.2">
      <c r="A19" s="153" t="s">
        <v>11</v>
      </c>
      <c r="B19" s="89" t="s">
        <v>76</v>
      </c>
      <c r="C19" s="97">
        <v>684</v>
      </c>
      <c r="D19" s="98">
        <v>1495.32</v>
      </c>
      <c r="E19" s="113" t="s">
        <v>367</v>
      </c>
      <c r="F19" s="79">
        <v>33</v>
      </c>
    </row>
    <row r="20" spans="1:11" ht="26.25" customHeight="1" x14ac:dyDescent="0.2">
      <c r="A20" s="153" t="s">
        <v>12</v>
      </c>
      <c r="B20" s="89" t="s">
        <v>81</v>
      </c>
      <c r="C20" s="97">
        <v>70</v>
      </c>
      <c r="D20" s="98">
        <v>525.67999999999995</v>
      </c>
      <c r="E20" s="113" t="s">
        <v>368</v>
      </c>
      <c r="F20" s="79">
        <v>29</v>
      </c>
    </row>
    <row r="21" spans="1:11" ht="24" customHeight="1" x14ac:dyDescent="0.2">
      <c r="A21" s="153" t="s">
        <v>13</v>
      </c>
      <c r="B21" s="89" t="s">
        <v>84</v>
      </c>
      <c r="C21" s="97">
        <v>20</v>
      </c>
      <c r="D21" s="98">
        <v>563.97</v>
      </c>
      <c r="E21" s="114" t="s">
        <v>19</v>
      </c>
      <c r="F21" s="79" t="str">
        <f t="shared" ref="F21" si="0">LEFT(E21,3)</f>
        <v>−</v>
      </c>
    </row>
    <row r="22" spans="1:11" ht="17.25" customHeight="1" x14ac:dyDescent="0.2">
      <c r="A22" s="153" t="s">
        <v>14</v>
      </c>
      <c r="B22" s="89" t="s">
        <v>77</v>
      </c>
      <c r="C22" s="97">
        <v>128</v>
      </c>
      <c r="D22" s="98">
        <v>1326.04</v>
      </c>
      <c r="E22" s="113" t="s">
        <v>369</v>
      </c>
      <c r="F22" s="79">
        <v>42</v>
      </c>
    </row>
    <row r="23" spans="1:11" s="80" customFormat="1" ht="17.25" customHeight="1" x14ac:dyDescent="0.2">
      <c r="A23" s="153" t="s">
        <v>15</v>
      </c>
      <c r="B23" s="89" t="s">
        <v>67</v>
      </c>
      <c r="C23" s="97">
        <v>249</v>
      </c>
      <c r="D23" s="98">
        <v>585.23</v>
      </c>
      <c r="E23" s="113" t="s">
        <v>370</v>
      </c>
      <c r="F23" s="79">
        <v>30</v>
      </c>
      <c r="H23" s="72"/>
      <c r="K23" s="150"/>
    </row>
    <row r="24" spans="1:11" s="80" customFormat="1" ht="17.25" customHeight="1" x14ac:dyDescent="0.2">
      <c r="A24" s="153" t="s">
        <v>16</v>
      </c>
      <c r="B24" s="89" t="s">
        <v>78</v>
      </c>
      <c r="C24" s="97">
        <v>832</v>
      </c>
      <c r="D24" s="98">
        <v>480.51</v>
      </c>
      <c r="E24" s="113" t="s">
        <v>371</v>
      </c>
      <c r="F24" s="79">
        <v>28</v>
      </c>
      <c r="H24" s="72"/>
      <c r="K24" s="150"/>
    </row>
    <row r="25" spans="1:11" ht="26.25" customHeight="1" x14ac:dyDescent="0.2">
      <c r="A25" s="153" t="s">
        <v>17</v>
      </c>
      <c r="B25" s="89" t="s">
        <v>79</v>
      </c>
      <c r="C25" s="99">
        <v>202</v>
      </c>
      <c r="D25" s="96">
        <v>315.64999999999998</v>
      </c>
      <c r="E25" s="113" t="s">
        <v>372</v>
      </c>
      <c r="F25" s="79">
        <v>30</v>
      </c>
    </row>
    <row r="26" spans="1:11" ht="17.25" customHeight="1" x14ac:dyDescent="0.2">
      <c r="A26" s="153" t="s">
        <v>89</v>
      </c>
      <c r="B26" s="89" t="s">
        <v>80</v>
      </c>
      <c r="C26" s="99">
        <v>6763</v>
      </c>
      <c r="D26" s="96">
        <v>505.22</v>
      </c>
      <c r="E26" s="114" t="s">
        <v>373</v>
      </c>
      <c r="F26" s="79">
        <v>7</v>
      </c>
    </row>
    <row r="27" spans="1:11" ht="18.75" customHeight="1" x14ac:dyDescent="0.2">
      <c r="A27" s="200" t="s">
        <v>44</v>
      </c>
      <c r="B27" s="201"/>
      <c r="C27" s="104">
        <v>184775</v>
      </c>
      <c r="D27" s="105" t="s">
        <v>0</v>
      </c>
      <c r="E27" s="105" t="s">
        <v>0</v>
      </c>
    </row>
    <row r="28" spans="1:11" x14ac:dyDescent="0.2">
      <c r="A28" s="159"/>
      <c r="B28" s="158"/>
      <c r="C28" s="81"/>
      <c r="D28" s="82"/>
    </row>
    <row r="29" spans="1:11" ht="15.75" x14ac:dyDescent="0.2">
      <c r="K29" s="157"/>
    </row>
  </sheetData>
  <mergeCells count="4">
    <mergeCell ref="A1:E1"/>
    <mergeCell ref="A27:B27"/>
    <mergeCell ref="A6:A9"/>
    <mergeCell ref="B3:E3"/>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Tomislav Oštarić</cp:lastModifiedBy>
  <cp:lastPrinted>2023-01-27T12:42:17Z</cp:lastPrinted>
  <dcterms:created xsi:type="dcterms:W3CDTF">2018-09-19T07:11:38Z</dcterms:created>
  <dcterms:modified xsi:type="dcterms:W3CDTF">2023-01-27T12:42:46Z</dcterms:modified>
</cp:coreProperties>
</file>