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3'!$A$1:$M$38</definedName>
    <definedName name="_xlnm.Print_Area" localSheetId="2">'stranica 4'!$A$1:$M$37</definedName>
    <definedName name="_xlnm.Print_Area" localSheetId="3">'stranica 5'!$A$1:$M$37</definedName>
    <definedName name="_xlnm.Print_Area" localSheetId="4">'stranica 6'!$A$1:$E$57</definedName>
    <definedName name="_xlnm.Print_Area" localSheetId="5">'stranica 7'!$A$1:$K$30</definedName>
    <definedName name="_xlnm.Print_Area" localSheetId="6">'stranica 8'!$A$1:$H$69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K27" i="6"/>
  <c r="C39" i="7" l="1"/>
  <c r="I2" i="5" l="1"/>
  <c r="B22" i="1" l="1"/>
  <c r="D22" i="1"/>
  <c r="E22" i="1"/>
  <c r="F23" i="1"/>
  <c r="H23" i="1"/>
  <c r="I23" i="1"/>
  <c r="J23" i="1"/>
  <c r="I2" i="6" l="1"/>
  <c r="I17" i="6" s="1"/>
  <c r="J29" i="6"/>
  <c r="J28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6" i="6"/>
  <c r="K25" i="6"/>
  <c r="K24" i="6"/>
  <c r="K23" i="6"/>
  <c r="K22" i="6"/>
  <c r="K21" i="6"/>
  <c r="J19" i="6"/>
  <c r="I19" i="6"/>
  <c r="H19" i="6"/>
  <c r="F19" i="6"/>
  <c r="E18" i="6"/>
  <c r="D18" i="6"/>
  <c r="B18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<sst xmlns="http://schemas.openxmlformats.org/spreadsheetml/2006/main" count="714" uniqueCount="501">
  <si>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</si>
  <si>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</si>
  <si>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</si>
  <si>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</si>
  <si>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</si>
  <si>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</si>
  <si>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</si>
  <si>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</si>
  <si>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</si>
  <si>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</si>
  <si>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</si>
  <si>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</si>
  <si>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</si>
  <si>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</si>
  <si>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</si>
  <si>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</si>
  <si>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</si>
  <si>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</si>
  <si>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</si>
  <si>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</si>
  <si>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</si>
  <si>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</si>
  <si>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</si>
  <si>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</si>
  <si>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</si>
  <si>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</si>
  <si>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</si>
  <si>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</si>
  <si>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</si>
  <si>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</si>
  <si>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</si>
  <si>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</si>
  <si>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</si>
  <si>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</si>
  <si>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</si>
  <si>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</si>
  <si>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</si>
  <si>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</si>
  <si>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</si>
  <si>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</si>
  <si>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</si>
  <si>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</si>
  <si>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</si>
  <si>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</si>
  <si>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</si>
  <si>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</si>
  <si>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</si>
  <si>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</si>
  <si>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</si>
  <si>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</si>
  <si>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</si>
  <si>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</si>
  <si>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</si>
  <si>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</si>
  <si>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</si>
  <si>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</si>
  <si>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</si>
  <si>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</si>
  <si>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</si>
  <si>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</si>
  <si>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</si>
  <si>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</si>
  <si>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</si>
  <si>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</si>
  <si>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</si>
  <si>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</si>
  <si>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</si>
  <si>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</si>
  <si>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</si>
  <si>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</si>
  <si>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</si>
  <si>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</si>
  <si>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</si>
  <si>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</si>
  <si>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</si>
  <si>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</si>
  <si>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</si>
  <si>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</si>
  <si>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</si>
  <si>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</si>
  <si>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</si>
  <si>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</si>
  <si>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 xml:space="preserve"> 72 09 </t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</si>
  <si>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</si>
  <si>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</si>
  <si>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</si>
  <si>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</si>
  <si>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</si>
  <si>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</si>
  <si>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</si>
  <si>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</si>
  <si>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</si>
  <si>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</si>
  <si>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</si>
  <si>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</si>
  <si>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</si>
  <si>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</si>
  <si>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</si>
  <si>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</si>
  <si>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</si>
  <si>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</si>
  <si>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</si>
  <si>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</si>
  <si>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</si>
  <si>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</si>
  <si>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</si>
  <si>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 xml:space="preserve"> 63 03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</si>
  <si>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</si>
  <si>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</si>
  <si>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</si>
  <si>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</si>
  <si>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</si>
  <si>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</si>
  <si>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</si>
  <si>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74 05 </t>
  </si>
  <si>
    <t>21 00 22</t>
  </si>
  <si>
    <t xml:space="preserve"> 64 00 </t>
  </si>
  <si>
    <t>35 08 23</t>
  </si>
  <si>
    <t xml:space="preserve"> 66 06 </t>
  </si>
  <si>
    <t xml:space="preserve"> 74 08 </t>
  </si>
  <si>
    <t>35 08 27</t>
  </si>
  <si>
    <t xml:space="preserve"> 72 11 </t>
  </si>
  <si>
    <t xml:space="preserve"> 63 02 </t>
  </si>
  <si>
    <t xml:space="preserve"> 71 11 </t>
  </si>
  <si>
    <t xml:space="preserve"> 73 11 </t>
  </si>
  <si>
    <t xml:space="preserve"> 72 01 </t>
  </si>
  <si>
    <t xml:space="preserve"> 37 00 10 </t>
  </si>
  <si>
    <t xml:space="preserve"> 59 05 </t>
  </si>
  <si>
    <t xml:space="preserve"> 64 11 </t>
  </si>
  <si>
    <t xml:space="preserve"> 61 11 </t>
  </si>
  <si>
    <t xml:space="preserve"> 62 11 </t>
  </si>
  <si>
    <t>32 00 02</t>
  </si>
  <si>
    <t>36 06 17</t>
  </si>
  <si>
    <t>42 02 08</t>
  </si>
  <si>
    <t xml:space="preserve"> 64 10 </t>
  </si>
  <si>
    <t xml:space="preserve"> 62 10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</si>
  <si>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</si>
  <si>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</si>
  <si>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</si>
  <si>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</si>
  <si>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</si>
  <si>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37 08 28</t>
  </si>
  <si>
    <t>u eurima (EUR)</t>
  </si>
  <si>
    <t>KORISNICI MIROVINA KOJIMA JE ISPLAĆENA OSOBNA (starosna, prijevremena starosna ili invalidska) MIROVINA I DIO OBITELJSKE MIROVINE (DOM)</t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</si>
  <si>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</si>
  <si>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</si>
  <si>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</si>
  <si>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</si>
  <si>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</si>
  <si>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</si>
  <si>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>69 02</t>
  </si>
  <si>
    <t>42 05 20</t>
  </si>
  <si>
    <t>36 00 14</t>
  </si>
  <si>
    <t xml:space="preserve"> 72 03 </t>
  </si>
  <si>
    <t xml:space="preserve"> 43 00 03 </t>
  </si>
  <si>
    <t xml:space="preserve"> 74 06 </t>
  </si>
  <si>
    <t xml:space="preserve"> 60 06 </t>
  </si>
  <si>
    <t xml:space="preserve"> 64 01 </t>
  </si>
  <si>
    <t xml:space="preserve"> 60 04 </t>
  </si>
  <si>
    <t xml:space="preserve"> 63 05 </t>
  </si>
  <si>
    <t>15 01 03</t>
  </si>
  <si>
    <t>34 01 04</t>
  </si>
  <si>
    <t>38 11 20</t>
  </si>
  <si>
    <t>17 09 14</t>
  </si>
  <si>
    <t>14 07 05</t>
  </si>
  <si>
    <t>11 05 14</t>
  </si>
  <si>
    <t>33 08 22</t>
  </si>
  <si>
    <t>16 03 05</t>
  </si>
  <si>
    <t>24 01 19</t>
  </si>
  <si>
    <t>36 00 06</t>
  </si>
  <si>
    <t>40 09 22</t>
  </si>
  <si>
    <t>18 08 11</t>
  </si>
  <si>
    <t xml:space="preserve"> 29 08 05  </t>
  </si>
  <si>
    <t xml:space="preserve"> 29 07 16  </t>
  </si>
  <si>
    <t>39 08 01</t>
  </si>
  <si>
    <t xml:space="preserve"> 65 10 </t>
  </si>
  <si>
    <t xml:space="preserve"> 60 02 </t>
  </si>
  <si>
    <t xml:space="preserve"> 66 01 </t>
  </si>
  <si>
    <t xml:space="preserve"> 36 02 </t>
  </si>
  <si>
    <t>72 08</t>
  </si>
  <si>
    <t>67 01</t>
  </si>
  <si>
    <t>78 03</t>
  </si>
  <si>
    <t xml:space="preserve">25 07 01 </t>
  </si>
  <si>
    <t>PREGLED OSNOVNIH PODATAKA O STANJU U SUSTAVU MIROVINSKOG OSIGURANJA za srpanj 2023. (isplata u kolovozu 2023.)</t>
  </si>
  <si>
    <t>31 09 01</t>
  </si>
  <si>
    <t>24 08 08</t>
  </si>
  <si>
    <t>31 08 28</t>
  </si>
  <si>
    <t>36 00 15</t>
  </si>
  <si>
    <t>32 09 29</t>
  </si>
  <si>
    <t>21 10 13</t>
  </si>
  <si>
    <t>28 03 23</t>
  </si>
  <si>
    <t>31 01 10</t>
  </si>
  <si>
    <t xml:space="preserve"> 42 11 16 </t>
  </si>
  <si>
    <t xml:space="preserve"> 42 05 06 </t>
  </si>
  <si>
    <t>28 00 06</t>
  </si>
  <si>
    <t>37 04 23</t>
  </si>
  <si>
    <t xml:space="preserve"> 75 02 </t>
  </si>
  <si>
    <t xml:space="preserve"> 69 05 </t>
  </si>
  <si>
    <t xml:space="preserve"> 64 06 </t>
  </si>
  <si>
    <t xml:space="preserve"> 73 02 </t>
  </si>
  <si>
    <t>31 09 16</t>
  </si>
  <si>
    <t>42 05 15</t>
  </si>
  <si>
    <t>24 05 09</t>
  </si>
  <si>
    <t>31 09 03</t>
  </si>
  <si>
    <t>35 10 14</t>
  </si>
  <si>
    <t>32 09 18</t>
  </si>
  <si>
    <t>21 11 07</t>
  </si>
  <si>
    <t>28 01 22</t>
  </si>
  <si>
    <t>30 11 16</t>
  </si>
  <si>
    <t xml:space="preserve"> 66 05 </t>
  </si>
  <si>
    <t xml:space="preserve"> 74 04 </t>
  </si>
  <si>
    <t xml:space="preserve"> 69 00 </t>
  </si>
  <si>
    <t xml:space="preserve"> 72 06 </t>
  </si>
  <si>
    <t xml:space="preserve"> 42 05 23 </t>
  </si>
  <si>
    <t>27 09 18</t>
  </si>
  <si>
    <t>37 06 11</t>
  </si>
  <si>
    <t xml:space="preserve"> 31 09 16 </t>
  </si>
  <si>
    <t xml:space="preserve"> 42 03 15 </t>
  </si>
  <si>
    <t xml:space="preserve"> 33 08 28 </t>
  </si>
  <si>
    <t xml:space="preserve"> 37 04 01 </t>
  </si>
  <si>
    <t xml:space="preserve"> 34 04 06 </t>
  </si>
  <si>
    <t xml:space="preserve"> 24 02 05 </t>
  </si>
  <si>
    <t xml:space="preserve"> 29 00 06 </t>
  </si>
  <si>
    <t xml:space="preserve"> 32 10 00 </t>
  </si>
  <si>
    <t xml:space="preserve"> 64 03 </t>
  </si>
  <si>
    <t xml:space="preserve"> 60 05 </t>
  </si>
  <si>
    <t xml:space="preserve"> 63 07 </t>
  </si>
  <si>
    <t xml:space="preserve"> 54 08 </t>
  </si>
  <si>
    <t xml:space="preserve"> 63 01 </t>
  </si>
  <si>
    <t xml:space="preserve"> 32 07 18 </t>
  </si>
  <si>
    <t xml:space="preserve"> 42 03 05 </t>
  </si>
  <si>
    <t xml:space="preserve"> 34 08 17 </t>
  </si>
  <si>
    <t xml:space="preserve"> 37 02 26 </t>
  </si>
  <si>
    <t xml:space="preserve"> 35 02 01 </t>
  </si>
  <si>
    <t xml:space="preserve"> 24 01 01 </t>
  </si>
  <si>
    <t xml:space="preserve"> 29 00 23 </t>
  </si>
  <si>
    <t xml:space="preserve"> 33 04 29 </t>
  </si>
  <si>
    <t xml:space="preserve"> 64 09 </t>
  </si>
  <si>
    <t xml:space="preserve"> 54 01 </t>
  </si>
  <si>
    <t xml:space="preserve"> 61 10 </t>
  </si>
  <si>
    <t xml:space="preserve"> 62 07 </t>
  </si>
  <si>
    <t xml:space="preserve">   21 09   </t>
  </si>
  <si>
    <t xml:space="preserve">   20 03   </t>
  </si>
  <si>
    <t xml:space="preserve">   18 07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</si>
  <si>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31.07.2023.</t>
    </r>
  </si>
  <si>
    <t>Broj korisnika mirovine za srpanj 2023. (isplata u kolovozu 2023.)</t>
  </si>
  <si>
    <t>Broj korisnika doplatka za djecu za srpanj 2023. (isplata u kolovozu 2023.)</t>
  </si>
  <si>
    <t>Broj djece za koju je isplaćen doplatak za djecu za srpanj 2023. (isplata u kolovozu 2023.)</t>
  </si>
  <si>
    <t>Broj korisnika nacionalne naknade za srpanj 2023. (isplata u kolovozu 2023.)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</si>
  <si>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srpnja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</si>
  <si>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lipanj 2023. u eurima (EUR) (izvor:DSZ)</t>
  </si>
  <si>
    <t>14 10 06</t>
  </si>
  <si>
    <t>16 03 00</t>
  </si>
  <si>
    <t>12 08 01</t>
  </si>
  <si>
    <t>18 06 04</t>
  </si>
  <si>
    <t>14 07 17</t>
  </si>
  <si>
    <t>16 01 03</t>
  </si>
  <si>
    <t>13 00 16</t>
  </si>
  <si>
    <t>13 11 17</t>
  </si>
  <si>
    <t>15 06 17</t>
  </si>
  <si>
    <t>16 04 19</t>
  </si>
  <si>
    <t>13 05 05</t>
  </si>
  <si>
    <t>19 09 15</t>
  </si>
  <si>
    <t>20 03 25</t>
  </si>
  <si>
    <t>16 06 21</t>
  </si>
  <si>
    <t>20 10 01</t>
  </si>
  <si>
    <t>26 10 29</t>
  </si>
  <si>
    <t>27 08 07</t>
  </si>
  <si>
    <t>23 03 20</t>
  </si>
  <si>
    <t>27 09 25</t>
  </si>
  <si>
    <t>29 02 11</t>
  </si>
  <si>
    <t>30 08 22</t>
  </si>
  <si>
    <t>22 09 16</t>
  </si>
  <si>
    <t>28 02 17</t>
  </si>
  <si>
    <t>33 01 02</t>
  </si>
  <si>
    <t>34 00 22</t>
  </si>
  <si>
    <t>25 10 08</t>
  </si>
  <si>
    <t>32 05 22</t>
  </si>
  <si>
    <t>35 00 29</t>
  </si>
  <si>
    <t>35 08 12</t>
  </si>
  <si>
    <t>26 10 04</t>
  </si>
  <si>
    <t>35 02 23</t>
  </si>
  <si>
    <t>36 10 27</t>
  </si>
  <si>
    <t>28 07 05</t>
  </si>
  <si>
    <t>36 03 22</t>
  </si>
  <si>
    <t>37 07 13</t>
  </si>
  <si>
    <t>37 11 21</t>
  </si>
  <si>
    <t>29 05 01</t>
  </si>
  <si>
    <t>36 04 11</t>
  </si>
  <si>
    <t>38 07 07</t>
  </si>
  <si>
    <t>38 11 06</t>
  </si>
  <si>
    <t>29 01 25</t>
  </si>
  <si>
    <t>36 10 00</t>
  </si>
  <si>
    <t>38 10 25</t>
  </si>
  <si>
    <t>39 02 08</t>
  </si>
  <si>
    <t>29 00 16</t>
  </si>
  <si>
    <t>37 03 13</t>
  </si>
  <si>
    <t>38 08 19</t>
  </si>
  <si>
    <t>28 04 07</t>
  </si>
  <si>
    <t>38 00 09</t>
  </si>
  <si>
    <t>39 11 03</t>
  </si>
  <si>
    <t>39 11 15</t>
  </si>
  <si>
    <t>29 06 24</t>
  </si>
  <si>
    <t>40 08 21</t>
  </si>
  <si>
    <t>za srpanj 2023. (isplata u kolovozu 2023.)</t>
  </si>
  <si>
    <t>14 07 18</t>
  </si>
  <si>
    <t>16 01 23</t>
  </si>
  <si>
    <t>10 00 03</t>
  </si>
  <si>
    <t>11 01 28</t>
  </si>
  <si>
    <t>15 08 21</t>
  </si>
  <si>
    <t>17 05 01</t>
  </si>
  <si>
    <t>09 11 07</t>
  </si>
  <si>
    <t>13 05 23</t>
  </si>
  <si>
    <t>18 03 10</t>
  </si>
  <si>
    <t>19 02 04</t>
  </si>
  <si>
    <t>17 10 23</t>
  </si>
  <si>
    <t>22 03 15</t>
  </si>
  <si>
    <t>22 11 26</t>
  </si>
  <si>
    <t>14 04 09</t>
  </si>
  <si>
    <t>22 01 01</t>
  </si>
  <si>
    <t>23 08 21</t>
  </si>
  <si>
    <t>24 06 24</t>
  </si>
  <si>
    <t>12 11 21</t>
  </si>
  <si>
    <t>23 11 01</t>
  </si>
  <si>
    <t>29 07 28</t>
  </si>
  <si>
    <t>30 03 11</t>
  </si>
  <si>
    <t>20 01 12</t>
  </si>
  <si>
    <t>29 01 11</t>
  </si>
  <si>
    <t>31 07 19</t>
  </si>
  <si>
    <t>31 11 15</t>
  </si>
  <si>
    <t>22 09 22</t>
  </si>
  <si>
    <t>31 11 09</t>
  </si>
  <si>
    <t>33 00 28</t>
  </si>
  <si>
    <t>33 03 25</t>
  </si>
  <si>
    <t>24 06 07</t>
  </si>
  <si>
    <t>32 11 21</t>
  </si>
  <si>
    <t>33 11 05</t>
  </si>
  <si>
    <t>25 09 09</t>
  </si>
  <si>
    <t>33 04 22</t>
  </si>
  <si>
    <t>34 02 08</t>
  </si>
  <si>
    <t>34 04 15</t>
  </si>
  <si>
    <t>25 08 20</t>
  </si>
  <si>
    <t>34 02 00</t>
  </si>
  <si>
    <t>34 03 28</t>
  </si>
  <si>
    <t>34 04 27</t>
  </si>
  <si>
    <t>26 01 21</t>
  </si>
  <si>
    <t>35 01 11</t>
  </si>
  <si>
    <t>34 04 28</t>
  </si>
  <si>
    <t>26 05 17</t>
  </si>
  <si>
    <t>36 10 06</t>
  </si>
  <si>
    <t>35 00 04</t>
  </si>
  <si>
    <t>35 01 09</t>
  </si>
  <si>
    <t>28 11 16</t>
  </si>
  <si>
    <t>38 02 02</t>
  </si>
  <si>
    <t>28 07 25</t>
  </si>
  <si>
    <t>29 11 09</t>
  </si>
  <si>
    <t>18 01 00</t>
  </si>
  <si>
    <t>25 01 00</t>
  </si>
  <si>
    <t>14 09 16</t>
  </si>
  <si>
    <t>16 01 07</t>
  </si>
  <si>
    <t>12 08 04</t>
  </si>
  <si>
    <t>18 08 17</t>
  </si>
  <si>
    <t>14 07 15</t>
  </si>
  <si>
    <t>15 11 06</t>
  </si>
  <si>
    <t>13 02 04</t>
  </si>
  <si>
    <t>15 02 17</t>
  </si>
  <si>
    <t>15 06 11</t>
  </si>
  <si>
    <t>13 06 01</t>
  </si>
  <si>
    <t>15 03 05</t>
  </si>
  <si>
    <t>19 10 29</t>
  </si>
  <si>
    <t>20 04 26</t>
  </si>
  <si>
    <t>16 07 29</t>
  </si>
  <si>
    <t>21 03 01</t>
  </si>
  <si>
    <t>27 04 19</t>
  </si>
  <si>
    <t>28 02 02</t>
  </si>
  <si>
    <t>23 06 12</t>
  </si>
  <si>
    <t>28 11 05</t>
  </si>
  <si>
    <t>31 01 15</t>
  </si>
  <si>
    <t>32 10 10</t>
  </si>
  <si>
    <t>30 05 23</t>
  </si>
  <si>
    <t>35 03 03</t>
  </si>
  <si>
    <t>26 06 23</t>
  </si>
  <si>
    <t>33 05 22</t>
  </si>
  <si>
    <t>36 09 11</t>
  </si>
  <si>
    <t>37 09 07</t>
  </si>
  <si>
    <t>38 03 07</t>
  </si>
  <si>
    <t>29 05 24</t>
  </si>
  <si>
    <t>37 00 02</t>
  </si>
  <si>
    <t>38 11 23</t>
  </si>
  <si>
    <t>39 05 17</t>
  </si>
  <si>
    <t>30 06 25</t>
  </si>
  <si>
    <t>36 11 28</t>
  </si>
  <si>
    <t>39 11 28</t>
  </si>
  <si>
    <t>40 04 23</t>
  </si>
  <si>
    <t>30 10 19</t>
  </si>
  <si>
    <t>37 04 24</t>
  </si>
  <si>
    <t>40 02 22</t>
  </si>
  <si>
    <t>40 07 24</t>
  </si>
  <si>
    <t>30 03 10</t>
  </si>
  <si>
    <t>37 07 29</t>
  </si>
  <si>
    <t>39 10 15</t>
  </si>
  <si>
    <t>40 03 07</t>
  </si>
  <si>
    <t>29 03 25</t>
  </si>
  <si>
    <t>38 02 23</t>
  </si>
  <si>
    <t>40 10 15</t>
  </si>
  <si>
    <t>29 11 27</t>
  </si>
  <si>
    <t>40 09 14</t>
  </si>
  <si>
    <t>31 06 07</t>
  </si>
  <si>
    <t>33 06 23</t>
  </si>
  <si>
    <t>22 02 25</t>
  </si>
  <si>
    <t>28 11 04</t>
  </si>
  <si>
    <t xml:space="preserve"> 31 10 04  </t>
  </si>
  <si>
    <t xml:space="preserve"> 35 11 26  </t>
  </si>
  <si>
    <t xml:space="preserve"> 31 04 23  </t>
  </si>
  <si>
    <t>31 01 29</t>
  </si>
  <si>
    <t xml:space="preserve"> 33 05 13  </t>
  </si>
  <si>
    <t xml:space="preserve"> 33 02 14  </t>
  </si>
  <si>
    <t>30 02 01</t>
  </si>
  <si>
    <t xml:space="preserve"> 38 05 01  </t>
  </si>
  <si>
    <t xml:space="preserve"> 32 09 14  </t>
  </si>
  <si>
    <t xml:space="preserve"> 29 03 02  </t>
  </si>
  <si>
    <t xml:space="preserve"> 41 11 06  </t>
  </si>
  <si>
    <t xml:space="preserve"> 27 09 13  </t>
  </si>
  <si>
    <t xml:space="preserve"> 28 10 04  </t>
  </si>
  <si>
    <t>06 06 01</t>
  </si>
  <si>
    <t>39 07 23</t>
  </si>
  <si>
    <t>42 02 13</t>
  </si>
  <si>
    <t>40 03 18</t>
  </si>
  <si>
    <t>36 10 16</t>
  </si>
  <si>
    <t>39 00 17</t>
  </si>
  <si>
    <t>32 11 15</t>
  </si>
  <si>
    <t>27 04 09</t>
  </si>
  <si>
    <t>37 01 10</t>
  </si>
  <si>
    <t xml:space="preserve"> 66 10 </t>
  </si>
  <si>
    <t xml:space="preserve"> 61 01 </t>
  </si>
  <si>
    <t xml:space="preserve"> 62 04 </t>
  </si>
  <si>
    <t xml:space="preserve"> 36 06 </t>
  </si>
  <si>
    <t xml:space="preserve"> 60 03 </t>
  </si>
  <si>
    <t>32 06 05</t>
  </si>
  <si>
    <t>40 03 17</t>
  </si>
  <si>
    <t>39 00 24</t>
  </si>
  <si>
    <t>33 02 12</t>
  </si>
  <si>
    <t>27 04 17</t>
  </si>
  <si>
    <t>37 01 06</t>
  </si>
  <si>
    <t xml:space="preserve"> 39 06 10 </t>
  </si>
  <si>
    <t xml:space="preserve"> 42 04 02 </t>
  </si>
  <si>
    <t xml:space="preserve"> 40 03 21 </t>
  </si>
  <si>
    <t xml:space="preserve"> 37 02 10 </t>
  </si>
  <si>
    <t xml:space="preserve"> 39 04 04 </t>
  </si>
  <si>
    <t xml:space="preserve"> 28 04 10 </t>
  </si>
  <si>
    <t xml:space="preserve"> 36 06 13 </t>
  </si>
  <si>
    <t xml:space="preserve"> 61 09 </t>
  </si>
  <si>
    <t xml:space="preserve"> 36 01 </t>
  </si>
  <si>
    <t xml:space="preserve"> 56 01 </t>
  </si>
  <si>
    <t xml:space="preserve"> 39 08 14 </t>
  </si>
  <si>
    <t xml:space="preserve"> 42 03 28 </t>
  </si>
  <si>
    <t xml:space="preserve"> 40 05 00 </t>
  </si>
  <si>
    <t xml:space="preserve"> 37 02 17 </t>
  </si>
  <si>
    <t xml:space="preserve"> 39 05 08 </t>
  </si>
  <si>
    <t xml:space="preserve"> 28 04 25 </t>
  </si>
  <si>
    <t xml:space="preserve"> 36 06 23 </t>
  </si>
  <si>
    <t xml:space="preserve"> 56 00 </t>
  </si>
  <si>
    <t>31 04 23</t>
  </si>
  <si>
    <t>79 10</t>
  </si>
  <si>
    <t>42 05 02</t>
  </si>
  <si>
    <t>24 04 27</t>
  </si>
  <si>
    <t>78 10</t>
  </si>
  <si>
    <t>30 09 24</t>
  </si>
  <si>
    <t>79 06</t>
  </si>
  <si>
    <t>34 00 06</t>
  </si>
  <si>
    <t>72 09</t>
  </si>
  <si>
    <t>67 02</t>
  </si>
  <si>
    <t>31 04 12</t>
  </si>
  <si>
    <t>78 04</t>
  </si>
  <si>
    <t>73 05</t>
  </si>
  <si>
    <t>31 02 04</t>
  </si>
  <si>
    <t>78 02</t>
  </si>
  <si>
    <t>31 04 26</t>
  </si>
  <si>
    <t>42 05 12</t>
  </si>
  <si>
    <t>24 04 29</t>
  </si>
  <si>
    <t>78 09</t>
  </si>
  <si>
    <t>30 09 19</t>
  </si>
  <si>
    <t>79 07</t>
  </si>
  <si>
    <t>34 00 24</t>
  </si>
  <si>
    <t>31 04 03</t>
  </si>
  <si>
    <t>78 05</t>
  </si>
  <si>
    <t>25 06 26</t>
  </si>
  <si>
    <t>31 01 24</t>
  </si>
  <si>
    <r>
      <t>U tablici je prikazan</t>
    </r>
    <r>
      <rPr>
        <b/>
        <i/>
        <sz val="8"/>
        <color rgb="FFFF0000"/>
        <rFont val="Calibri"/>
        <family val="2"/>
        <charset val="238"/>
        <scheme val="minor"/>
      </rPr>
      <t xml:space="preserve"> ukupni staž</t>
    </r>
    <r>
      <rPr>
        <sz val="8"/>
        <color theme="1"/>
        <rFont val="Calibri"/>
        <family val="2"/>
        <charset val="238"/>
        <scheme val="minor"/>
      </rPr>
      <t xml:space="preserve"> korisnika mirovina. </t>
    </r>
  </si>
  <si>
    <r>
      <t xml:space="preserve">Korisnici mirovina ostvarenih prema Zakonu o mirovinskom osiguranju - ZOMO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</si>
  <si>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</si>
  <si>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4"/>
        <color rgb="FFFF0000"/>
        <rFont val="Calibri"/>
        <family val="2"/>
        <charset val="238"/>
        <scheme val="minor"/>
      </rPr>
      <t>PRVI PUT</t>
    </r>
    <r>
      <rPr>
        <b/>
        <sz val="14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4"/>
        <color rgb="FFFF0000"/>
        <rFont val="Calibri"/>
        <family val="2"/>
        <charset val="238"/>
        <scheme val="minor"/>
      </rPr>
      <t>NOVI KORISNICI</t>
    </r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</si>
  <si>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</si>
  <si>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</si>
  <si>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</si>
  <si>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PREMA ZAKONU O MIROVINSKOM OSIGURANJU 
</t>
    </r>
    <r>
      <rPr>
        <b/>
        <i/>
        <sz val="10.5"/>
        <color rgb="FFFF0000"/>
        <rFont val="Calibri"/>
        <family val="2"/>
        <charset val="238"/>
        <scheme val="minor"/>
      </rPr>
      <t>BEZ MEĐUNARODNIH UGOVORA</t>
    </r>
  </si>
  <si>
    <t>69 03</t>
  </si>
  <si>
    <t>1 : 1,38</t>
  </si>
  <si>
    <t>Od srpnja 2023. u primjeni je članak 1. Zakona o izmjenama Zakona o smanjenju mirovina određenih, odnosno ostvarenih prema posebnim propisima o mirovinskom osiguranju (NN 47/2023).</t>
  </si>
  <si>
    <t xml:space="preserve"> 22 10 07 </t>
  </si>
  <si>
    <t xml:space="preserve"> 59 11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</si>
</sst>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7" fillId="5" borderId="8" xfId="0" applyNumberFormat="1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7" fillId="11" borderId="8" xfId="0" applyNumberFormat="1" applyFont="1" applyFill="1" applyBorder="1" applyAlignment="1">
      <alignment vertical="center"/>
    </xf>
    <xf numFmtId="164" fontId="7" fillId="11" borderId="8" xfId="0" applyNumberFormat="1" applyFont="1" applyFill="1" applyBorder="1" applyAlignment="1">
      <alignment horizontal="center" vertical="center"/>
    </xf>
    <xf numFmtId="165" fontId="7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vertical="center"/>
    </xf>
    <xf numFmtId="1" fontId="7" fillId="11" borderId="8" xfId="0" applyNumberFormat="1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vertical="center"/>
    </xf>
    <xf numFmtId="0" fontId="32" fillId="0" borderId="0" xfId="0" applyFont="1"/>
    <xf numFmtId="0" fontId="19" fillId="2" borderId="0" xfId="0" applyFont="1" applyFill="1"/>
    <xf numFmtId="0" fontId="33" fillId="0" borderId="0" xfId="0" applyFont="1"/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" fontId="27" fillId="0" borderId="0" xfId="0" applyNumberFormat="1" applyFont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43" fillId="3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8" borderId="5" xfId="0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vertical="center"/>
    </xf>
    <xf numFmtId="10" fontId="27" fillId="0" borderId="0" xfId="1" applyNumberFormat="1" applyFont="1"/>
    <xf numFmtId="0" fontId="38" fillId="0" borderId="7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2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/>
    <xf numFmtId="0" fontId="11" fillId="0" borderId="11" xfId="0" applyFont="1" applyBorder="1" applyAlignment="1">
      <alignment horizontal="left" vertical="top" wrapText="1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4451062053937E-2"/>
          <c:y val="4.6431648591634261E-2"/>
          <c:w val="0.95398545216956987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22011</c:v>
                </c:pt>
                <c:pt idx="1">
                  <c:v>25277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26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1,38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31.07.2023.</c:v>
                </c:pt>
                <c:pt idx="1">
                  <c:v>Broj korisnika mirovine za srpanj 2023. (isplata u kolovozu 2023.)</c:v>
                </c:pt>
                <c:pt idx="2">
                  <c:v>Registrirana nezaposlenost krajem srpnja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1686629</c:v>
                </c:pt>
                <c:pt idx="1">
                  <c:v>1225033</c:v>
                </c:pt>
                <c:pt idx="2">
                  <c:v>103774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31.07.2023.</c:v>
                </c:pt>
                <c:pt idx="1">
                  <c:v>Broj korisnika mirovine za srpanj 2023. (isplata u kolovozu 2023.)</c:v>
                </c:pt>
                <c:pt idx="2">
                  <c:v>Registrirana nezaposlenost krajem srpnja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468.79</c:v>
                </c:pt>
                <c:pt idx="1">
                  <c:v>483.80413116432504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468.79</c:v>
                </c:pt>
                <c:pt idx="1">
                  <c:v>483.80413116432504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40.764347826086961</c:v>
                </c:pt>
                <c:pt idx="1">
                  <c:v>42.069924449071742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2491</c:v>
                </c:pt>
                <c:pt idx="1">
                  <c:v>10796</c:v>
                </c:pt>
                <c:pt idx="2">
                  <c:v>46794</c:v>
                </c:pt>
                <c:pt idx="3">
                  <c:v>89799</c:v>
                </c:pt>
                <c:pt idx="4">
                  <c:v>126197</c:v>
                </c:pt>
                <c:pt idx="5">
                  <c:v>142194</c:v>
                </c:pt>
                <c:pt idx="6">
                  <c:v>139483</c:v>
                </c:pt>
                <c:pt idx="7">
                  <c:v>108734</c:v>
                </c:pt>
                <c:pt idx="8">
                  <c:v>74165</c:v>
                </c:pt>
                <c:pt idx="9">
                  <c:v>62454</c:v>
                </c:pt>
                <c:pt idx="10">
                  <c:v>72373</c:v>
                </c:pt>
                <c:pt idx="11">
                  <c:v>34863</c:v>
                </c:pt>
                <c:pt idx="12">
                  <c:v>16429</c:v>
                </c:pt>
                <c:pt idx="13">
                  <c:v>19332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45</c:v>
                </c:pt>
                <c:pt idx="1">
                  <c:v>4549</c:v>
                </c:pt>
                <c:pt idx="2">
                  <c:v>4170</c:v>
                </c:pt>
                <c:pt idx="3">
                  <c:v>6587</c:v>
                </c:pt>
                <c:pt idx="4">
                  <c:v>11773</c:v>
                </c:pt>
                <c:pt idx="5">
                  <c:v>36782</c:v>
                </c:pt>
                <c:pt idx="6">
                  <c:v>31618</c:v>
                </c:pt>
                <c:pt idx="7">
                  <c:v>23298</c:v>
                </c:pt>
                <c:pt idx="8">
                  <c:v>19554</c:v>
                </c:pt>
                <c:pt idx="9">
                  <c:v>16224</c:v>
                </c:pt>
                <c:pt idx="10">
                  <c:v>17395</c:v>
                </c:pt>
                <c:pt idx="11">
                  <c:v>7862</c:v>
                </c:pt>
                <c:pt idx="12">
                  <c:v>3447</c:v>
                </c:pt>
                <c:pt idx="13">
                  <c:v>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2446</c:v>
                </c:pt>
                <c:pt idx="1">
                  <c:v>6247</c:v>
                </c:pt>
                <c:pt idx="2">
                  <c:v>42624</c:v>
                </c:pt>
                <c:pt idx="3">
                  <c:v>83212</c:v>
                </c:pt>
                <c:pt idx="4">
                  <c:v>114424</c:v>
                </c:pt>
                <c:pt idx="5">
                  <c:v>105412</c:v>
                </c:pt>
                <c:pt idx="6">
                  <c:v>107865</c:v>
                </c:pt>
                <c:pt idx="7">
                  <c:v>85436</c:v>
                </c:pt>
                <c:pt idx="8">
                  <c:v>54611</c:v>
                </c:pt>
                <c:pt idx="9">
                  <c:v>46230</c:v>
                </c:pt>
                <c:pt idx="10">
                  <c:v>54978</c:v>
                </c:pt>
                <c:pt idx="11">
                  <c:v>27001</c:v>
                </c:pt>
                <c:pt idx="12">
                  <c:v>12982</c:v>
                </c:pt>
                <c:pt idx="13">
                  <c:v>16393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6978</c:v>
                </c:pt>
                <c:pt idx="1">
                  <c:v>9537</c:v>
                </c:pt>
                <c:pt idx="2">
                  <c:v>672</c:v>
                </c:pt>
                <c:pt idx="3">
                  <c:v>367</c:v>
                </c:pt>
                <c:pt idx="4" formatCode="0">
                  <c:v>16060</c:v>
                </c:pt>
                <c:pt idx="5">
                  <c:v>1830</c:v>
                </c:pt>
                <c:pt idx="6">
                  <c:v>2043</c:v>
                </c:pt>
                <c:pt idx="7">
                  <c:v>71267</c:v>
                </c:pt>
                <c:pt idx="8">
                  <c:v>58043</c:v>
                </c:pt>
                <c:pt idx="9">
                  <c:v>3568</c:v>
                </c:pt>
                <c:pt idx="10">
                  <c:v>153</c:v>
                </c:pt>
                <c:pt idx="11">
                  <c:v>4774</c:v>
                </c:pt>
                <c:pt idx="12">
                  <c:v>680</c:v>
                </c:pt>
                <c:pt idx="13">
                  <c:v>63</c:v>
                </c:pt>
                <c:pt idx="14">
                  <c:v>17</c:v>
                </c:pt>
                <c:pt idx="15">
                  <c:v>123</c:v>
                </c:pt>
                <c:pt idx="16">
                  <c:v>245</c:v>
                </c:pt>
                <c:pt idx="17">
                  <c:v>816</c:v>
                </c:pt>
                <c:pt idx="18">
                  <c:v>203</c:v>
                </c:pt>
                <c:pt idx="19">
                  <c:v>6730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749.75</c:v>
                </c:pt>
                <c:pt idx="1">
                  <c:v>705.54</c:v>
                </c:pt>
                <c:pt idx="2">
                  <c:v>675.02</c:v>
                </c:pt>
                <c:pt idx="3">
                  <c:v>814.42</c:v>
                </c:pt>
                <c:pt idx="4">
                  <c:v>639.46</c:v>
                </c:pt>
                <c:pt idx="5">
                  <c:v>436.65</c:v>
                </c:pt>
                <c:pt idx="6">
                  <c:v>675.39</c:v>
                </c:pt>
                <c:pt idx="7">
                  <c:v>968</c:v>
                </c:pt>
                <c:pt idx="8">
                  <c:v>464.63</c:v>
                </c:pt>
                <c:pt idx="9">
                  <c:v>545.75</c:v>
                </c:pt>
                <c:pt idx="10">
                  <c:v>532.33000000000004</c:v>
                </c:pt>
                <c:pt idx="11">
                  <c:v>502.33</c:v>
                </c:pt>
                <c:pt idx="12">
                  <c:v>1723.31</c:v>
                </c:pt>
                <c:pt idx="13">
                  <c:v>591.59</c:v>
                </c:pt>
                <c:pt idx="14">
                  <c:v>623.59</c:v>
                </c:pt>
                <c:pt idx="15">
                  <c:v>1584.4</c:v>
                </c:pt>
                <c:pt idx="16">
                  <c:v>619.96</c:v>
                </c:pt>
                <c:pt idx="17">
                  <c:v>517.92999999999995</c:v>
                </c:pt>
                <c:pt idx="18">
                  <c:v>334.31</c:v>
                </c:pt>
                <c:pt idx="19">
                  <c:v>548.29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1631639570236E-2"/>
          <c:y val="0.16306954436450841"/>
          <c:w val="0.89192877509016411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47747</c:v>
                </c:pt>
                <c:pt idx="1">
                  <c:v>977</c:v>
                </c:pt>
                <c:pt idx="2">
                  <c:v>6089</c:v>
                </c:pt>
                <c:pt idx="3">
                  <c:v>11386</c:v>
                </c:pt>
                <c:pt idx="4">
                  <c:v>1</c:v>
                </c:pt>
                <c:pt idx="5">
                  <c:v>2233</c:v>
                </c:pt>
                <c:pt idx="6">
                  <c:v>68433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8'!$A$14:$A$15)</c:f>
              <c:strCache>
                <c:ptCount val="5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94.466081219762586</c:v>
                </c:pt>
                <c:pt idx="1">
                  <c:v>90.873940634595755</c:v>
                </c:pt>
                <c:pt idx="2">
                  <c:v>91.931776974872889</c:v>
                </c:pt>
                <c:pt idx="3">
                  <c:v>93.367815738626277</c:v>
                </c:pt>
                <c:pt idx="4">
                  <c:v>95.62</c:v>
                </c:pt>
                <c:pt idx="5">
                  <c:v>83.438490819525313</c:v>
                </c:pt>
                <c:pt idx="6">
                  <c:v>93.646751274970825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12</xdr:col>
      <xdr:colOff>581025</xdr:colOff>
      <xdr:row>36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38099</xdr:rowOff>
    </xdr:from>
    <xdr:to>
      <xdr:col>12</xdr:col>
      <xdr:colOff>590550</xdr:colOff>
      <xdr:row>35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57151</xdr:rowOff>
    </xdr:from>
    <xdr:to>
      <xdr:col>13</xdr:col>
      <xdr:colOff>0</xdr:colOff>
      <xdr:row>35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28574</xdr:rowOff>
    </xdr:from>
    <xdr:to>
      <xdr:col>4</xdr:col>
      <xdr:colOff>695325</xdr:colOff>
      <xdr:row>56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9525</xdr:colOff>
      <xdr:row>37</xdr:row>
      <xdr:rowOff>123825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53" t="s">
        <v>183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23" s="1" customFormat="1" ht="12.75" customHeight="1" x14ac:dyDescent="0.2">
      <c r="A2" s="257" t="s">
        <v>4</v>
      </c>
      <c r="B2" s="254" t="s">
        <v>5</v>
      </c>
      <c r="C2" s="258" t="s">
        <v>111</v>
      </c>
      <c r="D2" s="254" t="s">
        <v>64</v>
      </c>
      <c r="E2" s="255" t="s">
        <v>65</v>
      </c>
      <c r="F2" s="251" t="s">
        <v>0</v>
      </c>
      <c r="G2" s="251"/>
      <c r="H2" s="251"/>
      <c r="I2" s="251"/>
      <c r="J2" s="251"/>
      <c r="K2" s="251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57"/>
      <c r="B3" s="254"/>
      <c r="C3" s="258"/>
      <c r="D3" s="254"/>
      <c r="E3" s="256"/>
      <c r="F3" s="65" t="s">
        <v>6</v>
      </c>
      <c r="G3" s="100" t="s">
        <v>112</v>
      </c>
      <c r="H3" s="65" t="s">
        <v>64</v>
      </c>
      <c r="I3" s="100" t="s">
        <v>65</v>
      </c>
      <c r="J3" s="101" t="s">
        <v>69</v>
      </c>
      <c r="K3" s="94" t="s">
        <v>66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50" t="s">
        <v>63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6" t="s">
        <v>148</v>
      </c>
      <c r="B5" s="103">
        <v>499499</v>
      </c>
      <c r="C5" s="27">
        <v>441.65</v>
      </c>
      <c r="D5" s="28" t="s">
        <v>184</v>
      </c>
      <c r="E5" s="28" t="s">
        <v>196</v>
      </c>
      <c r="F5" s="110">
        <v>404871</v>
      </c>
      <c r="G5" s="29">
        <v>515.53</v>
      </c>
      <c r="H5" s="30" t="s">
        <v>200</v>
      </c>
      <c r="I5" s="31" t="s">
        <v>196</v>
      </c>
      <c r="J5" s="32">
        <f t="shared" ref="J5:J14" si="0">G5/$C$52*100</f>
        <v>44.828695652173913</v>
      </c>
      <c r="K5" s="32">
        <f>F5/$F$14*100</f>
        <v>42.793498389183434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7" t="s">
        <v>7</v>
      </c>
      <c r="B6" s="104">
        <v>50557</v>
      </c>
      <c r="C6" s="34">
        <v>567.29999999999995</v>
      </c>
      <c r="D6" s="35" t="s">
        <v>151</v>
      </c>
      <c r="E6" s="35" t="s">
        <v>118</v>
      </c>
      <c r="F6" s="111">
        <v>44618</v>
      </c>
      <c r="G6" s="36">
        <v>595.85</v>
      </c>
      <c r="H6" s="37" t="s">
        <v>201</v>
      </c>
      <c r="I6" s="38" t="s">
        <v>209</v>
      </c>
      <c r="J6" s="39">
        <f t="shared" si="0"/>
        <v>51.813043478260866</v>
      </c>
      <c r="K6" s="39">
        <f>F6/$F$14*100</f>
        <v>4.7159720284450755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7" t="s">
        <v>81</v>
      </c>
      <c r="B7" s="104">
        <v>76828</v>
      </c>
      <c r="C7" s="34">
        <v>388.26</v>
      </c>
      <c r="D7" s="35" t="s">
        <v>185</v>
      </c>
      <c r="E7" s="35" t="s">
        <v>119</v>
      </c>
      <c r="F7" s="111">
        <v>66616</v>
      </c>
      <c r="G7" s="36">
        <v>436.27</v>
      </c>
      <c r="H7" s="37" t="s">
        <v>202</v>
      </c>
      <c r="I7" s="38" t="s">
        <v>155</v>
      </c>
      <c r="J7" s="39">
        <f t="shared" si="0"/>
        <v>37.936521739130434</v>
      </c>
      <c r="K7" s="39">
        <f t="shared" ref="K7:K13" si="1">F7/$F$14*100</f>
        <v>7.0410863921936695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199" t="s">
        <v>145</v>
      </c>
      <c r="B8" s="192">
        <v>626884</v>
      </c>
      <c r="C8" s="193">
        <v>445.24</v>
      </c>
      <c r="D8" s="191" t="s">
        <v>186</v>
      </c>
      <c r="E8" s="191" t="s">
        <v>114</v>
      </c>
      <c r="F8" s="194">
        <v>516105</v>
      </c>
      <c r="G8" s="195">
        <v>512.24</v>
      </c>
      <c r="H8" s="196" t="s">
        <v>203</v>
      </c>
      <c r="I8" s="197" t="s">
        <v>210</v>
      </c>
      <c r="J8" s="198">
        <f t="shared" si="0"/>
        <v>44.542608695652177</v>
      </c>
      <c r="K8" s="198">
        <f t="shared" si="1"/>
        <v>54.550556809822169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8" t="s">
        <v>8</v>
      </c>
      <c r="B9" s="104">
        <v>210817</v>
      </c>
      <c r="C9" s="34">
        <v>425.03</v>
      </c>
      <c r="D9" s="35" t="s">
        <v>187</v>
      </c>
      <c r="E9" s="35" t="s">
        <v>197</v>
      </c>
      <c r="F9" s="111">
        <v>174794</v>
      </c>
      <c r="G9" s="36">
        <v>471.01</v>
      </c>
      <c r="H9" s="37" t="s">
        <v>204</v>
      </c>
      <c r="I9" s="38" t="s">
        <v>211</v>
      </c>
      <c r="J9" s="39">
        <f t="shared" si="0"/>
        <v>40.957391304347823</v>
      </c>
      <c r="K9" s="39">
        <f t="shared" si="1"/>
        <v>18.475135925860158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49" t="s">
        <v>9</v>
      </c>
      <c r="B10" s="104">
        <v>382</v>
      </c>
      <c r="C10" s="34">
        <v>466.72</v>
      </c>
      <c r="D10" s="35" t="s">
        <v>117</v>
      </c>
      <c r="E10" s="35" t="s">
        <v>198</v>
      </c>
      <c r="F10" s="111">
        <v>374</v>
      </c>
      <c r="G10" s="36">
        <v>467.1</v>
      </c>
      <c r="H10" s="37" t="s">
        <v>120</v>
      </c>
      <c r="I10" s="38" t="s">
        <v>198</v>
      </c>
      <c r="J10" s="39">
        <f t="shared" si="0"/>
        <v>40.617391304347827</v>
      </c>
      <c r="K10" s="39">
        <f t="shared" si="1"/>
        <v>3.9530537868986922E-2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199" t="s">
        <v>146</v>
      </c>
      <c r="B11" s="192">
        <v>838083</v>
      </c>
      <c r="C11" s="193">
        <v>440.17</v>
      </c>
      <c r="D11" s="191" t="s">
        <v>188</v>
      </c>
      <c r="E11" s="191" t="s">
        <v>199</v>
      </c>
      <c r="F11" s="194">
        <v>691273</v>
      </c>
      <c r="G11" s="195">
        <v>501.79</v>
      </c>
      <c r="H11" s="196" t="s">
        <v>205</v>
      </c>
      <c r="I11" s="197" t="s">
        <v>121</v>
      </c>
      <c r="J11" s="198">
        <f t="shared" si="0"/>
        <v>43.633913043478259</v>
      </c>
      <c r="K11" s="198">
        <f t="shared" si="1"/>
        <v>73.065223273551325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8" t="s">
        <v>147</v>
      </c>
      <c r="B12" s="104">
        <v>95104</v>
      </c>
      <c r="C12" s="34">
        <v>330.2</v>
      </c>
      <c r="D12" s="35" t="s">
        <v>189</v>
      </c>
      <c r="E12" s="35" t="s">
        <v>159</v>
      </c>
      <c r="F12" s="111">
        <v>89897</v>
      </c>
      <c r="G12" s="36">
        <v>344.77</v>
      </c>
      <c r="H12" s="37" t="s">
        <v>206</v>
      </c>
      <c r="I12" s="38" t="s">
        <v>106</v>
      </c>
      <c r="J12" s="39">
        <f t="shared" si="0"/>
        <v>29.98</v>
      </c>
      <c r="K12" s="39">
        <f t="shared" si="1"/>
        <v>9.5018095262254469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8" t="s">
        <v>149</v>
      </c>
      <c r="B13" s="104">
        <v>197789</v>
      </c>
      <c r="C13" s="34">
        <v>348.96</v>
      </c>
      <c r="D13" s="35" t="s">
        <v>190</v>
      </c>
      <c r="E13" s="35" t="s">
        <v>82</v>
      </c>
      <c r="F13" s="111">
        <v>164934</v>
      </c>
      <c r="G13" s="36">
        <v>398.07</v>
      </c>
      <c r="H13" s="37" t="s">
        <v>207</v>
      </c>
      <c r="I13" s="38" t="s">
        <v>212</v>
      </c>
      <c r="J13" s="39">
        <f t="shared" si="0"/>
        <v>34.614782608695648</v>
      </c>
      <c r="K13" s="39">
        <f t="shared" si="1"/>
        <v>17.432967200223231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1130976</v>
      </c>
      <c r="C14" s="42">
        <v>414.97</v>
      </c>
      <c r="D14" s="43" t="s">
        <v>191</v>
      </c>
      <c r="E14" s="43" t="s">
        <v>153</v>
      </c>
      <c r="F14" s="105">
        <v>946104</v>
      </c>
      <c r="G14" s="42">
        <v>468.79</v>
      </c>
      <c r="H14" s="43" t="s">
        <v>208</v>
      </c>
      <c r="I14" s="43" t="s">
        <v>123</v>
      </c>
      <c r="J14" s="44">
        <f t="shared" si="0"/>
        <v>40.764347826086961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59</v>
      </c>
      <c r="B15" s="106">
        <v>110559</v>
      </c>
      <c r="C15" s="18">
        <v>629.13</v>
      </c>
      <c r="D15" s="19" t="s">
        <v>192</v>
      </c>
      <c r="E15" s="20" t="s">
        <v>104</v>
      </c>
      <c r="F15" s="106">
        <v>88151</v>
      </c>
      <c r="G15" s="18">
        <v>750.52</v>
      </c>
      <c r="H15" s="19" t="s">
        <v>154</v>
      </c>
      <c r="I15" s="20" t="s">
        <v>124</v>
      </c>
      <c r="J15" s="21">
        <f>G15/C52*100</f>
        <v>65.262608695652176</v>
      </c>
      <c r="K15" s="21"/>
      <c r="L15" s="90"/>
      <c r="M15" s="225"/>
      <c r="N15" s="114"/>
      <c r="O15" s="180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60</v>
      </c>
      <c r="B16" s="107">
        <v>220193</v>
      </c>
      <c r="C16" s="22">
        <v>573.91999999999996</v>
      </c>
      <c r="D16" s="23" t="s">
        <v>193</v>
      </c>
      <c r="E16" s="24" t="s">
        <v>105</v>
      </c>
      <c r="F16" s="107">
        <v>178412</v>
      </c>
      <c r="G16" s="22">
        <v>665.91</v>
      </c>
      <c r="H16" s="23" t="s">
        <v>213</v>
      </c>
      <c r="I16" s="24" t="s">
        <v>125</v>
      </c>
      <c r="J16" s="25">
        <f>G16/C52*100</f>
        <v>57.90521739130434</v>
      </c>
      <c r="K16" s="25">
        <f>F16/F14*100</f>
        <v>18.857546316261214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305714</v>
      </c>
      <c r="C17" s="4">
        <v>291.45999999999998</v>
      </c>
      <c r="D17" s="5" t="s">
        <v>194</v>
      </c>
      <c r="E17" s="6" t="s">
        <v>70</v>
      </c>
      <c r="F17" s="108">
        <v>261147</v>
      </c>
      <c r="G17" s="4">
        <v>319.86290935756489</v>
      </c>
      <c r="H17" s="5" t="s">
        <v>214</v>
      </c>
      <c r="I17" s="6" t="s">
        <v>70</v>
      </c>
      <c r="J17" s="10">
        <f>G17/C52*100</f>
        <v>27.814166031092597</v>
      </c>
      <c r="K17" s="10">
        <f>F17/F14*100</f>
        <v>27.602356611958097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1699</v>
      </c>
      <c r="C18" s="7">
        <v>1201.98</v>
      </c>
      <c r="D18" s="9" t="s">
        <v>195</v>
      </c>
      <c r="E18" s="8" t="s">
        <v>70</v>
      </c>
      <c r="F18" s="109">
        <v>1554</v>
      </c>
      <c r="G18" s="7">
        <v>1262.77</v>
      </c>
      <c r="H18" s="9" t="s">
        <v>215</v>
      </c>
      <c r="I18" s="8" t="s">
        <v>70</v>
      </c>
      <c r="J18" s="11">
        <f>G18/C52*100</f>
        <v>109.80608695652174</v>
      </c>
      <c r="K18" s="11">
        <f>F18/F14*100</f>
        <v>0.1642525557444002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52" t="s">
        <v>76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133"/>
    </row>
    <row r="20" spans="1:25" ht="33.75" customHeight="1" x14ac:dyDescent="0.25">
      <c r="A20" s="261" t="s">
        <v>113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133"/>
    </row>
    <row r="21" spans="1:25" ht="22.5" customHeight="1" x14ac:dyDescent="0.25">
      <c r="A21" s="229" t="s">
        <v>498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133"/>
    </row>
    <row r="22" spans="1:25" s="1" customFormat="1" ht="12.75" customHeight="1" x14ac:dyDescent="0.2">
      <c r="A22" s="259" t="s">
        <v>4</v>
      </c>
      <c r="B22" s="255" t="str">
        <f>B2</f>
        <v>Broj 
korisnika</v>
      </c>
      <c r="C22" s="258" t="s">
        <v>111</v>
      </c>
      <c r="D22" s="255" t="str">
        <f>D2</f>
        <v>Prosječan mirovinski staž
(gg mm dd)</v>
      </c>
      <c r="E22" s="255" t="str">
        <f>E2</f>
        <v>Prosječna dob
(gg mm)</v>
      </c>
      <c r="F22" s="251" t="s">
        <v>0</v>
      </c>
      <c r="G22" s="251"/>
      <c r="H22" s="251"/>
      <c r="I22" s="251"/>
      <c r="J22" s="251"/>
      <c r="K22" s="251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60"/>
      <c r="B23" s="256"/>
      <c r="C23" s="258"/>
      <c r="D23" s="256"/>
      <c r="E23" s="256"/>
      <c r="F23" s="65" t="str">
        <f>F3</f>
        <v>Broj 
 korisnika</v>
      </c>
      <c r="G23" s="100" t="s">
        <v>112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67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63" t="s">
        <v>99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6" t="s">
        <v>148</v>
      </c>
      <c r="B25" s="103">
        <v>11089</v>
      </c>
      <c r="C25" s="27">
        <v>414.9</v>
      </c>
      <c r="D25" s="28" t="s">
        <v>216</v>
      </c>
      <c r="E25" s="28" t="s">
        <v>128</v>
      </c>
      <c r="F25" s="110">
        <v>8315</v>
      </c>
      <c r="G25" s="29">
        <v>511.38</v>
      </c>
      <c r="H25" s="30" t="s">
        <v>229</v>
      </c>
      <c r="I25" s="31" t="s">
        <v>237</v>
      </c>
      <c r="J25" s="150">
        <f t="shared" ref="J25:J33" si="2">G25/$C$52*100</f>
        <v>44.467826086956521</v>
      </c>
      <c r="K25" s="150">
        <f>F25/$F$33*100</f>
        <v>47.295375689664979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7" t="s">
        <v>7</v>
      </c>
      <c r="B26" s="104">
        <v>2932</v>
      </c>
      <c r="C26" s="34">
        <v>535.61</v>
      </c>
      <c r="D26" s="35" t="s">
        <v>217</v>
      </c>
      <c r="E26" s="35" t="s">
        <v>129</v>
      </c>
      <c r="F26" s="111">
        <v>2678</v>
      </c>
      <c r="G26" s="36">
        <v>556</v>
      </c>
      <c r="H26" s="37" t="s">
        <v>230</v>
      </c>
      <c r="I26" s="38" t="s">
        <v>129</v>
      </c>
      <c r="J26" s="151">
        <f t="shared" si="2"/>
        <v>48.347826086956516</v>
      </c>
      <c r="K26" s="151">
        <f>F26/$F$33*100</f>
        <v>15.23235310846937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88" t="s">
        <v>145</v>
      </c>
      <c r="B27" s="192">
        <v>14021</v>
      </c>
      <c r="C27" s="193">
        <v>440.14</v>
      </c>
      <c r="D27" s="191" t="s">
        <v>218</v>
      </c>
      <c r="E27" s="191" t="s">
        <v>224</v>
      </c>
      <c r="F27" s="194">
        <v>10993</v>
      </c>
      <c r="G27" s="195">
        <v>522.25</v>
      </c>
      <c r="H27" s="196" t="s">
        <v>231</v>
      </c>
      <c r="I27" s="197" t="s">
        <v>157</v>
      </c>
      <c r="J27" s="200">
        <f t="shared" si="2"/>
        <v>45.413043478260867</v>
      </c>
      <c r="K27" s="200">
        <f t="shared" ref="K27:K32" si="3">F27/$F$33*100</f>
        <v>62.527728798134355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8" t="s">
        <v>8</v>
      </c>
      <c r="B28" s="104">
        <v>2774</v>
      </c>
      <c r="C28" s="34">
        <v>433.15</v>
      </c>
      <c r="D28" s="35" t="s">
        <v>219</v>
      </c>
      <c r="E28" s="35" t="s">
        <v>225</v>
      </c>
      <c r="F28" s="111">
        <v>2370</v>
      </c>
      <c r="G28" s="36">
        <v>469.38</v>
      </c>
      <c r="H28" s="37" t="s">
        <v>232</v>
      </c>
      <c r="I28" s="38" t="s">
        <v>158</v>
      </c>
      <c r="J28" s="151">
        <f t="shared" si="2"/>
        <v>40.815652173913044</v>
      </c>
      <c r="K28" s="151">
        <f t="shared" si="3"/>
        <v>13.480461862237641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49" t="s">
        <v>9</v>
      </c>
      <c r="B29" s="104">
        <v>7</v>
      </c>
      <c r="C29" s="34">
        <v>527.61</v>
      </c>
      <c r="D29" s="35" t="s">
        <v>126</v>
      </c>
      <c r="E29" s="35" t="s">
        <v>127</v>
      </c>
      <c r="F29" s="111">
        <v>7</v>
      </c>
      <c r="G29" s="36">
        <v>527.61</v>
      </c>
      <c r="H29" s="37" t="s">
        <v>126</v>
      </c>
      <c r="I29" s="38" t="s">
        <v>127</v>
      </c>
      <c r="J29" s="151">
        <f t="shared" si="2"/>
        <v>45.87913043478261</v>
      </c>
      <c r="K29" s="151">
        <f t="shared" si="3"/>
        <v>3.981571014163017E-2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88" t="s">
        <v>146</v>
      </c>
      <c r="B30" s="192">
        <v>16802</v>
      </c>
      <c r="C30" s="193">
        <v>439.03</v>
      </c>
      <c r="D30" s="191" t="s">
        <v>220</v>
      </c>
      <c r="E30" s="191" t="s">
        <v>226</v>
      </c>
      <c r="F30" s="194">
        <v>13370</v>
      </c>
      <c r="G30" s="195">
        <v>512.88</v>
      </c>
      <c r="H30" s="196" t="s">
        <v>233</v>
      </c>
      <c r="I30" s="197" t="s">
        <v>159</v>
      </c>
      <c r="J30" s="200">
        <f t="shared" si="2"/>
        <v>44.598260869565216</v>
      </c>
      <c r="K30" s="200">
        <f t="shared" si="3"/>
        <v>76.048006370513619</v>
      </c>
      <c r="L30" s="90"/>
      <c r="M30" s="114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</row>
    <row r="31" spans="1:25" s="1" customFormat="1" ht="12" customHeight="1" x14ac:dyDescent="0.2">
      <c r="A31" s="148" t="s">
        <v>147</v>
      </c>
      <c r="B31" s="104">
        <v>1068</v>
      </c>
      <c r="C31" s="34">
        <v>302.45999999999998</v>
      </c>
      <c r="D31" s="35" t="s">
        <v>221</v>
      </c>
      <c r="E31" s="35" t="s">
        <v>227</v>
      </c>
      <c r="F31" s="111">
        <v>911</v>
      </c>
      <c r="G31" s="36">
        <v>337.82</v>
      </c>
      <c r="H31" s="37" t="s">
        <v>234</v>
      </c>
      <c r="I31" s="38" t="s">
        <v>238</v>
      </c>
      <c r="J31" s="151">
        <f t="shared" si="2"/>
        <v>29.375652173913043</v>
      </c>
      <c r="K31" s="151">
        <f t="shared" si="3"/>
        <v>5.1817302770035836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8" t="s">
        <v>149</v>
      </c>
      <c r="B32" s="104">
        <v>4141</v>
      </c>
      <c r="C32" s="34">
        <v>343.16</v>
      </c>
      <c r="D32" s="35" t="s">
        <v>222</v>
      </c>
      <c r="E32" s="35" t="s">
        <v>122</v>
      </c>
      <c r="F32" s="111">
        <v>3300</v>
      </c>
      <c r="G32" s="36">
        <v>406.25</v>
      </c>
      <c r="H32" s="37" t="s">
        <v>235</v>
      </c>
      <c r="I32" s="38" t="s">
        <v>239</v>
      </c>
      <c r="J32" s="151">
        <f t="shared" si="2"/>
        <v>35.326086956521742</v>
      </c>
      <c r="K32" s="151">
        <f t="shared" si="3"/>
        <v>18.770263352482793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22011</v>
      </c>
      <c r="C33" s="42">
        <v>414.35713007132802</v>
      </c>
      <c r="D33" s="43" t="s">
        <v>223</v>
      </c>
      <c r="E33" s="43" t="s">
        <v>228</v>
      </c>
      <c r="F33" s="105">
        <v>17581</v>
      </c>
      <c r="G33" s="42">
        <v>483.80413116432504</v>
      </c>
      <c r="H33" s="43" t="s">
        <v>236</v>
      </c>
      <c r="I33" s="43" t="s">
        <v>240</v>
      </c>
      <c r="J33" s="152">
        <f t="shared" si="2"/>
        <v>42.069924449071742</v>
      </c>
      <c r="K33" s="152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42" t="s">
        <v>77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64" t="s">
        <v>17</v>
      </c>
      <c r="B36" s="254" t="s">
        <v>5</v>
      </c>
      <c r="C36" s="258" t="s">
        <v>111</v>
      </c>
      <c r="D36" s="241" t="s">
        <v>56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65"/>
      <c r="B37" s="254"/>
      <c r="C37" s="258"/>
      <c r="D37" s="241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32" t="s">
        <v>98</v>
      </c>
      <c r="B38" s="232"/>
      <c r="C38" s="232"/>
      <c r="D38" s="232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148</v>
      </c>
      <c r="B39" s="153">
        <v>16981</v>
      </c>
      <c r="C39" s="154">
        <v>415.06</v>
      </c>
      <c r="D39" s="155" t="s">
        <v>241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147</v>
      </c>
      <c r="B40" s="156">
        <v>2047</v>
      </c>
      <c r="C40" s="157">
        <v>372.5</v>
      </c>
      <c r="D40" s="158" t="s">
        <v>242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149</v>
      </c>
      <c r="B41" s="156">
        <v>6249</v>
      </c>
      <c r="C41" s="157">
        <v>375.52</v>
      </c>
      <c r="D41" s="158" t="s">
        <v>243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25277</v>
      </c>
      <c r="C42" s="42">
        <v>401.83826561696401</v>
      </c>
      <c r="D42" s="159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33" t="s">
        <v>78</v>
      </c>
      <c r="B43" s="233"/>
      <c r="C43" s="233"/>
      <c r="D43" s="233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1"/>
      <c r="B44" s="160"/>
      <c r="C44" s="160"/>
      <c r="D44" s="160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34" t="s">
        <v>244</v>
      </c>
      <c r="B45" s="235"/>
      <c r="C45" s="238">
        <v>1686629</v>
      </c>
      <c r="D45" s="238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34" t="s">
        <v>245</v>
      </c>
      <c r="B46" s="235"/>
      <c r="C46" s="237">
        <v>1225033</v>
      </c>
      <c r="D46" s="237"/>
      <c r="L46" s="112"/>
      <c r="M46" s="116"/>
      <c r="N46" s="116"/>
      <c r="O46" s="179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34" t="s">
        <v>73</v>
      </c>
      <c r="B47" s="235"/>
      <c r="C47" s="236" t="s">
        <v>497</v>
      </c>
      <c r="D47" s="236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139" t="s">
        <v>246</v>
      </c>
      <c r="B48" s="140"/>
      <c r="C48" s="230">
        <v>111633</v>
      </c>
      <c r="D48" s="231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39" t="s">
        <v>247</v>
      </c>
      <c r="B49" s="240"/>
      <c r="C49" s="230">
        <v>220314</v>
      </c>
      <c r="D49" s="231"/>
      <c r="L49" s="112"/>
      <c r="M49" s="116"/>
      <c r="N49" s="179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139" t="s">
        <v>248</v>
      </c>
      <c r="B50" s="138"/>
      <c r="C50" s="230">
        <v>6841</v>
      </c>
      <c r="D50" s="231"/>
      <c r="L50" s="112"/>
      <c r="M50" s="116"/>
      <c r="N50" s="145"/>
      <c r="O50" s="145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249</v>
      </c>
      <c r="B51" s="136"/>
      <c r="C51" s="230">
        <v>103774</v>
      </c>
      <c r="D51" s="231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46" t="s">
        <v>250</v>
      </c>
      <c r="B52" s="247"/>
      <c r="C52" s="245">
        <v>1150</v>
      </c>
      <c r="D52" s="245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34" t="s">
        <v>107</v>
      </c>
      <c r="B53" s="235"/>
      <c r="C53" s="244" t="s">
        <v>108</v>
      </c>
      <c r="D53" s="243"/>
      <c r="L53" s="112"/>
      <c r="M53" s="116"/>
      <c r="N53" s="116"/>
      <c r="O53" s="116"/>
      <c r="P53" s="116"/>
      <c r="Q53" s="112">
        <f>C45/C46</f>
        <v>1.3768029106154691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49" t="s">
        <v>109</v>
      </c>
      <c r="B54" s="249"/>
      <c r="C54" s="248" t="s">
        <v>110</v>
      </c>
      <c r="D54" s="248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34" t="s">
        <v>103</v>
      </c>
      <c r="B55" s="235"/>
      <c r="C55" s="243">
        <v>6.56</v>
      </c>
      <c r="D55" s="243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5"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K20"/>
    <mergeCell ref="C22:C23"/>
    <mergeCell ref="D22:D23"/>
    <mergeCell ref="C55:D55"/>
    <mergeCell ref="C53:D53"/>
    <mergeCell ref="C52:D52"/>
    <mergeCell ref="A55:B55"/>
    <mergeCell ref="A53:B53"/>
    <mergeCell ref="A52:B52"/>
    <mergeCell ref="C54:D54"/>
    <mergeCell ref="A54:B54"/>
    <mergeCell ref="A21:K21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D36:D37"/>
    <mergeCell ref="A34:K34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sqref="A1:M1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47.25" customHeight="1" x14ac:dyDescent="0.25">
      <c r="A1" s="267" t="s">
        <v>495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3" t="s">
        <v>304</v>
      </c>
      <c r="J2" s="273"/>
      <c r="K2" s="273"/>
      <c r="L2" s="273"/>
      <c r="M2" s="273"/>
    </row>
    <row r="3" spans="1:16" ht="26.25" customHeight="1" x14ac:dyDescent="0.25">
      <c r="A3" s="268" t="s">
        <v>102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6" ht="33" customHeight="1" x14ac:dyDescent="0.25">
      <c r="A4" s="269"/>
      <c r="B4" s="13" t="s">
        <v>2</v>
      </c>
      <c r="C4" s="165" t="s">
        <v>112</v>
      </c>
      <c r="D4" s="14" t="s">
        <v>15</v>
      </c>
      <c r="E4" s="13" t="s">
        <v>2</v>
      </c>
      <c r="F4" s="165" t="s">
        <v>112</v>
      </c>
      <c r="G4" s="14" t="s">
        <v>15</v>
      </c>
      <c r="H4" s="13" t="s">
        <v>2</v>
      </c>
      <c r="I4" s="165" t="s">
        <v>112</v>
      </c>
      <c r="J4" s="14" t="s">
        <v>15</v>
      </c>
      <c r="K4" s="13" t="s">
        <v>2</v>
      </c>
      <c r="L4" s="165" t="s">
        <v>112</v>
      </c>
      <c r="M4" s="14" t="s">
        <v>15</v>
      </c>
    </row>
    <row r="5" spans="1:16" ht="12.75" customHeight="1" x14ac:dyDescent="0.25">
      <c r="A5" s="52" t="s">
        <v>84</v>
      </c>
      <c r="B5" s="53">
        <v>2491</v>
      </c>
      <c r="C5" s="54">
        <v>47.61</v>
      </c>
      <c r="D5" s="55" t="s">
        <v>251</v>
      </c>
      <c r="E5" s="53">
        <v>856</v>
      </c>
      <c r="F5" s="54">
        <v>44.73</v>
      </c>
      <c r="G5" s="55" t="s">
        <v>252</v>
      </c>
      <c r="H5" s="53">
        <v>1222</v>
      </c>
      <c r="I5" s="54">
        <v>49.95</v>
      </c>
      <c r="J5" s="55" t="s">
        <v>253</v>
      </c>
      <c r="K5" s="53">
        <v>413</v>
      </c>
      <c r="L5" s="56">
        <v>46.68</v>
      </c>
      <c r="M5" s="55" t="s">
        <v>254</v>
      </c>
    </row>
    <row r="6" spans="1:16" ht="12.75" customHeight="1" x14ac:dyDescent="0.25">
      <c r="A6" s="52" t="s">
        <v>85</v>
      </c>
      <c r="B6" s="53">
        <v>10796</v>
      </c>
      <c r="C6" s="54">
        <v>117.34</v>
      </c>
      <c r="D6" s="55" t="s">
        <v>255</v>
      </c>
      <c r="E6" s="53">
        <v>4452</v>
      </c>
      <c r="F6" s="54">
        <v>118.43</v>
      </c>
      <c r="G6" s="55" t="s">
        <v>256</v>
      </c>
      <c r="H6" s="53">
        <v>2232</v>
      </c>
      <c r="I6" s="54">
        <v>111.57</v>
      </c>
      <c r="J6" s="55" t="s">
        <v>257</v>
      </c>
      <c r="K6" s="53">
        <v>4112</v>
      </c>
      <c r="L6" s="56">
        <v>119.31</v>
      </c>
      <c r="M6" s="55" t="s">
        <v>258</v>
      </c>
    </row>
    <row r="7" spans="1:16" ht="12.75" customHeight="1" x14ac:dyDescent="0.25">
      <c r="A7" s="52" t="s">
        <v>86</v>
      </c>
      <c r="B7" s="53">
        <v>46794</v>
      </c>
      <c r="C7" s="54">
        <v>176.08</v>
      </c>
      <c r="D7" s="55" t="s">
        <v>259</v>
      </c>
      <c r="E7" s="53">
        <v>24218</v>
      </c>
      <c r="F7" s="54">
        <v>175.95</v>
      </c>
      <c r="G7" s="55" t="s">
        <v>260</v>
      </c>
      <c r="H7" s="53">
        <v>5940</v>
      </c>
      <c r="I7" s="54">
        <v>173.93</v>
      </c>
      <c r="J7" s="55" t="s">
        <v>261</v>
      </c>
      <c r="K7" s="53">
        <v>16636</v>
      </c>
      <c r="L7" s="56">
        <v>177.05</v>
      </c>
      <c r="M7" s="55" t="s">
        <v>160</v>
      </c>
    </row>
    <row r="8" spans="1:16" ht="12.75" customHeight="1" x14ac:dyDescent="0.25">
      <c r="A8" s="52" t="s">
        <v>87</v>
      </c>
      <c r="B8" s="53">
        <v>89799</v>
      </c>
      <c r="C8" s="54">
        <v>238.02</v>
      </c>
      <c r="D8" s="55" t="s">
        <v>262</v>
      </c>
      <c r="E8" s="53">
        <v>52269</v>
      </c>
      <c r="F8" s="54">
        <v>238.38</v>
      </c>
      <c r="G8" s="55" t="s">
        <v>263</v>
      </c>
      <c r="H8" s="53">
        <v>15629</v>
      </c>
      <c r="I8" s="54">
        <v>240.71</v>
      </c>
      <c r="J8" s="55" t="s">
        <v>264</v>
      </c>
      <c r="K8" s="53">
        <v>21901</v>
      </c>
      <c r="L8" s="56">
        <v>235.26</v>
      </c>
      <c r="M8" s="55" t="s">
        <v>265</v>
      </c>
    </row>
    <row r="9" spans="1:16" ht="12.75" customHeight="1" x14ac:dyDescent="0.25">
      <c r="A9" s="52" t="s">
        <v>88</v>
      </c>
      <c r="B9" s="53">
        <v>126197</v>
      </c>
      <c r="C9" s="54">
        <v>306.83999999999997</v>
      </c>
      <c r="D9" s="55" t="s">
        <v>266</v>
      </c>
      <c r="E9" s="53">
        <v>80526</v>
      </c>
      <c r="F9" s="54">
        <v>308.02</v>
      </c>
      <c r="G9" s="55" t="s">
        <v>267</v>
      </c>
      <c r="H9" s="53">
        <v>22846</v>
      </c>
      <c r="I9" s="54">
        <v>304.62</v>
      </c>
      <c r="J9" s="55" t="s">
        <v>268</v>
      </c>
      <c r="K9" s="53">
        <v>22825</v>
      </c>
      <c r="L9" s="56">
        <v>304.93</v>
      </c>
      <c r="M9" s="55" t="s">
        <v>269</v>
      </c>
    </row>
    <row r="10" spans="1:16" ht="12.75" customHeight="1" x14ac:dyDescent="0.25">
      <c r="A10" s="52" t="s">
        <v>89</v>
      </c>
      <c r="B10" s="53">
        <v>142194</v>
      </c>
      <c r="C10" s="54">
        <v>367.92</v>
      </c>
      <c r="D10" s="55" t="s">
        <v>270</v>
      </c>
      <c r="E10" s="53">
        <v>93122</v>
      </c>
      <c r="F10" s="54">
        <v>367.87</v>
      </c>
      <c r="G10" s="55" t="s">
        <v>271</v>
      </c>
      <c r="H10" s="53">
        <v>17090</v>
      </c>
      <c r="I10" s="54">
        <v>366.73</v>
      </c>
      <c r="J10" s="55" t="s">
        <v>272</v>
      </c>
      <c r="K10" s="53">
        <v>31982</v>
      </c>
      <c r="L10" s="56">
        <v>368.69</v>
      </c>
      <c r="M10" s="55" t="s">
        <v>273</v>
      </c>
    </row>
    <row r="11" spans="1:16" ht="12.75" customHeight="1" x14ac:dyDescent="0.25">
      <c r="A11" s="52" t="s">
        <v>90</v>
      </c>
      <c r="B11" s="53">
        <v>139483</v>
      </c>
      <c r="C11" s="54">
        <v>437.81</v>
      </c>
      <c r="D11" s="55" t="s">
        <v>274</v>
      </c>
      <c r="E11" s="53">
        <v>104370</v>
      </c>
      <c r="F11" s="54">
        <v>438.39</v>
      </c>
      <c r="G11" s="55" t="s">
        <v>275</v>
      </c>
      <c r="H11" s="53">
        <v>12209</v>
      </c>
      <c r="I11" s="54">
        <v>438.88</v>
      </c>
      <c r="J11" s="55" t="s">
        <v>276</v>
      </c>
      <c r="K11" s="53">
        <v>22904</v>
      </c>
      <c r="L11" s="56">
        <v>434.62</v>
      </c>
      <c r="M11" s="55" t="s">
        <v>277</v>
      </c>
    </row>
    <row r="12" spans="1:16" ht="12.75" customHeight="1" x14ac:dyDescent="0.25">
      <c r="A12" s="52" t="s">
        <v>91</v>
      </c>
      <c r="B12" s="53">
        <v>108734</v>
      </c>
      <c r="C12" s="54">
        <v>502.57</v>
      </c>
      <c r="D12" s="55" t="s">
        <v>278</v>
      </c>
      <c r="E12" s="53">
        <v>86881</v>
      </c>
      <c r="F12" s="54">
        <v>502.74</v>
      </c>
      <c r="G12" s="55" t="s">
        <v>279</v>
      </c>
      <c r="H12" s="53">
        <v>6780</v>
      </c>
      <c r="I12" s="54">
        <v>497.15</v>
      </c>
      <c r="J12" s="55" t="s">
        <v>280</v>
      </c>
      <c r="K12" s="53">
        <v>15073</v>
      </c>
      <c r="L12" s="56">
        <v>504.05</v>
      </c>
      <c r="M12" s="55" t="s">
        <v>281</v>
      </c>
    </row>
    <row r="13" spans="1:16" ht="12.75" customHeight="1" x14ac:dyDescent="0.25">
      <c r="A13" s="52" t="s">
        <v>92</v>
      </c>
      <c r="B13" s="53">
        <v>74165</v>
      </c>
      <c r="C13" s="54">
        <v>568.54999999999995</v>
      </c>
      <c r="D13" s="55" t="s">
        <v>132</v>
      </c>
      <c r="E13" s="53">
        <v>62653</v>
      </c>
      <c r="F13" s="54">
        <v>568.69000000000005</v>
      </c>
      <c r="G13" s="55" t="s">
        <v>282</v>
      </c>
      <c r="H13" s="53">
        <v>2699</v>
      </c>
      <c r="I13" s="54">
        <v>566.64</v>
      </c>
      <c r="J13" s="55" t="s">
        <v>283</v>
      </c>
      <c r="K13" s="53">
        <v>8813</v>
      </c>
      <c r="L13" s="56">
        <v>568.08000000000004</v>
      </c>
      <c r="M13" s="55" t="s">
        <v>284</v>
      </c>
    </row>
    <row r="14" spans="1:16" ht="12.75" customHeight="1" x14ac:dyDescent="0.25">
      <c r="A14" s="52" t="s">
        <v>93</v>
      </c>
      <c r="B14" s="53">
        <v>62454</v>
      </c>
      <c r="C14" s="54">
        <v>633.26</v>
      </c>
      <c r="D14" s="55" t="s">
        <v>285</v>
      </c>
      <c r="E14" s="53">
        <v>54151</v>
      </c>
      <c r="F14" s="54">
        <v>633.44000000000005</v>
      </c>
      <c r="G14" s="55" t="s">
        <v>286</v>
      </c>
      <c r="H14" s="53">
        <v>1435</v>
      </c>
      <c r="I14" s="54">
        <v>630.84</v>
      </c>
      <c r="J14" s="55" t="s">
        <v>287</v>
      </c>
      <c r="K14" s="53">
        <v>6868</v>
      </c>
      <c r="L14" s="56">
        <v>632.38</v>
      </c>
      <c r="M14" s="55" t="s">
        <v>288</v>
      </c>
      <c r="P14" s="119" t="s">
        <v>62</v>
      </c>
    </row>
    <row r="15" spans="1:16" ht="12.75" customHeight="1" x14ac:dyDescent="0.25">
      <c r="A15" s="52" t="s">
        <v>94</v>
      </c>
      <c r="B15" s="53">
        <v>72373</v>
      </c>
      <c r="C15" s="54">
        <v>727.05</v>
      </c>
      <c r="D15" s="55" t="s">
        <v>289</v>
      </c>
      <c r="E15" s="53">
        <v>64552</v>
      </c>
      <c r="F15" s="54">
        <v>727.29</v>
      </c>
      <c r="G15" s="55" t="s">
        <v>290</v>
      </c>
      <c r="H15" s="53">
        <v>1069</v>
      </c>
      <c r="I15" s="54">
        <v>722.74</v>
      </c>
      <c r="J15" s="55" t="s">
        <v>291</v>
      </c>
      <c r="K15" s="53">
        <v>6752</v>
      </c>
      <c r="L15" s="56">
        <v>725.41</v>
      </c>
      <c r="M15" s="55" t="s">
        <v>292</v>
      </c>
      <c r="P15" s="119">
        <f>B19-'stranica 4'!B19-'stranica 5'!B19</f>
        <v>0</v>
      </c>
    </row>
    <row r="16" spans="1:16" ht="12.75" customHeight="1" x14ac:dyDescent="0.25">
      <c r="A16" s="52" t="s">
        <v>95</v>
      </c>
      <c r="B16" s="53">
        <v>34863</v>
      </c>
      <c r="C16" s="54">
        <v>854.04</v>
      </c>
      <c r="D16" s="55" t="s">
        <v>293</v>
      </c>
      <c r="E16" s="53">
        <v>31135</v>
      </c>
      <c r="F16" s="54">
        <v>853.33</v>
      </c>
      <c r="G16" s="55" t="s">
        <v>294</v>
      </c>
      <c r="H16" s="53">
        <v>407</v>
      </c>
      <c r="I16" s="54">
        <v>858.44</v>
      </c>
      <c r="J16" s="55" t="s">
        <v>295</v>
      </c>
      <c r="K16" s="53">
        <v>3321</v>
      </c>
      <c r="L16" s="56">
        <v>860.08</v>
      </c>
      <c r="M16" s="55" t="s">
        <v>296</v>
      </c>
    </row>
    <row r="17" spans="1:13" ht="12.75" customHeight="1" x14ac:dyDescent="0.25">
      <c r="A17" s="52" t="s">
        <v>96</v>
      </c>
      <c r="B17" s="53">
        <v>16429</v>
      </c>
      <c r="C17" s="54">
        <v>992.59</v>
      </c>
      <c r="D17" s="55" t="s">
        <v>297</v>
      </c>
      <c r="E17" s="53">
        <v>14061</v>
      </c>
      <c r="F17" s="54">
        <v>991.9</v>
      </c>
      <c r="G17" s="55" t="s">
        <v>162</v>
      </c>
      <c r="H17" s="53">
        <v>193</v>
      </c>
      <c r="I17" s="54">
        <v>993.75</v>
      </c>
      <c r="J17" s="55" t="s">
        <v>298</v>
      </c>
      <c r="K17" s="53">
        <v>2175</v>
      </c>
      <c r="L17" s="56">
        <v>996.96</v>
      </c>
      <c r="M17" s="55" t="s">
        <v>299</v>
      </c>
    </row>
    <row r="18" spans="1:13" ht="12.75" customHeight="1" x14ac:dyDescent="0.25">
      <c r="A18" s="52" t="s">
        <v>97</v>
      </c>
      <c r="B18" s="53">
        <v>19332</v>
      </c>
      <c r="C18" s="54">
        <v>1311.61</v>
      </c>
      <c r="D18" s="55" t="s">
        <v>300</v>
      </c>
      <c r="E18" s="53">
        <v>18027</v>
      </c>
      <c r="F18" s="54">
        <v>1314.7</v>
      </c>
      <c r="G18" s="55" t="s">
        <v>301</v>
      </c>
      <c r="H18" s="53">
        <v>146</v>
      </c>
      <c r="I18" s="54">
        <v>1260.95</v>
      </c>
      <c r="J18" s="55" t="s">
        <v>302</v>
      </c>
      <c r="K18" s="53">
        <v>1159</v>
      </c>
      <c r="L18" s="56">
        <v>1269.82</v>
      </c>
      <c r="M18" s="55" t="s">
        <v>303</v>
      </c>
    </row>
    <row r="19" spans="1:13" ht="11.25" customHeight="1" x14ac:dyDescent="0.25">
      <c r="A19" s="57" t="s">
        <v>1</v>
      </c>
      <c r="B19" s="58">
        <v>946104</v>
      </c>
      <c r="C19" s="59">
        <v>468.79</v>
      </c>
      <c r="D19" s="60" t="s">
        <v>208</v>
      </c>
      <c r="E19" s="58">
        <v>691273</v>
      </c>
      <c r="F19" s="59">
        <v>501.79</v>
      </c>
      <c r="G19" s="60" t="s">
        <v>205</v>
      </c>
      <c r="H19" s="58">
        <v>89897</v>
      </c>
      <c r="I19" s="59">
        <v>344.77</v>
      </c>
      <c r="J19" s="60" t="s">
        <v>206</v>
      </c>
      <c r="K19" s="58">
        <v>164934</v>
      </c>
      <c r="L19" s="61">
        <v>398.07</v>
      </c>
      <c r="M19" s="60" t="s">
        <v>207</v>
      </c>
    </row>
    <row r="20" spans="1:13" ht="14.2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62"/>
    </row>
    <row r="21" spans="1:13" ht="6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8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sqref="A1:M1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48" customHeight="1" x14ac:dyDescent="0.25">
      <c r="A1" s="274" t="s">
        <v>494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srpanj 2023. (isplata u kolovozu 2023.)</v>
      </c>
      <c r="J2" s="273"/>
      <c r="K2" s="273"/>
      <c r="L2" s="273"/>
      <c r="M2" s="273"/>
    </row>
    <row r="3" spans="1:13" ht="24" customHeight="1" x14ac:dyDescent="0.25">
      <c r="A3" s="268" t="s">
        <v>102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4.5" customHeight="1" x14ac:dyDescent="0.25">
      <c r="A4" s="269"/>
      <c r="B4" s="13" t="s">
        <v>2</v>
      </c>
      <c r="C4" s="165" t="s">
        <v>112</v>
      </c>
      <c r="D4" s="14" t="s">
        <v>15</v>
      </c>
      <c r="E4" s="13" t="s">
        <v>2</v>
      </c>
      <c r="F4" s="165" t="s">
        <v>112</v>
      </c>
      <c r="G4" s="14" t="s">
        <v>15</v>
      </c>
      <c r="H4" s="13" t="s">
        <v>2</v>
      </c>
      <c r="I4" s="165" t="s">
        <v>112</v>
      </c>
      <c r="J4" s="14" t="s">
        <v>15</v>
      </c>
      <c r="K4" s="13" t="s">
        <v>2</v>
      </c>
      <c r="L4" s="165" t="s">
        <v>112</v>
      </c>
      <c r="M4" s="14" t="s">
        <v>15</v>
      </c>
    </row>
    <row r="5" spans="1:13" ht="12.75" customHeight="1" x14ac:dyDescent="0.25">
      <c r="A5" s="52" t="s">
        <v>84</v>
      </c>
      <c r="B5" s="53">
        <v>45</v>
      </c>
      <c r="C5" s="54">
        <v>49.33</v>
      </c>
      <c r="D5" s="55" t="s">
        <v>163</v>
      </c>
      <c r="E5" s="53">
        <v>24</v>
      </c>
      <c r="F5" s="54">
        <v>45.03</v>
      </c>
      <c r="G5" s="55" t="s">
        <v>115</v>
      </c>
      <c r="H5" s="53">
        <v>1</v>
      </c>
      <c r="I5" s="54">
        <v>60.05</v>
      </c>
      <c r="J5" s="55" t="s">
        <v>79</v>
      </c>
      <c r="K5" s="53">
        <v>20</v>
      </c>
      <c r="L5" s="56">
        <v>53.95</v>
      </c>
      <c r="M5" s="55" t="s">
        <v>164</v>
      </c>
    </row>
    <row r="6" spans="1:13" ht="12.75" customHeight="1" x14ac:dyDescent="0.25">
      <c r="A6" s="52" t="s">
        <v>85</v>
      </c>
      <c r="B6" s="53">
        <v>4549</v>
      </c>
      <c r="C6" s="54">
        <v>119.53</v>
      </c>
      <c r="D6" s="55" t="s">
        <v>305</v>
      </c>
      <c r="E6" s="53">
        <v>3181</v>
      </c>
      <c r="F6" s="54">
        <v>118.56</v>
      </c>
      <c r="G6" s="55" t="s">
        <v>306</v>
      </c>
      <c r="H6" s="53">
        <v>94</v>
      </c>
      <c r="I6" s="54">
        <v>119.35</v>
      </c>
      <c r="J6" s="55" t="s">
        <v>307</v>
      </c>
      <c r="K6" s="53">
        <v>1274</v>
      </c>
      <c r="L6" s="56">
        <v>121.97</v>
      </c>
      <c r="M6" s="55" t="s">
        <v>308</v>
      </c>
    </row>
    <row r="7" spans="1:13" ht="12.75" customHeight="1" x14ac:dyDescent="0.25">
      <c r="A7" s="52" t="s">
        <v>86</v>
      </c>
      <c r="B7" s="53">
        <v>4170</v>
      </c>
      <c r="C7" s="54">
        <v>169.65</v>
      </c>
      <c r="D7" s="55" t="s">
        <v>309</v>
      </c>
      <c r="E7" s="53">
        <v>2480</v>
      </c>
      <c r="F7" s="54">
        <v>166.86</v>
      </c>
      <c r="G7" s="55" t="s">
        <v>310</v>
      </c>
      <c r="H7" s="53">
        <v>120</v>
      </c>
      <c r="I7" s="54">
        <v>172.98</v>
      </c>
      <c r="J7" s="55" t="s">
        <v>311</v>
      </c>
      <c r="K7" s="53">
        <v>1570</v>
      </c>
      <c r="L7" s="56">
        <v>173.78</v>
      </c>
      <c r="M7" s="55" t="s">
        <v>312</v>
      </c>
    </row>
    <row r="8" spans="1:13" ht="12.75" customHeight="1" x14ac:dyDescent="0.25">
      <c r="A8" s="52" t="s">
        <v>87</v>
      </c>
      <c r="B8" s="53">
        <v>6587</v>
      </c>
      <c r="C8" s="54">
        <v>237.57</v>
      </c>
      <c r="D8" s="55" t="s">
        <v>313</v>
      </c>
      <c r="E8" s="53">
        <v>3523</v>
      </c>
      <c r="F8" s="54">
        <v>238.83</v>
      </c>
      <c r="G8" s="55" t="s">
        <v>314</v>
      </c>
      <c r="H8" s="53">
        <v>309</v>
      </c>
      <c r="I8" s="54">
        <v>236.86</v>
      </c>
      <c r="J8" s="55" t="s">
        <v>165</v>
      </c>
      <c r="K8" s="53">
        <v>2755</v>
      </c>
      <c r="L8" s="56">
        <v>236.04</v>
      </c>
      <c r="M8" s="55" t="s">
        <v>315</v>
      </c>
    </row>
    <row r="9" spans="1:13" ht="12.75" customHeight="1" x14ac:dyDescent="0.25">
      <c r="A9" s="52" t="s">
        <v>88</v>
      </c>
      <c r="B9" s="53">
        <v>11773</v>
      </c>
      <c r="C9" s="54">
        <v>309.29000000000002</v>
      </c>
      <c r="D9" s="55" t="s">
        <v>316</v>
      </c>
      <c r="E9" s="53">
        <v>7515</v>
      </c>
      <c r="F9" s="54">
        <v>309.47000000000003</v>
      </c>
      <c r="G9" s="55" t="s">
        <v>317</v>
      </c>
      <c r="H9" s="53">
        <v>558</v>
      </c>
      <c r="I9" s="54">
        <v>309.06</v>
      </c>
      <c r="J9" s="55" t="s">
        <v>318</v>
      </c>
      <c r="K9" s="53">
        <v>3700</v>
      </c>
      <c r="L9" s="56">
        <v>308.95999999999998</v>
      </c>
      <c r="M9" s="55" t="s">
        <v>319</v>
      </c>
    </row>
    <row r="10" spans="1:13" ht="12.75" customHeight="1" x14ac:dyDescent="0.25">
      <c r="A10" s="52" t="s">
        <v>89</v>
      </c>
      <c r="B10" s="53">
        <v>36782</v>
      </c>
      <c r="C10" s="54">
        <v>362.75</v>
      </c>
      <c r="D10" s="55" t="s">
        <v>320</v>
      </c>
      <c r="E10" s="53">
        <v>23733</v>
      </c>
      <c r="F10" s="54">
        <v>359.68</v>
      </c>
      <c r="G10" s="55" t="s">
        <v>321</v>
      </c>
      <c r="H10" s="53">
        <v>2063</v>
      </c>
      <c r="I10" s="54">
        <v>352.48</v>
      </c>
      <c r="J10" s="55" t="s">
        <v>322</v>
      </c>
      <c r="K10" s="53">
        <v>10986</v>
      </c>
      <c r="L10" s="56">
        <v>371.32</v>
      </c>
      <c r="M10" s="55" t="s">
        <v>323</v>
      </c>
    </row>
    <row r="11" spans="1:13" ht="12.75" customHeight="1" x14ac:dyDescent="0.25">
      <c r="A11" s="52" t="s">
        <v>90</v>
      </c>
      <c r="B11" s="53">
        <v>31618</v>
      </c>
      <c r="C11" s="54">
        <v>440.87</v>
      </c>
      <c r="D11" s="55" t="s">
        <v>324</v>
      </c>
      <c r="E11" s="53">
        <v>24800</v>
      </c>
      <c r="F11" s="54">
        <v>441.59</v>
      </c>
      <c r="G11" s="55" t="s">
        <v>325</v>
      </c>
      <c r="H11" s="53">
        <v>1460</v>
      </c>
      <c r="I11" s="54">
        <v>445.26</v>
      </c>
      <c r="J11" s="55" t="s">
        <v>326</v>
      </c>
      <c r="K11" s="53">
        <v>5358</v>
      </c>
      <c r="L11" s="56">
        <v>436.34</v>
      </c>
      <c r="M11" s="55" t="s">
        <v>327</v>
      </c>
    </row>
    <row r="12" spans="1:13" ht="12.75" customHeight="1" x14ac:dyDescent="0.25">
      <c r="A12" s="52" t="s">
        <v>91</v>
      </c>
      <c r="B12" s="53">
        <v>23298</v>
      </c>
      <c r="C12" s="54">
        <v>504.89</v>
      </c>
      <c r="D12" s="55" t="s">
        <v>328</v>
      </c>
      <c r="E12" s="53">
        <v>19373</v>
      </c>
      <c r="F12" s="54">
        <v>505.24</v>
      </c>
      <c r="G12" s="55" t="s">
        <v>329</v>
      </c>
      <c r="H12" s="53">
        <v>909</v>
      </c>
      <c r="I12" s="54">
        <v>501.09</v>
      </c>
      <c r="J12" s="55" t="s">
        <v>330</v>
      </c>
      <c r="K12" s="53">
        <v>3016</v>
      </c>
      <c r="L12" s="56">
        <v>503.79</v>
      </c>
      <c r="M12" s="55" t="s">
        <v>331</v>
      </c>
    </row>
    <row r="13" spans="1:13" ht="12.75" customHeight="1" x14ac:dyDescent="0.25">
      <c r="A13" s="52" t="s">
        <v>92</v>
      </c>
      <c r="B13" s="53">
        <v>19554</v>
      </c>
      <c r="C13" s="54">
        <v>568.66</v>
      </c>
      <c r="D13" s="55" t="s">
        <v>332</v>
      </c>
      <c r="E13" s="53">
        <v>17416</v>
      </c>
      <c r="F13" s="54">
        <v>568.74</v>
      </c>
      <c r="G13" s="55" t="s">
        <v>333</v>
      </c>
      <c r="H13" s="53">
        <v>603</v>
      </c>
      <c r="I13" s="54">
        <v>565.79</v>
      </c>
      <c r="J13" s="55" t="s">
        <v>334</v>
      </c>
      <c r="K13" s="53">
        <v>1535</v>
      </c>
      <c r="L13" s="56">
        <v>568.85</v>
      </c>
      <c r="M13" s="55" t="s">
        <v>335</v>
      </c>
    </row>
    <row r="14" spans="1:13" ht="12.75" customHeight="1" x14ac:dyDescent="0.25">
      <c r="A14" s="52" t="s">
        <v>93</v>
      </c>
      <c r="B14" s="53">
        <v>16224</v>
      </c>
      <c r="C14" s="54">
        <v>632.96</v>
      </c>
      <c r="D14" s="55" t="s">
        <v>166</v>
      </c>
      <c r="E14" s="53">
        <v>14594</v>
      </c>
      <c r="F14" s="54">
        <v>633</v>
      </c>
      <c r="G14" s="55" t="s">
        <v>336</v>
      </c>
      <c r="H14" s="53">
        <v>434</v>
      </c>
      <c r="I14" s="54">
        <v>633.69000000000005</v>
      </c>
      <c r="J14" s="55" t="s">
        <v>337</v>
      </c>
      <c r="K14" s="53">
        <v>1196</v>
      </c>
      <c r="L14" s="56">
        <v>632.25</v>
      </c>
      <c r="M14" s="55" t="s">
        <v>338</v>
      </c>
    </row>
    <row r="15" spans="1:13" ht="12.75" customHeight="1" x14ac:dyDescent="0.25">
      <c r="A15" s="52" t="s">
        <v>94</v>
      </c>
      <c r="B15" s="53">
        <v>17395</v>
      </c>
      <c r="C15" s="54">
        <v>725.61</v>
      </c>
      <c r="D15" s="55" t="s">
        <v>339</v>
      </c>
      <c r="E15" s="53">
        <v>15781</v>
      </c>
      <c r="F15" s="54">
        <v>725.95</v>
      </c>
      <c r="G15" s="55" t="s">
        <v>340</v>
      </c>
      <c r="H15" s="53">
        <v>405</v>
      </c>
      <c r="I15" s="54">
        <v>722.08</v>
      </c>
      <c r="J15" s="55" t="s">
        <v>341</v>
      </c>
      <c r="K15" s="53">
        <v>1209</v>
      </c>
      <c r="L15" s="56">
        <v>722.42</v>
      </c>
      <c r="M15" s="55" t="s">
        <v>342</v>
      </c>
    </row>
    <row r="16" spans="1:13" ht="12.75" customHeight="1" x14ac:dyDescent="0.25">
      <c r="A16" s="52" t="s">
        <v>95</v>
      </c>
      <c r="B16" s="53">
        <v>7862</v>
      </c>
      <c r="C16" s="54">
        <v>851.95</v>
      </c>
      <c r="D16" s="55" t="s">
        <v>343</v>
      </c>
      <c r="E16" s="53">
        <v>7251</v>
      </c>
      <c r="F16" s="54">
        <v>851.5</v>
      </c>
      <c r="G16" s="55" t="s">
        <v>344</v>
      </c>
      <c r="H16" s="53">
        <v>129</v>
      </c>
      <c r="I16" s="54">
        <v>854.41</v>
      </c>
      <c r="J16" s="55" t="s">
        <v>345</v>
      </c>
      <c r="K16" s="53">
        <v>482</v>
      </c>
      <c r="L16" s="56">
        <v>857.96</v>
      </c>
      <c r="M16" s="55" t="s">
        <v>346</v>
      </c>
    </row>
    <row r="17" spans="1:13" ht="12.75" customHeight="1" x14ac:dyDescent="0.25">
      <c r="A17" s="52" t="s">
        <v>96</v>
      </c>
      <c r="B17" s="53">
        <v>3447</v>
      </c>
      <c r="C17" s="54">
        <v>993.12</v>
      </c>
      <c r="D17" s="55" t="s">
        <v>347</v>
      </c>
      <c r="E17" s="53">
        <v>3067</v>
      </c>
      <c r="F17" s="54">
        <v>992.47</v>
      </c>
      <c r="G17" s="55" t="s">
        <v>343</v>
      </c>
      <c r="H17" s="53">
        <v>65</v>
      </c>
      <c r="I17" s="54">
        <v>992.53</v>
      </c>
      <c r="J17" s="55" t="s">
        <v>348</v>
      </c>
      <c r="K17" s="53">
        <v>315</v>
      </c>
      <c r="L17" s="56">
        <v>999.5</v>
      </c>
      <c r="M17" s="55" t="s">
        <v>349</v>
      </c>
    </row>
    <row r="18" spans="1:13" ht="12.75" customHeight="1" x14ac:dyDescent="0.25">
      <c r="A18" s="52" t="s">
        <v>97</v>
      </c>
      <c r="B18" s="53">
        <v>2939</v>
      </c>
      <c r="C18" s="54">
        <v>1212.04</v>
      </c>
      <c r="D18" s="55" t="s">
        <v>350</v>
      </c>
      <c r="E18" s="53">
        <v>2853</v>
      </c>
      <c r="F18" s="54">
        <v>1211.23</v>
      </c>
      <c r="G18" s="55" t="s">
        <v>351</v>
      </c>
      <c r="H18" s="53">
        <v>59</v>
      </c>
      <c r="I18" s="54">
        <v>1239.69</v>
      </c>
      <c r="J18" s="55" t="s">
        <v>352</v>
      </c>
      <c r="K18" s="53">
        <v>27</v>
      </c>
      <c r="L18" s="56">
        <v>1237.31</v>
      </c>
      <c r="M18" s="55" t="s">
        <v>353</v>
      </c>
    </row>
    <row r="19" spans="1:13" ht="11.25" customHeight="1" x14ac:dyDescent="0.25">
      <c r="A19" s="57" t="s">
        <v>1</v>
      </c>
      <c r="B19" s="58">
        <v>186243</v>
      </c>
      <c r="C19" s="59">
        <v>500.41</v>
      </c>
      <c r="D19" s="60" t="s">
        <v>354</v>
      </c>
      <c r="E19" s="58">
        <v>145591</v>
      </c>
      <c r="F19" s="59">
        <v>525.5</v>
      </c>
      <c r="G19" s="60" t="s">
        <v>355</v>
      </c>
      <c r="H19" s="58">
        <v>7209</v>
      </c>
      <c r="I19" s="59">
        <v>453.17</v>
      </c>
      <c r="J19" s="60" t="s">
        <v>356</v>
      </c>
      <c r="K19" s="58">
        <v>33443</v>
      </c>
      <c r="L19" s="61">
        <v>401.4</v>
      </c>
      <c r="M19" s="60" t="s">
        <v>357</v>
      </c>
    </row>
    <row r="20" spans="1:13" ht="15.75" customHeight="1" x14ac:dyDescent="0.25">
      <c r="A20" s="262" t="s">
        <v>75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</row>
    <row r="21" spans="1:13" ht="2.25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5.7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sqref="A1:M1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51" customHeight="1" x14ac:dyDescent="0.25">
      <c r="A1" s="274" t="s">
        <v>493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srpanj 2023. (isplata u kolovozu 2023.)</v>
      </c>
      <c r="J2" s="273"/>
      <c r="K2" s="273"/>
      <c r="L2" s="273"/>
      <c r="M2" s="273"/>
    </row>
    <row r="3" spans="1:13" ht="24" customHeight="1" x14ac:dyDescent="0.25">
      <c r="A3" s="268" t="s">
        <v>102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6.75" customHeight="1" x14ac:dyDescent="0.25">
      <c r="A4" s="269"/>
      <c r="B4" s="13" t="s">
        <v>2</v>
      </c>
      <c r="C4" s="165" t="s">
        <v>112</v>
      </c>
      <c r="D4" s="14" t="s">
        <v>15</v>
      </c>
      <c r="E4" s="13" t="s">
        <v>2</v>
      </c>
      <c r="F4" s="165" t="s">
        <v>112</v>
      </c>
      <c r="G4" s="14" t="s">
        <v>15</v>
      </c>
      <c r="H4" s="13" t="s">
        <v>2</v>
      </c>
      <c r="I4" s="165" t="s">
        <v>112</v>
      </c>
      <c r="J4" s="14" t="s">
        <v>15</v>
      </c>
      <c r="K4" s="13" t="s">
        <v>2</v>
      </c>
      <c r="L4" s="165" t="s">
        <v>112</v>
      </c>
      <c r="M4" s="14" t="s">
        <v>15</v>
      </c>
    </row>
    <row r="5" spans="1:13" ht="12.75" customHeight="1" x14ac:dyDescent="0.25">
      <c r="A5" s="52" t="s">
        <v>84</v>
      </c>
      <c r="B5" s="53">
        <v>2446</v>
      </c>
      <c r="C5" s="54">
        <v>47.58</v>
      </c>
      <c r="D5" s="55" t="s">
        <v>358</v>
      </c>
      <c r="E5" s="53">
        <v>832</v>
      </c>
      <c r="F5" s="54">
        <v>44.72</v>
      </c>
      <c r="G5" s="55" t="s">
        <v>359</v>
      </c>
      <c r="H5" s="53">
        <v>1221</v>
      </c>
      <c r="I5" s="54">
        <v>49.94</v>
      </c>
      <c r="J5" s="55" t="s">
        <v>360</v>
      </c>
      <c r="K5" s="53">
        <v>393</v>
      </c>
      <c r="L5" s="56">
        <v>46.31</v>
      </c>
      <c r="M5" s="55" t="s">
        <v>361</v>
      </c>
    </row>
    <row r="6" spans="1:13" ht="12.75" customHeight="1" x14ac:dyDescent="0.25">
      <c r="A6" s="52" t="s">
        <v>85</v>
      </c>
      <c r="B6" s="53">
        <v>6247</v>
      </c>
      <c r="C6" s="54">
        <v>115.75</v>
      </c>
      <c r="D6" s="55" t="s">
        <v>362</v>
      </c>
      <c r="E6" s="53">
        <v>1271</v>
      </c>
      <c r="F6" s="54">
        <v>118.1</v>
      </c>
      <c r="G6" s="55" t="s">
        <v>363</v>
      </c>
      <c r="H6" s="53">
        <v>2138</v>
      </c>
      <c r="I6" s="54">
        <v>111.23</v>
      </c>
      <c r="J6" s="55" t="s">
        <v>364</v>
      </c>
      <c r="K6" s="53">
        <v>2838</v>
      </c>
      <c r="L6" s="56">
        <v>118.11</v>
      </c>
      <c r="M6" s="55" t="s">
        <v>365</v>
      </c>
    </row>
    <row r="7" spans="1:13" ht="12.75" customHeight="1" x14ac:dyDescent="0.25">
      <c r="A7" s="52" t="s">
        <v>86</v>
      </c>
      <c r="B7" s="53">
        <v>42624</v>
      </c>
      <c r="C7" s="54">
        <v>176.71</v>
      </c>
      <c r="D7" s="55" t="s">
        <v>366</v>
      </c>
      <c r="E7" s="53">
        <v>21738</v>
      </c>
      <c r="F7" s="54">
        <v>176.99</v>
      </c>
      <c r="G7" s="55" t="s">
        <v>167</v>
      </c>
      <c r="H7" s="53">
        <v>5820</v>
      </c>
      <c r="I7" s="54">
        <v>173.95</v>
      </c>
      <c r="J7" s="55" t="s">
        <v>367</v>
      </c>
      <c r="K7" s="53">
        <v>15066</v>
      </c>
      <c r="L7" s="56">
        <v>177.39</v>
      </c>
      <c r="M7" s="55" t="s">
        <v>368</v>
      </c>
    </row>
    <row r="8" spans="1:13" ht="12.75" customHeight="1" x14ac:dyDescent="0.25">
      <c r="A8" s="52" t="s">
        <v>87</v>
      </c>
      <c r="B8" s="53">
        <v>83212</v>
      </c>
      <c r="C8" s="54">
        <v>238.06</v>
      </c>
      <c r="D8" s="55" t="s">
        <v>369</v>
      </c>
      <c r="E8" s="53">
        <v>48746</v>
      </c>
      <c r="F8" s="54">
        <v>238.35</v>
      </c>
      <c r="G8" s="55" t="s">
        <v>370</v>
      </c>
      <c r="H8" s="53">
        <v>15320</v>
      </c>
      <c r="I8" s="54">
        <v>240.79</v>
      </c>
      <c r="J8" s="55" t="s">
        <v>371</v>
      </c>
      <c r="K8" s="53">
        <v>19146</v>
      </c>
      <c r="L8" s="56">
        <v>235.15</v>
      </c>
      <c r="M8" s="55" t="s">
        <v>372</v>
      </c>
    </row>
    <row r="9" spans="1:13" ht="12.75" customHeight="1" x14ac:dyDescent="0.25">
      <c r="A9" s="52" t="s">
        <v>88</v>
      </c>
      <c r="B9" s="53">
        <v>114424</v>
      </c>
      <c r="C9" s="54">
        <v>306.58999999999997</v>
      </c>
      <c r="D9" s="55" t="s">
        <v>373</v>
      </c>
      <c r="E9" s="53">
        <v>73011</v>
      </c>
      <c r="F9" s="54">
        <v>307.87</v>
      </c>
      <c r="G9" s="55" t="s">
        <v>374</v>
      </c>
      <c r="H9" s="53">
        <v>22288</v>
      </c>
      <c r="I9" s="54">
        <v>304.51</v>
      </c>
      <c r="J9" s="55" t="s">
        <v>375</v>
      </c>
      <c r="K9" s="53">
        <v>19125</v>
      </c>
      <c r="L9" s="56">
        <v>304.14999999999998</v>
      </c>
      <c r="M9" s="55" t="s">
        <v>376</v>
      </c>
    </row>
    <row r="10" spans="1:13" ht="12.75" customHeight="1" x14ac:dyDescent="0.25">
      <c r="A10" s="52" t="s">
        <v>89</v>
      </c>
      <c r="B10" s="53">
        <v>105412</v>
      </c>
      <c r="C10" s="54">
        <v>369.72</v>
      </c>
      <c r="D10" s="55" t="s">
        <v>377</v>
      </c>
      <c r="E10" s="53">
        <v>69389</v>
      </c>
      <c r="F10" s="54">
        <v>370.67</v>
      </c>
      <c r="G10" s="55" t="s">
        <v>378</v>
      </c>
      <c r="H10" s="53">
        <v>15027</v>
      </c>
      <c r="I10" s="54">
        <v>368.69</v>
      </c>
      <c r="J10" s="55" t="s">
        <v>168</v>
      </c>
      <c r="K10" s="53">
        <v>20996</v>
      </c>
      <c r="L10" s="56">
        <v>367.31</v>
      </c>
      <c r="M10" s="55" t="s">
        <v>379</v>
      </c>
    </row>
    <row r="11" spans="1:13" ht="12.75" customHeight="1" x14ac:dyDescent="0.25">
      <c r="A11" s="52" t="s">
        <v>90</v>
      </c>
      <c r="B11" s="53">
        <v>107865</v>
      </c>
      <c r="C11" s="54">
        <v>436.91</v>
      </c>
      <c r="D11" s="55" t="s">
        <v>161</v>
      </c>
      <c r="E11" s="53">
        <v>79570</v>
      </c>
      <c r="F11" s="54">
        <v>437.39</v>
      </c>
      <c r="G11" s="55" t="s">
        <v>380</v>
      </c>
      <c r="H11" s="53">
        <v>10749</v>
      </c>
      <c r="I11" s="54">
        <v>438.02</v>
      </c>
      <c r="J11" s="55" t="s">
        <v>381</v>
      </c>
      <c r="K11" s="53">
        <v>17546</v>
      </c>
      <c r="L11" s="56">
        <v>434.1</v>
      </c>
      <c r="M11" s="55" t="s">
        <v>382</v>
      </c>
    </row>
    <row r="12" spans="1:13" ht="12.75" customHeight="1" x14ac:dyDescent="0.25">
      <c r="A12" s="52" t="s">
        <v>91</v>
      </c>
      <c r="B12" s="53">
        <v>85436</v>
      </c>
      <c r="C12" s="54">
        <v>501.94</v>
      </c>
      <c r="D12" s="55" t="s">
        <v>169</v>
      </c>
      <c r="E12" s="53">
        <v>67508</v>
      </c>
      <c r="F12" s="54">
        <v>502.02</v>
      </c>
      <c r="G12" s="55" t="s">
        <v>383</v>
      </c>
      <c r="H12" s="53">
        <v>5871</v>
      </c>
      <c r="I12" s="54">
        <v>496.54</v>
      </c>
      <c r="J12" s="55" t="s">
        <v>373</v>
      </c>
      <c r="K12" s="53">
        <v>12057</v>
      </c>
      <c r="L12" s="56">
        <v>504.12</v>
      </c>
      <c r="M12" s="55" t="s">
        <v>152</v>
      </c>
    </row>
    <row r="13" spans="1:13" ht="12.75" customHeight="1" x14ac:dyDescent="0.25">
      <c r="A13" s="52" t="s">
        <v>92</v>
      </c>
      <c r="B13" s="53">
        <v>54611</v>
      </c>
      <c r="C13" s="54">
        <v>568.51</v>
      </c>
      <c r="D13" s="55" t="s">
        <v>384</v>
      </c>
      <c r="E13" s="53">
        <v>45237</v>
      </c>
      <c r="F13" s="54">
        <v>568.67999999999995</v>
      </c>
      <c r="G13" s="55" t="s">
        <v>385</v>
      </c>
      <c r="H13" s="53">
        <v>2096</v>
      </c>
      <c r="I13" s="54">
        <v>566.88</v>
      </c>
      <c r="J13" s="55" t="s">
        <v>386</v>
      </c>
      <c r="K13" s="53">
        <v>7278</v>
      </c>
      <c r="L13" s="56">
        <v>567.91999999999996</v>
      </c>
      <c r="M13" s="55" t="s">
        <v>387</v>
      </c>
    </row>
    <row r="14" spans="1:13" ht="12.75" customHeight="1" x14ac:dyDescent="0.25">
      <c r="A14" s="52" t="s">
        <v>93</v>
      </c>
      <c r="B14" s="53">
        <v>46230</v>
      </c>
      <c r="C14" s="54">
        <v>633.37</v>
      </c>
      <c r="D14" s="55" t="s">
        <v>388</v>
      </c>
      <c r="E14" s="53">
        <v>39557</v>
      </c>
      <c r="F14" s="54">
        <v>633.6</v>
      </c>
      <c r="G14" s="55" t="s">
        <v>389</v>
      </c>
      <c r="H14" s="53">
        <v>1001</v>
      </c>
      <c r="I14" s="54">
        <v>629.61</v>
      </c>
      <c r="J14" s="55" t="s">
        <v>390</v>
      </c>
      <c r="K14" s="53">
        <v>5672</v>
      </c>
      <c r="L14" s="56">
        <v>632.41</v>
      </c>
      <c r="M14" s="55" t="s">
        <v>391</v>
      </c>
    </row>
    <row r="15" spans="1:13" ht="12.75" customHeight="1" x14ac:dyDescent="0.25">
      <c r="A15" s="52" t="s">
        <v>94</v>
      </c>
      <c r="B15" s="53">
        <v>54978</v>
      </c>
      <c r="C15" s="54">
        <v>727.5</v>
      </c>
      <c r="D15" s="55" t="s">
        <v>392</v>
      </c>
      <c r="E15" s="53">
        <v>48771</v>
      </c>
      <c r="F15" s="54">
        <v>727.72</v>
      </c>
      <c r="G15" s="55" t="s">
        <v>393</v>
      </c>
      <c r="H15" s="53">
        <v>664</v>
      </c>
      <c r="I15" s="54">
        <v>723.14</v>
      </c>
      <c r="J15" s="55" t="s">
        <v>394</v>
      </c>
      <c r="K15" s="53">
        <v>5543</v>
      </c>
      <c r="L15" s="56">
        <v>726.06</v>
      </c>
      <c r="M15" s="55" t="s">
        <v>395</v>
      </c>
    </row>
    <row r="16" spans="1:13" ht="12.75" customHeight="1" x14ac:dyDescent="0.25">
      <c r="A16" s="52" t="s">
        <v>95</v>
      </c>
      <c r="B16" s="53">
        <v>27001</v>
      </c>
      <c r="C16" s="54">
        <v>854.64</v>
      </c>
      <c r="D16" s="55" t="s">
        <v>396</v>
      </c>
      <c r="E16" s="53">
        <v>23884</v>
      </c>
      <c r="F16" s="54">
        <v>853.89</v>
      </c>
      <c r="G16" s="55" t="s">
        <v>397</v>
      </c>
      <c r="H16" s="53">
        <v>278</v>
      </c>
      <c r="I16" s="54">
        <v>860.32</v>
      </c>
      <c r="J16" s="55" t="s">
        <v>398</v>
      </c>
      <c r="K16" s="53">
        <v>2839</v>
      </c>
      <c r="L16" s="56">
        <v>860.44</v>
      </c>
      <c r="M16" s="55" t="s">
        <v>399</v>
      </c>
    </row>
    <row r="17" spans="1:19" ht="12.75" customHeight="1" x14ac:dyDescent="0.25">
      <c r="A17" s="52" t="s">
        <v>96</v>
      </c>
      <c r="B17" s="53">
        <v>12982</v>
      </c>
      <c r="C17" s="54">
        <v>992.45</v>
      </c>
      <c r="D17" s="55" t="s">
        <v>400</v>
      </c>
      <c r="E17" s="53">
        <v>10994</v>
      </c>
      <c r="F17" s="54">
        <v>991.74</v>
      </c>
      <c r="G17" s="55" t="s">
        <v>401</v>
      </c>
      <c r="H17" s="53">
        <v>128</v>
      </c>
      <c r="I17" s="54">
        <v>994.36</v>
      </c>
      <c r="J17" s="55" t="s">
        <v>402</v>
      </c>
      <c r="K17" s="53">
        <v>1860</v>
      </c>
      <c r="L17" s="56">
        <v>996.53</v>
      </c>
      <c r="M17" s="55" t="s">
        <v>403</v>
      </c>
    </row>
    <row r="18" spans="1:19" ht="12.75" customHeight="1" x14ac:dyDescent="0.25">
      <c r="A18" s="52" t="s">
        <v>97</v>
      </c>
      <c r="B18" s="53">
        <v>16393</v>
      </c>
      <c r="C18" s="54">
        <v>1329.46</v>
      </c>
      <c r="D18" s="55" t="s">
        <v>170</v>
      </c>
      <c r="E18" s="53">
        <v>15174</v>
      </c>
      <c r="F18" s="54">
        <v>1334.16</v>
      </c>
      <c r="G18" s="55" t="s">
        <v>404</v>
      </c>
      <c r="H18" s="53">
        <v>87</v>
      </c>
      <c r="I18" s="54">
        <v>1275.3699999999999</v>
      </c>
      <c r="J18" s="55" t="s">
        <v>405</v>
      </c>
      <c r="K18" s="53">
        <v>1132</v>
      </c>
      <c r="L18" s="56">
        <v>1270.5999999999999</v>
      </c>
      <c r="M18" s="55" t="s">
        <v>406</v>
      </c>
    </row>
    <row r="19" spans="1:19" ht="11.25" customHeight="1" x14ac:dyDescent="0.25">
      <c r="A19" s="57" t="s">
        <v>1</v>
      </c>
      <c r="B19" s="58">
        <v>759861</v>
      </c>
      <c r="C19" s="59">
        <v>461.04</v>
      </c>
      <c r="D19" s="60" t="s">
        <v>407</v>
      </c>
      <c r="E19" s="58">
        <v>545682</v>
      </c>
      <c r="F19" s="59">
        <v>495.47</v>
      </c>
      <c r="G19" s="60" t="s">
        <v>408</v>
      </c>
      <c r="H19" s="58">
        <v>82688</v>
      </c>
      <c r="I19" s="59">
        <v>335.31</v>
      </c>
      <c r="J19" s="60" t="s">
        <v>409</v>
      </c>
      <c r="K19" s="58">
        <v>131491</v>
      </c>
      <c r="L19" s="61">
        <v>397.22</v>
      </c>
      <c r="M19" s="60" t="s">
        <v>410</v>
      </c>
    </row>
    <row r="20" spans="1:19" s="62" customFormat="1" ht="1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N20" s="166"/>
      <c r="O20" s="166"/>
      <c r="P20" s="166"/>
      <c r="Q20" s="166"/>
      <c r="R20" s="166"/>
      <c r="S20" s="166"/>
    </row>
    <row r="21" spans="1:19" s="62" customFormat="1" ht="12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166"/>
      <c r="O21" s="166"/>
      <c r="P21" s="166"/>
      <c r="Q21" s="166"/>
      <c r="R21" s="166"/>
      <c r="S21" s="166"/>
    </row>
    <row r="22" spans="1:19" s="62" customFormat="1" ht="29.2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166"/>
      <c r="O22" s="166"/>
      <c r="P22" s="166"/>
      <c r="Q22" s="166"/>
      <c r="R22" s="166"/>
      <c r="S22" s="166"/>
    </row>
  </sheetData>
  <mergeCells count="9">
    <mergeCell ref="A21:M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sqref="A1:E1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27" customHeight="1" x14ac:dyDescent="0.25">
      <c r="A1" s="274" t="s">
        <v>18</v>
      </c>
      <c r="B1" s="274"/>
      <c r="C1" s="274"/>
      <c r="D1" s="274"/>
      <c r="E1" s="274"/>
    </row>
    <row r="2" spans="1:9" ht="0.75" customHeight="1" x14ac:dyDescent="0.2"/>
    <row r="3" spans="1:9" ht="9" customHeight="1" x14ac:dyDescent="0.2">
      <c r="B3" s="51"/>
      <c r="C3" s="277" t="s">
        <v>304</v>
      </c>
      <c r="D3" s="277"/>
      <c r="E3" s="277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78" t="s">
        <v>112</v>
      </c>
      <c r="E4" s="69" t="s">
        <v>15</v>
      </c>
    </row>
    <row r="5" spans="1:9" s="76" customFormat="1" ht="6.75" customHeight="1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2.5" customHeight="1" x14ac:dyDescent="0.2">
      <c r="A6" s="278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5.75" customHeight="1" x14ac:dyDescent="0.2">
      <c r="A7" s="279"/>
      <c r="B7" s="79" t="s">
        <v>23</v>
      </c>
      <c r="C7" s="120">
        <v>6978</v>
      </c>
      <c r="D7" s="121">
        <v>749.75</v>
      </c>
      <c r="E7" s="99" t="s">
        <v>411</v>
      </c>
      <c r="F7" s="77">
        <v>32</v>
      </c>
    </row>
    <row r="8" spans="1:9" ht="45" customHeight="1" x14ac:dyDescent="0.2">
      <c r="A8" s="279"/>
      <c r="B8" s="80" t="s">
        <v>24</v>
      </c>
      <c r="C8" s="120">
        <v>9537</v>
      </c>
      <c r="D8" s="121">
        <v>705.54</v>
      </c>
      <c r="E8" s="99" t="s">
        <v>412</v>
      </c>
      <c r="F8" s="77">
        <v>34</v>
      </c>
    </row>
    <row r="9" spans="1:9" ht="9.75" customHeight="1" x14ac:dyDescent="0.2">
      <c r="A9" s="279"/>
      <c r="B9" s="81" t="s">
        <v>25</v>
      </c>
      <c r="C9" s="122">
        <v>672</v>
      </c>
      <c r="D9" s="123">
        <v>675.02</v>
      </c>
      <c r="E9" s="98" t="s">
        <v>413</v>
      </c>
      <c r="F9" s="77">
        <v>31</v>
      </c>
    </row>
    <row r="10" spans="1:9" ht="21" customHeight="1" x14ac:dyDescent="0.2">
      <c r="A10" s="134" t="s">
        <v>26</v>
      </c>
      <c r="B10" s="81" t="s">
        <v>72</v>
      </c>
      <c r="C10" s="122">
        <v>367</v>
      </c>
      <c r="D10" s="123">
        <v>814.42</v>
      </c>
      <c r="E10" s="98" t="s">
        <v>70</v>
      </c>
      <c r="F10" s="77"/>
    </row>
    <row r="11" spans="1:9" ht="12" customHeight="1" x14ac:dyDescent="0.2">
      <c r="A11" s="85" t="s">
        <v>27</v>
      </c>
      <c r="B11" s="86" t="s">
        <v>61</v>
      </c>
      <c r="C11" s="124">
        <v>16060</v>
      </c>
      <c r="D11" s="125">
        <v>639.46</v>
      </c>
      <c r="E11" s="97" t="s">
        <v>414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1830</v>
      </c>
      <c r="D12" s="127">
        <v>436.65</v>
      </c>
      <c r="E12" s="97" t="s">
        <v>415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2043</v>
      </c>
      <c r="D13" s="127">
        <v>675.39</v>
      </c>
      <c r="E13" s="97" t="s">
        <v>416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71267</v>
      </c>
      <c r="D14" s="125">
        <v>968</v>
      </c>
      <c r="E14" s="97" t="s">
        <v>171</v>
      </c>
      <c r="F14" s="77">
        <v>19</v>
      </c>
    </row>
    <row r="15" spans="1:9" ht="21.75" customHeight="1" x14ac:dyDescent="0.2">
      <c r="A15" s="134" t="s">
        <v>35</v>
      </c>
      <c r="B15" s="86" t="s">
        <v>34</v>
      </c>
      <c r="C15" s="129">
        <v>58043</v>
      </c>
      <c r="D15" s="125">
        <v>464.63</v>
      </c>
      <c r="E15" s="97" t="s">
        <v>417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3568</v>
      </c>
      <c r="D16" s="127">
        <v>545.75</v>
      </c>
      <c r="E16" s="98" t="s">
        <v>70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153</v>
      </c>
      <c r="D17" s="131">
        <v>532.33000000000004</v>
      </c>
      <c r="E17" s="97" t="s">
        <v>418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4774</v>
      </c>
      <c r="D18" s="131">
        <v>502.33</v>
      </c>
      <c r="E18" s="102" t="s">
        <v>172</v>
      </c>
      <c r="F18" s="77">
        <v>29</v>
      </c>
    </row>
    <row r="19" spans="1:8" ht="20.25" customHeight="1" x14ac:dyDescent="0.2">
      <c r="A19" s="134" t="s">
        <v>43</v>
      </c>
      <c r="B19" s="86" t="s">
        <v>42</v>
      </c>
      <c r="C19" s="126">
        <v>680</v>
      </c>
      <c r="D19" s="127">
        <v>1723.31</v>
      </c>
      <c r="E19" s="97" t="s">
        <v>419</v>
      </c>
      <c r="F19" s="77">
        <v>33</v>
      </c>
    </row>
    <row r="20" spans="1:8" ht="21.75" customHeight="1" x14ac:dyDescent="0.2">
      <c r="A20" s="134" t="s">
        <v>45</v>
      </c>
      <c r="B20" s="86" t="s">
        <v>44</v>
      </c>
      <c r="C20" s="126">
        <v>63</v>
      </c>
      <c r="D20" s="127">
        <v>591.59</v>
      </c>
      <c r="E20" s="97" t="s">
        <v>420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623.59</v>
      </c>
      <c r="E21" s="98" t="s">
        <v>70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123</v>
      </c>
      <c r="D22" s="127">
        <v>1584.4</v>
      </c>
      <c r="E22" s="97" t="s">
        <v>421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245</v>
      </c>
      <c r="D23" s="127">
        <v>619.96</v>
      </c>
      <c r="E23" s="97" t="s">
        <v>173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816</v>
      </c>
      <c r="D24" s="127">
        <v>517.92999999999995</v>
      </c>
      <c r="E24" s="97" t="s">
        <v>422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68</v>
      </c>
      <c r="C25" s="128">
        <v>203</v>
      </c>
      <c r="D25" s="125">
        <v>334.31</v>
      </c>
      <c r="E25" s="97" t="s">
        <v>423</v>
      </c>
      <c r="F25" s="77">
        <v>30</v>
      </c>
    </row>
    <row r="26" spans="1:8" ht="12" customHeight="1" x14ac:dyDescent="0.2">
      <c r="A26" s="134" t="s">
        <v>71</v>
      </c>
      <c r="B26" s="86" t="s">
        <v>55</v>
      </c>
      <c r="C26" s="128">
        <v>6730</v>
      </c>
      <c r="D26" s="125">
        <v>548.29</v>
      </c>
      <c r="E26" s="98" t="s">
        <v>424</v>
      </c>
      <c r="F26" s="77">
        <v>7</v>
      </c>
    </row>
    <row r="27" spans="1:8" ht="12" customHeight="1" x14ac:dyDescent="0.2">
      <c r="A27" s="275" t="s">
        <v>1</v>
      </c>
      <c r="B27" s="276"/>
      <c r="C27" s="88">
        <v>184169</v>
      </c>
      <c r="D27" s="89" t="s">
        <v>3</v>
      </c>
      <c r="E27" s="89" t="s">
        <v>3</v>
      </c>
    </row>
    <row r="28" spans="1:8" s="51" customFormat="1" ht="9.75" customHeight="1" x14ac:dyDescent="0.25">
      <c r="A28" s="167" t="s">
        <v>100</v>
      </c>
      <c r="B28" s="167"/>
      <c r="C28" s="167"/>
      <c r="D28" s="167"/>
      <c r="E28" s="167"/>
      <c r="F28" s="168"/>
      <c r="G28" s="168"/>
      <c r="H28" s="168"/>
    </row>
    <row r="29" spans="1:8" s="51" customFormat="1" ht="11.25" customHeight="1" x14ac:dyDescent="0.25">
      <c r="A29" s="280" t="s">
        <v>498</v>
      </c>
      <c r="B29" s="280"/>
      <c r="C29" s="280"/>
      <c r="D29" s="280"/>
      <c r="E29" s="280"/>
    </row>
    <row r="30" spans="1:8" s="51" customFormat="1" ht="18" customHeight="1" x14ac:dyDescent="0.25">
      <c r="A30" s="280"/>
      <c r="B30" s="280"/>
      <c r="C30" s="280"/>
      <c r="D30" s="280"/>
      <c r="E30" s="280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scale="9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>
      <selection activeCell="N26" sqref="N26:X26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50.25" customHeight="1" x14ac:dyDescent="0.3">
      <c r="A1" s="281" t="s">
        <v>492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41"/>
      <c r="M1" s="141"/>
      <c r="N1" s="141"/>
    </row>
    <row r="2" spans="1:22" ht="11.25" customHeight="1" x14ac:dyDescent="0.25">
      <c r="A2" s="143"/>
      <c r="B2" s="143"/>
      <c r="C2" s="143"/>
      <c r="D2" s="143"/>
      <c r="E2" s="143"/>
      <c r="F2" s="143"/>
      <c r="G2" s="144"/>
      <c r="H2" s="144"/>
      <c r="I2" s="277" t="str">
        <f>'stranica 3'!I2:M2</f>
        <v>za srpanj 2023. (isplata u kolovozu 2023.)</v>
      </c>
      <c r="J2" s="277"/>
      <c r="K2" s="277"/>
      <c r="L2" s="141"/>
      <c r="M2" s="141"/>
      <c r="N2" s="141"/>
    </row>
    <row r="3" spans="1:22" s="1" customFormat="1" ht="14.45" customHeight="1" x14ac:dyDescent="0.2">
      <c r="A3" s="257" t="s">
        <v>4</v>
      </c>
      <c r="B3" s="254" t="s">
        <v>5</v>
      </c>
      <c r="C3" s="258" t="s">
        <v>111</v>
      </c>
      <c r="D3" s="254" t="s">
        <v>64</v>
      </c>
      <c r="E3" s="255" t="s">
        <v>65</v>
      </c>
      <c r="F3" s="251" t="s">
        <v>0</v>
      </c>
      <c r="G3" s="251"/>
      <c r="H3" s="251"/>
      <c r="I3" s="251"/>
      <c r="J3" s="251"/>
      <c r="K3" s="251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57"/>
      <c r="B4" s="254"/>
      <c r="C4" s="258"/>
      <c r="D4" s="254"/>
      <c r="E4" s="256"/>
      <c r="F4" s="65" t="s">
        <v>6</v>
      </c>
      <c r="G4" s="100" t="s">
        <v>112</v>
      </c>
      <c r="H4" s="65" t="s">
        <v>64</v>
      </c>
      <c r="I4" s="100" t="s">
        <v>65</v>
      </c>
      <c r="J4" s="101" t="s">
        <v>69</v>
      </c>
      <c r="K4" s="94" t="s">
        <v>66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148</v>
      </c>
      <c r="B5" s="103">
        <v>5811</v>
      </c>
      <c r="C5" s="27">
        <v>774.41</v>
      </c>
      <c r="D5" s="28" t="s">
        <v>425</v>
      </c>
      <c r="E5" s="28" t="s">
        <v>433</v>
      </c>
      <c r="F5" s="110">
        <v>5761</v>
      </c>
      <c r="G5" s="29">
        <v>776.98</v>
      </c>
      <c r="H5" s="30" t="s">
        <v>174</v>
      </c>
      <c r="I5" s="31" t="s">
        <v>433</v>
      </c>
      <c r="J5" s="32">
        <f>G5/'stranica 1 i 2'!$C$52*100</f>
        <v>67.563478260869573</v>
      </c>
      <c r="K5" s="32">
        <f>F5/$F$14*100</f>
        <v>38.980986534948237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2121</v>
      </c>
      <c r="C6" s="34">
        <v>651.59</v>
      </c>
      <c r="D6" s="35" t="s">
        <v>426</v>
      </c>
      <c r="E6" s="35" t="s">
        <v>157</v>
      </c>
      <c r="F6" s="111">
        <v>2033</v>
      </c>
      <c r="G6" s="36">
        <v>654.89</v>
      </c>
      <c r="H6" s="37" t="s">
        <v>133</v>
      </c>
      <c r="I6" s="38" t="s">
        <v>157</v>
      </c>
      <c r="J6" s="39">
        <f>G6/'stranica 1 i 2'!$C$52*100</f>
        <v>56.946956521739132</v>
      </c>
      <c r="K6" s="39">
        <f>F6/$F$14*100</f>
        <v>13.75600514243183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74</v>
      </c>
      <c r="B7" s="104">
        <v>29</v>
      </c>
      <c r="C7" s="34">
        <v>430.51</v>
      </c>
      <c r="D7" s="35" t="s">
        <v>131</v>
      </c>
      <c r="E7" s="35" t="s">
        <v>175</v>
      </c>
      <c r="F7" s="111">
        <v>28</v>
      </c>
      <c r="G7" s="36">
        <v>442.75</v>
      </c>
      <c r="H7" s="37" t="s">
        <v>438</v>
      </c>
      <c r="I7" s="38" t="s">
        <v>175</v>
      </c>
      <c r="J7" s="39">
        <f>G7/'stranica 1 i 2'!$C$52*100</f>
        <v>38.5</v>
      </c>
      <c r="K7" s="39">
        <f t="shared" ref="K7:K13" si="0">F7/$F$14*100</f>
        <v>0.18945801475065974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1" t="s">
        <v>145</v>
      </c>
      <c r="B8" s="192">
        <v>7961</v>
      </c>
      <c r="C8" s="193">
        <v>740.44</v>
      </c>
      <c r="D8" s="191" t="s">
        <v>427</v>
      </c>
      <c r="E8" s="191" t="s">
        <v>177</v>
      </c>
      <c r="F8" s="194">
        <v>7822</v>
      </c>
      <c r="G8" s="195">
        <v>744.05</v>
      </c>
      <c r="H8" s="196" t="s">
        <v>439</v>
      </c>
      <c r="I8" s="197" t="s">
        <v>177</v>
      </c>
      <c r="J8" s="202">
        <f>G8/'stranica 1 i 2'!$C$52*100</f>
        <v>64.699999999999989</v>
      </c>
      <c r="K8" s="198">
        <f t="shared" si="0"/>
        <v>52.926449692130731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4583</v>
      </c>
      <c r="C9" s="34">
        <v>588.75</v>
      </c>
      <c r="D9" s="35" t="s">
        <v>428</v>
      </c>
      <c r="E9" s="35" t="s">
        <v>135</v>
      </c>
      <c r="F9" s="111">
        <v>4437</v>
      </c>
      <c r="G9" s="36">
        <v>592.22</v>
      </c>
      <c r="H9" s="37" t="s">
        <v>282</v>
      </c>
      <c r="I9" s="38" t="s">
        <v>135</v>
      </c>
      <c r="J9" s="39">
        <f>G9/'stranica 1 i 2'!$C$52*100</f>
        <v>51.497391304347829</v>
      </c>
      <c r="K9" s="39">
        <f t="shared" si="0"/>
        <v>30.022328980309897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3" t="s">
        <v>9</v>
      </c>
      <c r="B10" s="104">
        <v>9</v>
      </c>
      <c r="C10" s="34">
        <v>557.98</v>
      </c>
      <c r="D10" s="35" t="s">
        <v>83</v>
      </c>
      <c r="E10" s="35" t="s">
        <v>434</v>
      </c>
      <c r="F10" s="111">
        <v>9</v>
      </c>
      <c r="G10" s="36">
        <v>557.98</v>
      </c>
      <c r="H10" s="37" t="s">
        <v>83</v>
      </c>
      <c r="I10" s="38" t="s">
        <v>434</v>
      </c>
      <c r="J10" s="39">
        <f>G10/'stranica 1 i 2'!$C$52*100</f>
        <v>48.52</v>
      </c>
      <c r="K10" s="39">
        <f t="shared" si="0"/>
        <v>6.0897219026997768E-2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1" t="s">
        <v>146</v>
      </c>
      <c r="B11" s="192">
        <v>12553</v>
      </c>
      <c r="C11" s="193">
        <v>684.92</v>
      </c>
      <c r="D11" s="191" t="s">
        <v>429</v>
      </c>
      <c r="E11" s="191" t="s">
        <v>128</v>
      </c>
      <c r="F11" s="194">
        <v>12268</v>
      </c>
      <c r="G11" s="195">
        <v>689</v>
      </c>
      <c r="H11" s="196" t="s">
        <v>440</v>
      </c>
      <c r="I11" s="197" t="s">
        <v>128</v>
      </c>
      <c r="J11" s="202">
        <f>G11/'stranica 1 i 2'!$C$52*100</f>
        <v>59.913043478260875</v>
      </c>
      <c r="K11" s="198">
        <f t="shared" si="0"/>
        <v>83.009675891467623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147</v>
      </c>
      <c r="B12" s="104">
        <v>62</v>
      </c>
      <c r="C12" s="34">
        <v>490.34</v>
      </c>
      <c r="D12" s="35" t="s">
        <v>430</v>
      </c>
      <c r="E12" s="35" t="s">
        <v>435</v>
      </c>
      <c r="F12" s="111">
        <v>61</v>
      </c>
      <c r="G12" s="36">
        <v>497</v>
      </c>
      <c r="H12" s="37" t="s">
        <v>441</v>
      </c>
      <c r="I12" s="38" t="s">
        <v>435</v>
      </c>
      <c r="J12" s="39">
        <f>G12/'stranica 1 i 2'!$C$52*100</f>
        <v>43.217391304347821</v>
      </c>
      <c r="K12" s="39">
        <f t="shared" si="0"/>
        <v>0.41274781784965159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149</v>
      </c>
      <c r="B13" s="104">
        <v>2459</v>
      </c>
      <c r="C13" s="34">
        <v>336.89</v>
      </c>
      <c r="D13" s="35" t="s">
        <v>431</v>
      </c>
      <c r="E13" s="35" t="s">
        <v>436</v>
      </c>
      <c r="F13" s="111">
        <v>2450</v>
      </c>
      <c r="G13" s="36">
        <v>337.27</v>
      </c>
      <c r="H13" s="37" t="s">
        <v>442</v>
      </c>
      <c r="I13" s="38" t="s">
        <v>436</v>
      </c>
      <c r="J13" s="142">
        <f>G13/'stranica 1 i 2'!$C$52*100</f>
        <v>29.32782608695652</v>
      </c>
      <c r="K13" s="39">
        <f t="shared" si="0"/>
        <v>16.577576290682725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15074</v>
      </c>
      <c r="C14" s="42">
        <v>627.35</v>
      </c>
      <c r="D14" s="43" t="s">
        <v>432</v>
      </c>
      <c r="E14" s="43" t="s">
        <v>437</v>
      </c>
      <c r="F14" s="105">
        <v>14779</v>
      </c>
      <c r="G14" s="42">
        <v>629.9</v>
      </c>
      <c r="H14" s="43" t="s">
        <v>443</v>
      </c>
      <c r="I14" s="43" t="s">
        <v>176</v>
      </c>
      <c r="J14" s="44">
        <f>G14/'stranica 1 i 2'!$C$52*100</f>
        <v>54.77391304347826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2" customFormat="1" ht="12" customHeight="1" x14ac:dyDescent="0.25">
      <c r="A15" s="282" t="s">
        <v>101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169"/>
      <c r="M15" s="170"/>
      <c r="N15" s="170"/>
      <c r="O15" s="170"/>
      <c r="P15" s="171"/>
      <c r="Q15" s="170"/>
      <c r="R15" s="170"/>
      <c r="S15" s="170"/>
      <c r="T15" s="170"/>
      <c r="U15" s="170"/>
      <c r="V15" s="170"/>
    </row>
    <row r="16" spans="1:22" s="177" customFormat="1" ht="12" customHeight="1" x14ac:dyDescent="0.25">
      <c r="A16" s="226"/>
      <c r="B16" s="226"/>
      <c r="C16" s="226"/>
      <c r="D16" s="226"/>
      <c r="E16" s="226"/>
      <c r="F16" s="226"/>
      <c r="G16" s="226"/>
      <c r="H16" s="226"/>
      <c r="I16" s="164"/>
      <c r="J16" s="164"/>
      <c r="K16" s="164"/>
      <c r="L16" s="133"/>
      <c r="M16" s="175"/>
      <c r="N16" s="175"/>
      <c r="O16" s="175"/>
      <c r="P16" s="176"/>
      <c r="Q16" s="175"/>
      <c r="R16" s="175"/>
      <c r="S16" s="175"/>
      <c r="T16" s="175"/>
      <c r="U16" s="175"/>
      <c r="V16" s="175"/>
    </row>
    <row r="17" spans="1:26" s="172" customFormat="1" ht="1.5" customHeight="1" x14ac:dyDescent="0.2">
      <c r="A17" s="227"/>
      <c r="B17" s="227"/>
      <c r="C17" s="227"/>
      <c r="D17" s="227"/>
      <c r="E17" s="227"/>
      <c r="F17" s="227"/>
      <c r="G17" s="227"/>
      <c r="H17" s="227"/>
      <c r="I17" s="285" t="str">
        <f>I2</f>
        <v>za srpanj 2023. (isplata u kolovozu 2023.)</v>
      </c>
      <c r="J17" s="285"/>
      <c r="K17" s="285"/>
      <c r="L17" s="169"/>
      <c r="M17" s="170"/>
      <c r="N17" s="170"/>
      <c r="O17" s="170"/>
      <c r="P17" s="171"/>
      <c r="Q17" s="170"/>
      <c r="R17" s="170"/>
      <c r="S17" s="170"/>
      <c r="T17" s="170"/>
      <c r="U17" s="170"/>
      <c r="V17" s="170"/>
    </row>
    <row r="18" spans="1:26" s="1" customFormat="1" ht="15.75" customHeight="1" x14ac:dyDescent="0.2">
      <c r="A18" s="259" t="s">
        <v>4</v>
      </c>
      <c r="B18" s="255" t="str">
        <f>B3</f>
        <v>Broj 
korisnika</v>
      </c>
      <c r="C18" s="258" t="s">
        <v>111</v>
      </c>
      <c r="D18" s="255" t="str">
        <f>D3</f>
        <v>Prosječan mirovinski staž
(gg mm dd)</v>
      </c>
      <c r="E18" s="255" t="str">
        <f>E3</f>
        <v>Prosječna dob
(gg mm)</v>
      </c>
      <c r="F18" s="251" t="s">
        <v>0</v>
      </c>
      <c r="G18" s="251"/>
      <c r="H18" s="251"/>
      <c r="I18" s="251"/>
      <c r="J18" s="251"/>
      <c r="K18" s="251"/>
      <c r="L18" s="90"/>
      <c r="M18" s="114"/>
      <c r="N18" s="114"/>
      <c r="O18" s="114"/>
      <c r="P18" s="90"/>
      <c r="Q18" s="114"/>
      <c r="R18" s="114"/>
      <c r="S18" s="114"/>
      <c r="T18" s="114"/>
      <c r="U18" s="114"/>
      <c r="V18" s="114"/>
    </row>
    <row r="19" spans="1:26" s="1" customFormat="1" ht="79.5" customHeight="1" x14ac:dyDescent="0.2">
      <c r="A19" s="260"/>
      <c r="B19" s="256"/>
      <c r="C19" s="258"/>
      <c r="D19" s="256"/>
      <c r="E19" s="256"/>
      <c r="F19" s="65" t="str">
        <f>F4</f>
        <v>Broj 
 korisnika</v>
      </c>
      <c r="G19" s="100" t="s">
        <v>112</v>
      </c>
      <c r="H19" s="65" t="str">
        <f>H4</f>
        <v>Prosječan mirovinski staž
(gg mm dd)</v>
      </c>
      <c r="I19" s="100" t="str">
        <f>I4</f>
        <v>Prosječna dob
(gg mm)</v>
      </c>
      <c r="J19" s="101" t="str">
        <f>J4</f>
        <v>Udio netomirovine u netoplaći RH</v>
      </c>
      <c r="K19" s="94" t="s">
        <v>67</v>
      </c>
      <c r="L19" s="90"/>
      <c r="M19" s="114"/>
      <c r="N19" s="114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</row>
    <row r="20" spans="1:26" s="1" customFormat="1" ht="49.5" customHeight="1" x14ac:dyDescent="0.2">
      <c r="A20" s="284" t="s">
        <v>491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90"/>
      <c r="M20" s="114"/>
      <c r="N20" s="114"/>
      <c r="O20" s="114"/>
      <c r="P20" s="90"/>
      <c r="Q20" s="114"/>
      <c r="R20" s="114"/>
      <c r="S20" s="114"/>
      <c r="T20" s="114"/>
      <c r="U20" s="114"/>
      <c r="V20" s="114"/>
    </row>
    <row r="21" spans="1:26" s="1" customFormat="1" ht="12" customHeight="1" x14ac:dyDescent="0.2">
      <c r="A21" s="26" t="s">
        <v>148</v>
      </c>
      <c r="B21" s="103">
        <v>472</v>
      </c>
      <c r="C21" s="27">
        <v>809.53</v>
      </c>
      <c r="D21" s="28" t="s">
        <v>444</v>
      </c>
      <c r="E21" s="28" t="s">
        <v>134</v>
      </c>
      <c r="F21" s="110">
        <v>466</v>
      </c>
      <c r="G21" s="29">
        <v>816.99</v>
      </c>
      <c r="H21" s="30" t="s">
        <v>454</v>
      </c>
      <c r="I21" s="31" t="s">
        <v>134</v>
      </c>
      <c r="J21" s="32">
        <f>G21/'stranica 1 i 2'!$C$52*100</f>
        <v>71.042608695652177</v>
      </c>
      <c r="K21" s="32">
        <f>F21/$F$29*100</f>
        <v>37.429718875502012</v>
      </c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33" t="s">
        <v>7</v>
      </c>
      <c r="B22" s="104">
        <v>182</v>
      </c>
      <c r="C22" s="34">
        <v>615.1</v>
      </c>
      <c r="D22" s="35" t="s">
        <v>445</v>
      </c>
      <c r="E22" s="35" t="s">
        <v>451</v>
      </c>
      <c r="F22" s="111">
        <v>174</v>
      </c>
      <c r="G22" s="36">
        <v>622.32000000000005</v>
      </c>
      <c r="H22" s="37" t="s">
        <v>455</v>
      </c>
      <c r="I22" s="38" t="s">
        <v>451</v>
      </c>
      <c r="J22" s="39">
        <f>G22/'stranica 1 i 2'!$C$52*100</f>
        <v>54.114782608695656</v>
      </c>
      <c r="K22" s="39">
        <f>F22/$F$29*100</f>
        <v>13.975903614457833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201" t="s">
        <v>145</v>
      </c>
      <c r="B23" s="192">
        <v>654</v>
      </c>
      <c r="C23" s="193">
        <v>755.43</v>
      </c>
      <c r="D23" s="191" t="s">
        <v>446</v>
      </c>
      <c r="E23" s="191" t="s">
        <v>116</v>
      </c>
      <c r="F23" s="194">
        <v>640</v>
      </c>
      <c r="G23" s="195">
        <v>764.06</v>
      </c>
      <c r="H23" s="196" t="s">
        <v>456</v>
      </c>
      <c r="I23" s="197" t="s">
        <v>116</v>
      </c>
      <c r="J23" s="198">
        <f>G23/'stranica 1 i 2'!$C$52*100</f>
        <v>66.44</v>
      </c>
      <c r="K23" s="198">
        <f t="shared" ref="K23:K28" si="1">F23/$F$29*100</f>
        <v>51.405622489959832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40" t="s">
        <v>8</v>
      </c>
      <c r="B24" s="104">
        <v>293</v>
      </c>
      <c r="C24" s="34">
        <v>605.14</v>
      </c>
      <c r="D24" s="35" t="s">
        <v>447</v>
      </c>
      <c r="E24" s="35" t="s">
        <v>156</v>
      </c>
      <c r="F24" s="111">
        <v>281</v>
      </c>
      <c r="G24" s="36">
        <v>611.86</v>
      </c>
      <c r="H24" s="37" t="s">
        <v>457</v>
      </c>
      <c r="I24" s="38" t="s">
        <v>156</v>
      </c>
      <c r="J24" s="39">
        <f>G24/'stranica 1 i 2'!$C$52*100</f>
        <v>53.205217391304352</v>
      </c>
      <c r="K24" s="39">
        <f t="shared" si="1"/>
        <v>22.570281124497992</v>
      </c>
      <c r="L24" s="90"/>
      <c r="M24" s="114"/>
      <c r="N24" s="114"/>
      <c r="O24" s="114" t="s">
        <v>3</v>
      </c>
      <c r="P24" s="90"/>
      <c r="Q24" s="114"/>
      <c r="R24" s="114"/>
      <c r="S24" s="114"/>
      <c r="T24" s="114"/>
      <c r="U24" s="114"/>
      <c r="V24" s="114"/>
    </row>
    <row r="25" spans="1:26" s="1" customFormat="1" ht="15.75" customHeight="1" x14ac:dyDescent="0.2">
      <c r="A25" s="173" t="s">
        <v>9</v>
      </c>
      <c r="B25" s="104"/>
      <c r="C25" s="34"/>
      <c r="D25" s="35"/>
      <c r="E25" s="35"/>
      <c r="F25" s="111"/>
      <c r="G25" s="36"/>
      <c r="H25" s="37"/>
      <c r="I25" s="38"/>
      <c r="J25" s="174">
        <f>G25/'stranica 1 i 2'!$C$52*100</f>
        <v>0</v>
      </c>
      <c r="K25" s="174">
        <f t="shared" si="1"/>
        <v>0</v>
      </c>
      <c r="L25" s="90"/>
      <c r="M25" s="114"/>
      <c r="N25" s="114"/>
      <c r="O25" s="114"/>
      <c r="P25" s="90"/>
      <c r="Q25" s="114"/>
      <c r="R25" s="114"/>
      <c r="S25" s="114"/>
      <c r="T25" s="114"/>
      <c r="U25" s="114"/>
      <c r="V25" s="114"/>
    </row>
    <row r="26" spans="1:26" s="1" customFormat="1" ht="12" customHeight="1" x14ac:dyDescent="0.2">
      <c r="A26" s="201" t="s">
        <v>146</v>
      </c>
      <c r="B26" s="192">
        <v>947</v>
      </c>
      <c r="C26" s="193">
        <v>708.93</v>
      </c>
      <c r="D26" s="191" t="s">
        <v>448</v>
      </c>
      <c r="E26" s="191" t="s">
        <v>130</v>
      </c>
      <c r="F26" s="194">
        <v>921</v>
      </c>
      <c r="G26" s="195">
        <v>717.63</v>
      </c>
      <c r="H26" s="196" t="s">
        <v>458</v>
      </c>
      <c r="I26" s="197" t="s">
        <v>130</v>
      </c>
      <c r="J26" s="198">
        <f>G26/'stranica 1 i 2'!$C$52*100</f>
        <v>62.402608695652177</v>
      </c>
      <c r="K26" s="198">
        <f t="shared" si="1"/>
        <v>73.97590361445782</v>
      </c>
      <c r="L26" s="90"/>
      <c r="M26" s="114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</row>
    <row r="27" spans="1:26" s="1" customFormat="1" ht="12" customHeight="1" x14ac:dyDescent="0.2">
      <c r="A27" s="40" t="s">
        <v>147</v>
      </c>
      <c r="B27" s="104">
        <v>1</v>
      </c>
      <c r="C27" s="34">
        <v>252.25</v>
      </c>
      <c r="D27" s="35" t="s">
        <v>499</v>
      </c>
      <c r="E27" s="35" t="s">
        <v>500</v>
      </c>
      <c r="F27" s="111">
        <v>1</v>
      </c>
      <c r="G27" s="36">
        <v>252.25</v>
      </c>
      <c r="H27" s="37" t="s">
        <v>499</v>
      </c>
      <c r="I27" s="38" t="s">
        <v>500</v>
      </c>
      <c r="J27" s="151">
        <f>G27/'stranica 1 i 2'!$C$52*100</f>
        <v>21.934782608695652</v>
      </c>
      <c r="K27" s="151">
        <f t="shared" si="1"/>
        <v>8.0321285140562249E-2</v>
      </c>
      <c r="L27" s="90"/>
      <c r="M27" s="114"/>
      <c r="N27" s="114"/>
      <c r="O27" s="114"/>
      <c r="P27" s="90"/>
      <c r="Q27" s="114"/>
      <c r="R27" s="114"/>
      <c r="S27" s="114"/>
      <c r="T27" s="114"/>
      <c r="U27" s="114"/>
      <c r="V27" s="114"/>
    </row>
    <row r="28" spans="1:26" s="1" customFormat="1" ht="12" customHeight="1" x14ac:dyDescent="0.2">
      <c r="A28" s="40" t="s">
        <v>149</v>
      </c>
      <c r="B28" s="104">
        <v>324</v>
      </c>
      <c r="C28" s="34">
        <v>315.14</v>
      </c>
      <c r="D28" s="35" t="s">
        <v>449</v>
      </c>
      <c r="E28" s="35" t="s">
        <v>452</v>
      </c>
      <c r="F28" s="111">
        <v>323</v>
      </c>
      <c r="G28" s="36">
        <v>316.06</v>
      </c>
      <c r="H28" s="37" t="s">
        <v>459</v>
      </c>
      <c r="I28" s="38" t="s">
        <v>178</v>
      </c>
      <c r="J28" s="39">
        <f>G28/'stranica 1 i 2'!$C$52*100</f>
        <v>27.483478260869564</v>
      </c>
      <c r="K28" s="39">
        <f t="shared" si="1"/>
        <v>25.943775100401606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4.25" customHeight="1" x14ac:dyDescent="0.2">
      <c r="A29" s="41" t="s">
        <v>10</v>
      </c>
      <c r="B29" s="105">
        <v>1272</v>
      </c>
      <c r="C29" s="42">
        <v>608.25597484276727</v>
      </c>
      <c r="D29" s="43" t="s">
        <v>450</v>
      </c>
      <c r="E29" s="43" t="s">
        <v>453</v>
      </c>
      <c r="F29" s="105">
        <v>1245</v>
      </c>
      <c r="G29" s="42">
        <v>613.07378313253014</v>
      </c>
      <c r="H29" s="43" t="s">
        <v>460</v>
      </c>
      <c r="I29" s="43" t="s">
        <v>461</v>
      </c>
      <c r="J29" s="44">
        <f>G29/'stranica 1 i 2'!$C$52*100</f>
        <v>53.3107637506548</v>
      </c>
      <c r="K29" s="44"/>
      <c r="L29" s="90">
        <v>32</v>
      </c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3" customFormat="1" ht="24" customHeight="1" x14ac:dyDescent="0.2">
      <c r="A30" s="242" t="s">
        <v>80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118"/>
      <c r="M30" s="115"/>
      <c r="N30" s="115"/>
      <c r="O30" s="115"/>
      <c r="P30" s="118"/>
      <c r="Q30" s="115"/>
      <c r="R30" s="115"/>
      <c r="S30" s="115"/>
      <c r="T30" s="115"/>
      <c r="U30" s="115"/>
      <c r="V30" s="115"/>
    </row>
    <row r="31" spans="1:26" x14ac:dyDescent="0.25">
      <c r="A31" s="161"/>
    </row>
    <row r="32" spans="1:26" x14ac:dyDescent="0.25">
      <c r="A32" s="162"/>
    </row>
  </sheetData>
  <mergeCells count="20">
    <mergeCell ref="O19:Z19"/>
    <mergeCell ref="I2:K2"/>
    <mergeCell ref="A20:K20"/>
    <mergeCell ref="N26:X26"/>
    <mergeCell ref="I17:K17"/>
    <mergeCell ref="A30:K30"/>
    <mergeCell ref="A15:K15"/>
    <mergeCell ref="A18:A19"/>
    <mergeCell ref="B18:B19"/>
    <mergeCell ref="C18:C19"/>
    <mergeCell ref="D18:D19"/>
    <mergeCell ref="E18:E19"/>
    <mergeCell ref="F18:K18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65"/>
  <sheetViews>
    <sheetView workbookViewId="0">
      <selection activeCell="A2" sqref="A2:G3"/>
    </sheetView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88" t="s">
        <v>143</v>
      </c>
      <c r="B2" s="288"/>
      <c r="C2" s="288"/>
      <c r="D2" s="288"/>
      <c r="E2" s="288"/>
      <c r="F2" s="288"/>
      <c r="G2" s="288"/>
    </row>
    <row r="3" spans="1:9" ht="28.5" customHeight="1" x14ac:dyDescent="0.25">
      <c r="A3" s="288"/>
      <c r="B3" s="288"/>
      <c r="C3" s="288"/>
      <c r="D3" s="288"/>
      <c r="E3" s="288"/>
      <c r="F3" s="288"/>
      <c r="G3" s="288"/>
    </row>
    <row r="4" spans="1:9" x14ac:dyDescent="0.25">
      <c r="A4" s="182"/>
      <c r="B4" s="182"/>
      <c r="C4" s="182"/>
      <c r="D4" s="182"/>
      <c r="E4" s="182"/>
    </row>
    <row r="5" spans="1:9" x14ac:dyDescent="0.25">
      <c r="A5" s="182"/>
      <c r="B5" s="182"/>
      <c r="C5" s="289" t="s">
        <v>304</v>
      </c>
      <c r="D5" s="289"/>
      <c r="E5" s="289"/>
      <c r="F5" s="289"/>
      <c r="G5" s="289"/>
    </row>
    <row r="6" spans="1:9" x14ac:dyDescent="0.25">
      <c r="C6" s="277" t="s">
        <v>142</v>
      </c>
      <c r="D6" s="277"/>
      <c r="E6" s="277"/>
      <c r="F6" s="277"/>
      <c r="G6" s="277"/>
    </row>
    <row r="7" spans="1:9" ht="15" customHeight="1" x14ac:dyDescent="0.25">
      <c r="A7" s="257" t="s">
        <v>4</v>
      </c>
      <c r="B7" s="254" t="s">
        <v>5</v>
      </c>
      <c r="C7" s="258" t="s">
        <v>137</v>
      </c>
      <c r="D7" s="258" t="s">
        <v>138</v>
      </c>
      <c r="E7" s="293" t="s">
        <v>139</v>
      </c>
      <c r="F7" s="254" t="s">
        <v>64</v>
      </c>
      <c r="G7" s="255" t="s">
        <v>65</v>
      </c>
    </row>
    <row r="8" spans="1:9" ht="54.75" customHeight="1" x14ac:dyDescent="0.25">
      <c r="A8" s="257"/>
      <c r="B8" s="254"/>
      <c r="C8" s="258"/>
      <c r="D8" s="258"/>
      <c r="E8" s="294"/>
      <c r="F8" s="254"/>
      <c r="G8" s="256"/>
    </row>
    <row r="9" spans="1:9" ht="24.75" customHeight="1" x14ac:dyDescent="0.25">
      <c r="A9" s="292" t="s">
        <v>136</v>
      </c>
      <c r="B9" s="291"/>
      <c r="C9" s="291"/>
      <c r="D9" s="291"/>
      <c r="E9" s="291"/>
      <c r="F9" s="291"/>
      <c r="G9" s="291"/>
    </row>
    <row r="10" spans="1:9" x14ac:dyDescent="0.25">
      <c r="A10" s="146" t="s">
        <v>144</v>
      </c>
      <c r="B10" s="183">
        <v>47747</v>
      </c>
      <c r="C10" s="184">
        <v>447.52620457828846</v>
      </c>
      <c r="D10" s="28">
        <v>94.466081219762586</v>
      </c>
      <c r="E10" s="184">
        <v>527.85204808679021</v>
      </c>
      <c r="F10" s="204" t="s">
        <v>462</v>
      </c>
      <c r="G10" s="205" t="s">
        <v>463</v>
      </c>
      <c r="H10" s="35"/>
      <c r="I10" s="203"/>
    </row>
    <row r="11" spans="1:9" ht="22.5" x14ac:dyDescent="0.25">
      <c r="A11" s="149" t="s">
        <v>7</v>
      </c>
      <c r="B11" s="185">
        <v>977</v>
      </c>
      <c r="C11" s="186">
        <v>570.0088126919137</v>
      </c>
      <c r="D11" s="35">
        <v>90.873940634595755</v>
      </c>
      <c r="E11" s="186">
        <v>636.25428863868888</v>
      </c>
      <c r="F11" s="206" t="s">
        <v>464</v>
      </c>
      <c r="G11" s="207" t="s">
        <v>496</v>
      </c>
    </row>
    <row r="12" spans="1:9" x14ac:dyDescent="0.25">
      <c r="A12" s="149" t="s">
        <v>81</v>
      </c>
      <c r="B12" s="185">
        <v>6089</v>
      </c>
      <c r="C12" s="186">
        <v>412.2555526358999</v>
      </c>
      <c r="D12" s="35">
        <v>91.931776974872889</v>
      </c>
      <c r="E12" s="186">
        <v>502.9051749055663</v>
      </c>
      <c r="F12" s="206" t="s">
        <v>465</v>
      </c>
      <c r="G12" s="207" t="s">
        <v>466</v>
      </c>
    </row>
    <row r="13" spans="1:9" x14ac:dyDescent="0.25">
      <c r="A13" s="188" t="s">
        <v>145</v>
      </c>
      <c r="B13" s="189">
        <v>54813</v>
      </c>
      <c r="C13" s="190">
        <v>445.79126046739242</v>
      </c>
      <c r="D13" s="191">
        <v>94.120526334993357</v>
      </c>
      <c r="E13" s="190">
        <v>527.01296754419889</v>
      </c>
      <c r="F13" s="208" t="s">
        <v>467</v>
      </c>
      <c r="G13" s="209" t="s">
        <v>468</v>
      </c>
    </row>
    <row r="14" spans="1:9" x14ac:dyDescent="0.25">
      <c r="A14" s="181" t="s">
        <v>8</v>
      </c>
      <c r="B14" s="185">
        <v>11386</v>
      </c>
      <c r="C14" s="186">
        <v>420.77377656771625</v>
      </c>
      <c r="D14" s="35">
        <v>93.367815738626277</v>
      </c>
      <c r="E14" s="186">
        <v>500.4258975935345</v>
      </c>
      <c r="F14" s="210" t="s">
        <v>469</v>
      </c>
      <c r="G14" s="211" t="s">
        <v>470</v>
      </c>
    </row>
    <row r="15" spans="1:9" ht="28.5" customHeight="1" x14ac:dyDescent="0.25">
      <c r="A15" s="149" t="s">
        <v>9</v>
      </c>
      <c r="B15" s="185">
        <v>1</v>
      </c>
      <c r="C15" s="186">
        <v>413.81</v>
      </c>
      <c r="D15" s="35">
        <v>95.62</v>
      </c>
      <c r="E15" s="186">
        <v>500.14</v>
      </c>
      <c r="F15" s="212" t="s">
        <v>141</v>
      </c>
      <c r="G15" s="213" t="s">
        <v>471</v>
      </c>
    </row>
    <row r="16" spans="1:9" x14ac:dyDescent="0.25">
      <c r="A16" s="188" t="s">
        <v>146</v>
      </c>
      <c r="B16" s="189">
        <v>66200</v>
      </c>
      <c r="C16" s="190">
        <v>441.48792129908458</v>
      </c>
      <c r="D16" s="191">
        <v>93.991087311179086</v>
      </c>
      <c r="E16" s="190">
        <v>522.439746223562</v>
      </c>
      <c r="F16" s="214" t="s">
        <v>472</v>
      </c>
      <c r="G16" s="209" t="s">
        <v>473</v>
      </c>
    </row>
    <row r="17" spans="1:7" x14ac:dyDescent="0.25">
      <c r="A17" s="181" t="s">
        <v>147</v>
      </c>
      <c r="B17" s="185">
        <v>2233</v>
      </c>
      <c r="C17" s="186">
        <v>351.75314823107823</v>
      </c>
      <c r="D17" s="35">
        <v>83.438490819525313</v>
      </c>
      <c r="E17" s="186">
        <v>431.04660098522112</v>
      </c>
      <c r="F17" s="215" t="s">
        <v>182</v>
      </c>
      <c r="G17" s="216" t="s">
        <v>474</v>
      </c>
    </row>
    <row r="18" spans="1:7" x14ac:dyDescent="0.25">
      <c r="A18" s="41" t="s">
        <v>10</v>
      </c>
      <c r="B18" s="187">
        <v>68433</v>
      </c>
      <c r="C18" s="43">
        <v>438.55983472885515</v>
      </c>
      <c r="D18" s="43">
        <v>93.646751274970825</v>
      </c>
      <c r="E18" s="43">
        <v>519.45754621308095</v>
      </c>
      <c r="F18" s="217" t="s">
        <v>475</v>
      </c>
      <c r="G18" s="218" t="s">
        <v>476</v>
      </c>
    </row>
    <row r="19" spans="1:7" x14ac:dyDescent="0.25">
      <c r="A19" s="295" t="s">
        <v>140</v>
      </c>
      <c r="B19" s="295"/>
      <c r="C19" s="295"/>
      <c r="D19" s="295"/>
      <c r="E19" s="295"/>
      <c r="F19" s="295"/>
      <c r="G19" s="295"/>
    </row>
    <row r="20" spans="1:7" ht="11.25" customHeight="1" x14ac:dyDescent="0.25">
      <c r="A20" s="228" t="s">
        <v>488</v>
      </c>
    </row>
    <row r="21" spans="1:7" ht="11.25" customHeight="1" x14ac:dyDescent="0.25">
      <c r="A21" s="228"/>
    </row>
    <row r="22" spans="1:7" ht="11.25" customHeight="1" x14ac:dyDescent="0.25">
      <c r="A22" s="228"/>
    </row>
    <row r="23" spans="1:7" ht="11.25" customHeight="1" x14ac:dyDescent="0.25">
      <c r="A23" s="228"/>
    </row>
    <row r="24" spans="1:7" ht="11.25" customHeight="1" x14ac:dyDescent="0.25">
      <c r="A24" s="228"/>
    </row>
    <row r="25" spans="1:7" ht="11.25" customHeight="1" x14ac:dyDescent="0.25">
      <c r="A25" s="228"/>
    </row>
    <row r="26" spans="1:7" ht="11.25" customHeight="1" x14ac:dyDescent="0.25">
      <c r="A26" s="228"/>
    </row>
    <row r="27" spans="1:7" ht="11.25" customHeight="1" x14ac:dyDescent="0.25">
      <c r="A27" s="228"/>
    </row>
    <row r="28" spans="1:7" ht="11.25" customHeight="1" x14ac:dyDescent="0.25">
      <c r="A28" s="228"/>
    </row>
    <row r="29" spans="1:7" ht="11.25" customHeight="1" x14ac:dyDescent="0.25">
      <c r="A29" s="228"/>
    </row>
    <row r="30" spans="1:7" ht="11.25" customHeight="1" x14ac:dyDescent="0.25">
      <c r="A30" s="228"/>
    </row>
    <row r="31" spans="1:7" ht="11.25" customHeight="1" x14ac:dyDescent="0.25">
      <c r="A31" s="228"/>
    </row>
    <row r="32" spans="1:7" ht="11.25" customHeight="1" x14ac:dyDescent="0.25">
      <c r="A32" s="228"/>
    </row>
    <row r="33" spans="1:7" ht="11.25" customHeight="1" x14ac:dyDescent="0.25">
      <c r="A33" s="228"/>
    </row>
    <row r="34" spans="1:7" ht="11.25" customHeight="1" x14ac:dyDescent="0.25">
      <c r="A34" s="228"/>
    </row>
    <row r="35" spans="1:7" ht="11.25" customHeight="1" x14ac:dyDescent="0.25">
      <c r="A35" s="228"/>
    </row>
    <row r="36" spans="1:7" ht="11.25" customHeight="1" x14ac:dyDescent="0.25">
      <c r="A36" s="228"/>
    </row>
    <row r="37" spans="1:7" ht="11.25" customHeight="1" x14ac:dyDescent="0.25">
      <c r="A37" s="228"/>
    </row>
    <row r="38" spans="1:7" ht="11.25" customHeight="1" x14ac:dyDescent="0.25">
      <c r="A38" s="228"/>
    </row>
    <row r="39" spans="1:7" x14ac:dyDescent="0.25">
      <c r="C39" s="289" t="str">
        <f>C5</f>
        <v>za srpanj 2023. (isplata u kolovozu 2023.)</v>
      </c>
      <c r="D39" s="289"/>
      <c r="E39" s="289"/>
      <c r="F39" s="289"/>
      <c r="G39" s="289"/>
    </row>
    <row r="40" spans="1:7" x14ac:dyDescent="0.25">
      <c r="C40" s="277" t="s">
        <v>142</v>
      </c>
      <c r="D40" s="277"/>
      <c r="E40" s="277"/>
      <c r="F40" s="277"/>
      <c r="G40" s="277"/>
    </row>
    <row r="41" spans="1:7" x14ac:dyDescent="0.25">
      <c r="A41" s="257" t="s">
        <v>4</v>
      </c>
      <c r="B41" s="254" t="s">
        <v>5</v>
      </c>
      <c r="C41" s="258" t="s">
        <v>137</v>
      </c>
      <c r="D41" s="258" t="s">
        <v>138</v>
      </c>
      <c r="E41" s="293" t="s">
        <v>139</v>
      </c>
      <c r="F41" s="254" t="s">
        <v>64</v>
      </c>
      <c r="G41" s="255" t="s">
        <v>65</v>
      </c>
    </row>
    <row r="42" spans="1:7" ht="54.75" customHeight="1" x14ac:dyDescent="0.25">
      <c r="A42" s="257"/>
      <c r="B42" s="254"/>
      <c r="C42" s="258"/>
      <c r="D42" s="258"/>
      <c r="E42" s="294"/>
      <c r="F42" s="254"/>
      <c r="G42" s="256"/>
    </row>
    <row r="43" spans="1:7" ht="46.5" customHeight="1" x14ac:dyDescent="0.25">
      <c r="A43" s="290" t="s">
        <v>489</v>
      </c>
      <c r="B43" s="291"/>
      <c r="C43" s="291"/>
      <c r="D43" s="291"/>
      <c r="E43" s="291"/>
      <c r="F43" s="291"/>
      <c r="G43" s="291"/>
    </row>
    <row r="44" spans="1:7" x14ac:dyDescent="0.25">
      <c r="A44" s="146" t="s">
        <v>148</v>
      </c>
      <c r="B44" s="183">
        <v>46451</v>
      </c>
      <c r="C44" s="184">
        <v>451.26787625668914</v>
      </c>
      <c r="D44" s="28">
        <v>95.201356483175516</v>
      </c>
      <c r="E44" s="184">
        <v>532.13940948526135</v>
      </c>
      <c r="F44" s="219" t="s">
        <v>477</v>
      </c>
      <c r="G44" s="220" t="s">
        <v>463</v>
      </c>
    </row>
    <row r="45" spans="1:7" ht="22.5" x14ac:dyDescent="0.25">
      <c r="A45" s="149" t="s">
        <v>7</v>
      </c>
      <c r="B45" s="185">
        <v>920</v>
      </c>
      <c r="C45" s="186">
        <v>577.08420652173879</v>
      </c>
      <c r="D45" s="35">
        <v>91.613771739130499</v>
      </c>
      <c r="E45" s="186">
        <v>643.09831521739022</v>
      </c>
      <c r="F45" s="206" t="s">
        <v>478</v>
      </c>
      <c r="G45" s="207" t="s">
        <v>150</v>
      </c>
    </row>
    <row r="46" spans="1:7" x14ac:dyDescent="0.25">
      <c r="A46" s="149" t="s">
        <v>81</v>
      </c>
      <c r="B46" s="185">
        <v>6040</v>
      </c>
      <c r="C46" s="186">
        <v>414.26979139072756</v>
      </c>
      <c r="D46" s="35">
        <v>92.335041390728634</v>
      </c>
      <c r="E46" s="186">
        <v>505.29287582781336</v>
      </c>
      <c r="F46" s="212" t="s">
        <v>479</v>
      </c>
      <c r="G46" s="213" t="s">
        <v>480</v>
      </c>
    </row>
    <row r="47" spans="1:7" x14ac:dyDescent="0.25">
      <c r="A47" s="188" t="s">
        <v>145</v>
      </c>
      <c r="B47" s="189">
        <v>53411</v>
      </c>
      <c r="C47" s="190">
        <v>449.25111175599068</v>
      </c>
      <c r="D47" s="191">
        <v>94.8154224785157</v>
      </c>
      <c r="E47" s="190">
        <v>531.01471850368148</v>
      </c>
      <c r="F47" s="221" t="s">
        <v>481</v>
      </c>
      <c r="G47" s="222" t="s">
        <v>482</v>
      </c>
    </row>
    <row r="48" spans="1:7" x14ac:dyDescent="0.25">
      <c r="A48" s="181" t="s">
        <v>8</v>
      </c>
      <c r="B48" s="185">
        <v>10547</v>
      </c>
      <c r="C48" s="186">
        <v>429.31693088082034</v>
      </c>
      <c r="D48" s="35">
        <v>95.329212098226932</v>
      </c>
      <c r="E48" s="186">
        <v>510.38564331089276</v>
      </c>
      <c r="F48" s="210" t="s">
        <v>483</v>
      </c>
      <c r="G48" s="211" t="s">
        <v>179</v>
      </c>
    </row>
    <row r="49" spans="1:7" ht="22.5" x14ac:dyDescent="0.25">
      <c r="A49" s="149" t="s">
        <v>9</v>
      </c>
      <c r="B49" s="185">
        <v>1</v>
      </c>
      <c r="C49" s="186">
        <v>413.81</v>
      </c>
      <c r="D49" s="35">
        <v>95.62</v>
      </c>
      <c r="E49" s="186">
        <v>500.14</v>
      </c>
      <c r="F49" s="210" t="s">
        <v>141</v>
      </c>
      <c r="G49" s="211" t="s">
        <v>180</v>
      </c>
    </row>
    <row r="50" spans="1:7" x14ac:dyDescent="0.25">
      <c r="A50" s="188" t="s">
        <v>146</v>
      </c>
      <c r="B50" s="189">
        <v>63959</v>
      </c>
      <c r="C50" s="190">
        <v>445.96336105941839</v>
      </c>
      <c r="D50" s="191">
        <v>94.900160258916728</v>
      </c>
      <c r="E50" s="190">
        <v>527.61244938163929</v>
      </c>
      <c r="F50" s="223" t="s">
        <v>484</v>
      </c>
      <c r="G50" s="224" t="s">
        <v>485</v>
      </c>
    </row>
    <row r="51" spans="1:7" x14ac:dyDescent="0.25">
      <c r="A51" s="181" t="s">
        <v>147</v>
      </c>
      <c r="B51" s="185">
        <v>2222</v>
      </c>
      <c r="C51" s="186">
        <v>352.48113861386037</v>
      </c>
      <c r="D51" s="35">
        <v>83.700022502250249</v>
      </c>
      <c r="E51" s="186">
        <v>432.02861386138557</v>
      </c>
      <c r="F51" s="210" t="s">
        <v>486</v>
      </c>
      <c r="G51" s="211" t="s">
        <v>474</v>
      </c>
    </row>
    <row r="52" spans="1:7" x14ac:dyDescent="0.25">
      <c r="A52" s="41" t="s">
        <v>10</v>
      </c>
      <c r="B52" s="187">
        <v>66181</v>
      </c>
      <c r="C52" s="43">
        <v>442.82473368488894</v>
      </c>
      <c r="D52" s="43">
        <v>94.524120215772697</v>
      </c>
      <c r="E52" s="43">
        <v>524.40326120789803</v>
      </c>
      <c r="F52" s="217" t="s">
        <v>487</v>
      </c>
      <c r="G52" s="218" t="s">
        <v>181</v>
      </c>
    </row>
    <row r="53" spans="1:7" x14ac:dyDescent="0.25">
      <c r="A53" s="295" t="s">
        <v>140</v>
      </c>
      <c r="B53" s="295"/>
      <c r="C53" s="295"/>
      <c r="D53" s="295"/>
      <c r="E53" s="295"/>
      <c r="F53" s="295"/>
      <c r="G53" s="295"/>
    </row>
    <row r="54" spans="1:7" ht="11.25" customHeight="1" x14ac:dyDescent="0.25">
      <c r="A54" s="228" t="s">
        <v>488</v>
      </c>
    </row>
    <row r="55" spans="1:7" ht="0.75" customHeight="1" x14ac:dyDescent="0.25">
      <c r="A55" s="286"/>
      <c r="B55" s="286"/>
      <c r="C55" s="286"/>
      <c r="D55" s="286"/>
      <c r="E55" s="286"/>
      <c r="F55" s="286"/>
      <c r="G55" s="286"/>
    </row>
    <row r="56" spans="1:7" ht="34.5" hidden="1" customHeight="1" x14ac:dyDescent="0.25">
      <c r="A56" s="286"/>
      <c r="B56" s="286"/>
      <c r="C56" s="286"/>
      <c r="D56" s="286"/>
      <c r="E56" s="286"/>
      <c r="F56" s="286"/>
      <c r="G56" s="286"/>
    </row>
    <row r="57" spans="1:7" ht="0.75" customHeight="1" x14ac:dyDescent="0.25">
      <c r="A57" s="226"/>
      <c r="B57" s="226"/>
      <c r="C57" s="226"/>
      <c r="D57" s="226"/>
      <c r="E57" s="226"/>
      <c r="F57" s="226"/>
      <c r="G57" s="226"/>
    </row>
    <row r="58" spans="1:7" ht="0.75" customHeight="1" x14ac:dyDescent="0.25">
      <c r="A58" s="287" t="s">
        <v>490</v>
      </c>
      <c r="B58" s="287"/>
      <c r="C58" s="287"/>
      <c r="D58" s="287"/>
      <c r="E58" s="287"/>
      <c r="F58" s="287"/>
      <c r="G58" s="287"/>
    </row>
    <row r="59" spans="1:7" ht="15" hidden="1" customHeight="1" x14ac:dyDescent="0.25">
      <c r="A59" s="287"/>
      <c r="B59" s="287"/>
      <c r="C59" s="287"/>
      <c r="D59" s="287"/>
      <c r="E59" s="287"/>
      <c r="F59" s="287"/>
      <c r="G59" s="287"/>
    </row>
    <row r="60" spans="1:7" ht="0.75" hidden="1" customHeight="1" x14ac:dyDescent="0.25">
      <c r="A60" s="287"/>
      <c r="B60" s="287"/>
      <c r="C60" s="287"/>
      <c r="D60" s="287"/>
      <c r="E60" s="287"/>
      <c r="F60" s="287"/>
      <c r="G60" s="287"/>
    </row>
    <row r="61" spans="1:7" x14ac:dyDescent="0.25">
      <c r="A61" s="287"/>
      <c r="B61" s="287"/>
      <c r="C61" s="287"/>
      <c r="D61" s="287"/>
      <c r="E61" s="287"/>
      <c r="F61" s="287"/>
      <c r="G61" s="287"/>
    </row>
    <row r="62" spans="1:7" x14ac:dyDescent="0.25">
      <c r="A62" s="287"/>
      <c r="B62" s="287"/>
      <c r="C62" s="287"/>
      <c r="D62" s="287"/>
      <c r="E62" s="287"/>
      <c r="F62" s="287"/>
      <c r="G62" s="287"/>
    </row>
    <row r="63" spans="1:7" x14ac:dyDescent="0.25">
      <c r="A63" s="287"/>
      <c r="B63" s="287"/>
      <c r="C63" s="287"/>
      <c r="D63" s="287"/>
      <c r="E63" s="287"/>
      <c r="F63" s="287"/>
      <c r="G63" s="287"/>
    </row>
    <row r="64" spans="1:7" x14ac:dyDescent="0.25">
      <c r="A64" s="287"/>
      <c r="B64" s="287"/>
      <c r="C64" s="287"/>
      <c r="D64" s="287"/>
      <c r="E64" s="287"/>
      <c r="F64" s="287"/>
      <c r="G64" s="287"/>
    </row>
    <row r="65" spans="1:7" x14ac:dyDescent="0.25">
      <c r="A65" s="287"/>
      <c r="B65" s="287"/>
      <c r="C65" s="287"/>
      <c r="D65" s="287"/>
      <c r="E65" s="287"/>
      <c r="F65" s="287"/>
      <c r="G65" s="287"/>
    </row>
  </sheetData>
  <mergeCells count="25">
    <mergeCell ref="C39:G39"/>
    <mergeCell ref="C40:G40"/>
    <mergeCell ref="A41:A42"/>
    <mergeCell ref="B41:B42"/>
    <mergeCell ref="C41:C42"/>
    <mergeCell ref="D41:D42"/>
    <mergeCell ref="E41:E42"/>
    <mergeCell ref="F41:F42"/>
    <mergeCell ref="G41:G42"/>
    <mergeCell ref="A55:G56"/>
    <mergeCell ref="A58:G65"/>
    <mergeCell ref="A2:G3"/>
    <mergeCell ref="C5:G5"/>
    <mergeCell ref="F7:F8"/>
    <mergeCell ref="G7:G8"/>
    <mergeCell ref="A43:G43"/>
    <mergeCell ref="A9:G9"/>
    <mergeCell ref="C6:G6"/>
    <mergeCell ref="A7:A8"/>
    <mergeCell ref="B7:B8"/>
    <mergeCell ref="C7:C8"/>
    <mergeCell ref="D7:D8"/>
    <mergeCell ref="E7:E8"/>
    <mergeCell ref="A19:G19"/>
    <mergeCell ref="A53:G53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2023-08-21T10:00:44Z</cp:lastPrinted>
  <dcterms:created xsi:type="dcterms:W3CDTF">2018-09-19T07:11:38Z</dcterms:created>
  <dcterms:modified xsi:type="dcterms:W3CDTF">2023-08-21T10:38:12Z</dcterms:modified>
</cp:coreProperties>
</file>