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3\"/>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2'!$A$1:$K$65</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 i="5" l="1"/>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P15" i="2" l="1"/>
  <c r="I2" i="4" l="1"/>
  <c r="F21" i="3" l="1"/>
</calcChain>
</file>

<file path=xl/sharedStrings.xml><?xml version="1.0" encoding="utf-8"?>
<sst xmlns="http://schemas.openxmlformats.org/spreadsheetml/2006/main" count="521" uniqueCount="396">
  <si>
    <t>-</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</si>
  <si>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</si>
  <si>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</si>
  <si>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</si>
  <si>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</si>
  <si>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</si>
  <si>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</si>
  <si>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</si>
  <si>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</si>
  <si>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</si>
  <si>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</si>
  <si>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</si>
  <si>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</si>
  <si>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</si>
  <si>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</si>
  <si>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</si>
  <si>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</si>
  <si>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</si>
  <si>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</si>
  <si>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</si>
  <si>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</si>
  <si>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</si>
  <si>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</si>
  <si>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</si>
  <si>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</si>
  <si>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</si>
  <si>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</si>
  <si>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</si>
  <si>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</si>
  <si>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</si>
  <si>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</si>
  <si>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</si>
  <si>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</si>
  <si>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</si>
  <si>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</si>
  <si>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</si>
  <si>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</si>
  <si>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</si>
  <si>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</si>
  <si>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</si>
  <si>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</si>
  <si>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</si>
  <si>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</si>
  <si>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</si>
  <si>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</si>
  <si>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</si>
  <si>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</si>
  <si>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Total</t>
  </si>
  <si>
    <t xml:space="preserve">Old age
pension </t>
  </si>
  <si>
    <t xml:space="preserve">Disability 
pension </t>
  </si>
  <si>
    <t>Survivor's
pension</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</si>
  <si>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</si>
  <si>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</si>
  <si>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</si>
  <si>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</si>
  <si>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</si>
  <si>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</si>
  <si>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</si>
  <si>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</si>
  <si>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</si>
  <si>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</si>
  <si>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</si>
  <si>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</si>
  <si>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</si>
  <si>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</si>
  <si>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</si>
  <si>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</si>
  <si>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</si>
  <si>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</si>
  <si>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</si>
  <si>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</si>
  <si>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</si>
  <si>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</si>
  <si>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</si>
  <si>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</si>
  <si>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</si>
  <si>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</si>
  <si>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</si>
  <si>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</si>
  <si>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</si>
  <si>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</si>
  <si>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</si>
  <si>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</si>
  <si>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</si>
  <si>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</si>
  <si>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</si>
  <si>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</si>
  <si>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</si>
  <si>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</si>
  <si>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</si>
  <si>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</si>
  <si>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Pension beneficiaries entitled under the Fire Services Act (Official Gazette 125/19)</t>
  </si>
  <si>
    <t>02 09 12</t>
  </si>
  <si>
    <t>Early pension because of the employer's bankruptcy - Art. 36</t>
  </si>
  <si>
    <t>70,01  ─  140,00</t>
  </si>
  <si>
    <t>140,01  ─  200,00</t>
  </si>
  <si>
    <t>200,01  ─  270,00</t>
  </si>
  <si>
    <t>270,01  ─  340,00</t>
  </si>
  <si>
    <t>340,01  ─  400,00</t>
  </si>
  <si>
    <t>400,01  ─  470,00</t>
  </si>
  <si>
    <t>470,01  ─  540,00</t>
  </si>
  <si>
    <t>540,01  ─  600,00</t>
  </si>
  <si>
    <t>600,01  ─  670,00</t>
  </si>
  <si>
    <t>670,01  ─  800,00</t>
  </si>
  <si>
    <t>800,01  ─  930,00</t>
  </si>
  <si>
    <t>930,01  ─  1070,00</t>
  </si>
  <si>
    <t xml:space="preserve">  up  70,00</t>
  </si>
  <si>
    <t>over  1070,00</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</si>
  <si>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2023</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</si>
  <si>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2023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</si>
  <si>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2023   -  in euros billions (plan)</t>
  </si>
  <si>
    <t>The thousands separator is a point and the decimal separator is a comma.</t>
  </si>
  <si>
    <t>Average net pension in euros (EUR)</t>
  </si>
  <si>
    <t xml:space="preserve">Average net pension in euros (EUR) </t>
  </si>
  <si>
    <t>Average pension in euros (EUR)</t>
  </si>
  <si>
    <t>Pension 
amounts in euros
(EUR)</t>
  </si>
  <si>
    <t xml:space="preserve"> 74 07 </t>
  </si>
  <si>
    <t xml:space="preserve"> 72 07 </t>
  </si>
  <si>
    <t xml:space="preserve"> 74 05 </t>
  </si>
  <si>
    <t xml:space="preserve"> 66 06 </t>
  </si>
  <si>
    <t>35 08 23</t>
  </si>
  <si>
    <t>35 08 27</t>
  </si>
  <si>
    <t xml:space="preserve"> 63 02 </t>
  </si>
  <si>
    <t xml:space="preserve"> 73 11 </t>
  </si>
  <si>
    <t xml:space="preserve"> 72 01 </t>
  </si>
  <si>
    <t xml:space="preserve"> 37 00 10 </t>
  </si>
  <si>
    <t xml:space="preserve"> 59 05 </t>
  </si>
  <si>
    <t xml:space="preserve"> 61 11 </t>
  </si>
  <si>
    <t xml:space="preserve"> 74 06 </t>
  </si>
  <si>
    <t xml:space="preserve"> 72 03 </t>
  </si>
  <si>
    <t xml:space="preserve"> 60 04 </t>
  </si>
  <si>
    <t xml:space="preserve"> 63 05 </t>
  </si>
  <si>
    <t>18 08 11</t>
  </si>
  <si>
    <t xml:space="preserve"> 29 08 05  </t>
  </si>
  <si>
    <t>31 09 01</t>
  </si>
  <si>
    <t xml:space="preserve"> 75 02 </t>
  </si>
  <si>
    <t xml:space="preserve"> 74 04 </t>
  </si>
  <si>
    <t>35 10 14</t>
  </si>
  <si>
    <t xml:space="preserve"> 69 00 </t>
  </si>
  <si>
    <t xml:space="preserve"> 73 02 </t>
  </si>
  <si>
    <t>21 10 13</t>
  </si>
  <si>
    <t>21 11 07</t>
  </si>
  <si>
    <t xml:space="preserve"> 72 06 </t>
  </si>
  <si>
    <t xml:space="preserve"> 64 09 </t>
  </si>
  <si>
    <t xml:space="preserve"> 42 03 05 </t>
  </si>
  <si>
    <t xml:space="preserve"> 33 08 28 </t>
  </si>
  <si>
    <t xml:space="preserve"> 64 03 </t>
  </si>
  <si>
    <t xml:space="preserve"> 60 05 </t>
  </si>
  <si>
    <t xml:space="preserve"> 63 07 </t>
  </si>
  <si>
    <t xml:space="preserve"> 54 08 </t>
  </si>
  <si>
    <t xml:space="preserve"> 54 01 </t>
  </si>
  <si>
    <t xml:space="preserve"> 61 10 </t>
  </si>
  <si>
    <t xml:space="preserve"> 63 01 </t>
  </si>
  <si>
    <t xml:space="preserve"> 62 07 </t>
  </si>
  <si>
    <t xml:space="preserve">   21 09   </t>
  </si>
  <si>
    <t xml:space="preserve">   20 03   </t>
  </si>
  <si>
    <t>34 00 22</t>
  </si>
  <si>
    <t>14 09 16</t>
  </si>
  <si>
    <t>37 04 24</t>
  </si>
  <si>
    <t xml:space="preserve"> 27 09 13  </t>
  </si>
  <si>
    <t xml:space="preserve">KEY INFORMATION ON THE CURRENT STATE OF THE CROATIAN PENSION INSURANCE SYSTEM - August 2023 (payment in September 2023) </t>
  </si>
  <si>
    <t>42 05 19</t>
  </si>
  <si>
    <t xml:space="preserve"> 66 07 </t>
  </si>
  <si>
    <t>24 08 03</t>
  </si>
  <si>
    <t xml:space="preserve"> 74 09 </t>
  </si>
  <si>
    <t>31 09 00</t>
  </si>
  <si>
    <t>36 00 16</t>
  </si>
  <si>
    <t xml:space="preserve"> 69 06 </t>
  </si>
  <si>
    <t xml:space="preserve"> 64 07 </t>
  </si>
  <si>
    <t>32 10 00</t>
  </si>
  <si>
    <t>28 03 19</t>
  </si>
  <si>
    <t xml:space="preserve"> 72 10 </t>
  </si>
  <si>
    <t>31 01 13</t>
  </si>
  <si>
    <t xml:space="preserve"> 42 11 19 </t>
  </si>
  <si>
    <t xml:space="preserve"> 42 05 08 </t>
  </si>
  <si>
    <t>28 00 11</t>
  </si>
  <si>
    <t>31 09 17</t>
  </si>
  <si>
    <t>42 05 14</t>
  </si>
  <si>
    <t>24 05 06</t>
  </si>
  <si>
    <t>31 09 07</t>
  </si>
  <si>
    <t>32 09 21</t>
  </si>
  <si>
    <t xml:space="preserve"> 73 00 </t>
  </si>
  <si>
    <t xml:space="preserve"> 63 04 </t>
  </si>
  <si>
    <t>28 01 18</t>
  </si>
  <si>
    <t>30 11 20</t>
  </si>
  <si>
    <t xml:space="preserve"> 72 00 </t>
  </si>
  <si>
    <t xml:space="preserve"> 43 00 07 </t>
  </si>
  <si>
    <t xml:space="preserve"> 42 05 25 </t>
  </si>
  <si>
    <t>27 09 24</t>
  </si>
  <si>
    <t xml:space="preserve"> 31 09 00 </t>
  </si>
  <si>
    <t xml:space="preserve"> 64 10 </t>
  </si>
  <si>
    <t xml:space="preserve"> 42 03 18 </t>
  </si>
  <si>
    <t xml:space="preserve"> 37 03 22 </t>
  </si>
  <si>
    <t xml:space="preserve"> 34 04 03 </t>
  </si>
  <si>
    <t xml:space="preserve"> 24 03 04 </t>
  </si>
  <si>
    <t xml:space="preserve"> 29 01 13 </t>
  </si>
  <si>
    <t xml:space="preserve"> 32 10 23 </t>
  </si>
  <si>
    <t xml:space="preserve"> 32 07 01 </t>
  </si>
  <si>
    <t xml:space="preserve"> 34 08 16 </t>
  </si>
  <si>
    <t xml:space="preserve"> 64 00 </t>
  </si>
  <si>
    <t xml:space="preserve"> 37 02 16 </t>
  </si>
  <si>
    <t xml:space="preserve"> 35 02 00 </t>
  </si>
  <si>
    <t xml:space="preserve"> 24 02 11 </t>
  </si>
  <si>
    <t xml:space="preserve"> 29 02 01 </t>
  </si>
  <si>
    <t xml:space="preserve"> 33 05 25 </t>
  </si>
  <si>
    <t xml:space="preserve">   18 08   </t>
  </si>
  <si>
    <r>
      <t xml:space="preserve">NUMBER  </t>
    </r>
    <r>
      <rPr>
        <b/>
        <sz val="10"/>
        <color theme="1"/>
        <rFont val="Calibri"/>
        <family val="2"/>
        <charset val="238"/>
        <scheme val="minor"/>
      </rPr>
      <t xml:space="preserve">of insurees  as of </t>
    </r>
    <r>
      <rPr>
        <sz val="10"/>
        <color theme="1"/>
        <rFont val="Calibri"/>
        <family val="2"/>
        <charset val="238"/>
        <scheme val="minor"/>
      </rPr>
      <t xml:space="preserve"> 31</t>
    </r>
    <r>
      <rPr>
        <b/>
        <sz val="10"/>
        <color theme="1"/>
        <rFont val="Calibri"/>
        <family val="2"/>
        <charset val="238"/>
        <scheme val="minor"/>
      </rPr>
      <t xml:space="preserve"> August 2023.</t>
    </r>
  </si>
  <si>
    <t>OVERALL number of beneficiaries in August 2023 (payment in September 2023)</t>
  </si>
  <si>
    <t>1 : 1,37</t>
  </si>
  <si>
    <t>Average net wage in the Republic of Croatia for July 2023. in euros (EUR)   (source: State Bureau of Statistics)</t>
  </si>
  <si>
    <r>
      <t xml:space="preserve">Current value of pension </t>
    </r>
    <r>
      <rPr>
        <b/>
        <sz val="10"/>
        <color theme="1"/>
        <rFont val="Calibri"/>
        <family val="2"/>
        <charset val="238"/>
        <scheme val="minor"/>
      </rPr>
      <t>(CVP),</t>
    </r>
    <r>
      <rPr>
        <sz val="10"/>
        <color theme="1"/>
        <rFont val="Calibri"/>
        <family val="2"/>
        <charset val="238"/>
        <scheme val="minor"/>
      </rPr>
      <t xml:space="preserve"> 1 July 2023</t>
    </r>
  </si>
  <si>
    <r>
      <rPr>
        <b/>
        <sz val="9"/>
        <color theme="1"/>
        <rFont val="Calibri"/>
        <family val="2"/>
        <charset val="238"/>
        <scheme val="minor"/>
      </rPr>
      <t xml:space="preserve">Minimum </t>
    </r>
    <r>
      <rPr>
        <sz val="9"/>
        <color theme="1"/>
        <rFont val="Calibri"/>
        <family val="2"/>
        <charset val="238"/>
        <scheme val="minor"/>
      </rPr>
      <t xml:space="preserve">value of penison per 1 year of qualifying period, 1 July 2023 </t>
    </r>
  </si>
  <si>
    <t>14 10 10</t>
  </si>
  <si>
    <t>16 01 26</t>
  </si>
  <si>
    <t>12 06 26</t>
  </si>
  <si>
    <t>19 00 25</t>
  </si>
  <si>
    <t>14 05 05</t>
  </si>
  <si>
    <t>15 10 15</t>
  </si>
  <si>
    <t>13 01 02</t>
  </si>
  <si>
    <t>13 08 05</t>
  </si>
  <si>
    <t>15 01 13</t>
  </si>
  <si>
    <t>16 01 11</t>
  </si>
  <si>
    <t>13 02 18</t>
  </si>
  <si>
    <t>14 05 06</t>
  </si>
  <si>
    <t>18 04 00</t>
  </si>
  <si>
    <t>18 11 19</t>
  </si>
  <si>
    <t>15 00 03</t>
  </si>
  <si>
    <t>18 11 02</t>
  </si>
  <si>
    <t>24 07 15</t>
  </si>
  <si>
    <t>25 04 00</t>
  </si>
  <si>
    <t>21 01 02</t>
  </si>
  <si>
    <t>26 01 25</t>
  </si>
  <si>
    <t>28 00 20</t>
  </si>
  <si>
    <t>29 01 24</t>
  </si>
  <si>
    <t>23 02 13</t>
  </si>
  <si>
    <t>27 08 24</t>
  </si>
  <si>
    <t>31 09 24</t>
  </si>
  <si>
    <t>33 01 13</t>
  </si>
  <si>
    <t>25 07 07</t>
  </si>
  <si>
    <t>30 04 28</t>
  </si>
  <si>
    <t>33 10 01</t>
  </si>
  <si>
    <t>34 08 21</t>
  </si>
  <si>
    <t>25 05 22</t>
  </si>
  <si>
    <t>34 00 01</t>
  </si>
  <si>
    <t>35 11 04</t>
  </si>
  <si>
    <t>36 04 14</t>
  </si>
  <si>
    <t>27 08 12</t>
  </si>
  <si>
    <t>35 09 15</t>
  </si>
  <si>
    <t>36 11 02</t>
  </si>
  <si>
    <t>37 03 07</t>
  </si>
  <si>
    <t>28 11 25</t>
  </si>
  <si>
    <t>36 04 09</t>
  </si>
  <si>
    <t>38 01 23</t>
  </si>
  <si>
    <t>38 06 00</t>
  </si>
  <si>
    <t>29 02 17</t>
  </si>
  <si>
    <t>36 06 22</t>
  </si>
  <si>
    <t>38 10 20</t>
  </si>
  <si>
    <t>39 01 28</t>
  </si>
  <si>
    <t>29 01 19</t>
  </si>
  <si>
    <t>37 01 26</t>
  </si>
  <si>
    <t>38 10 14</t>
  </si>
  <si>
    <t>39 02 05</t>
  </si>
  <si>
    <t>28 07 10</t>
  </si>
  <si>
    <t>37 08 13</t>
  </si>
  <si>
    <t>39 07 03</t>
  </si>
  <si>
    <t>39 08 14</t>
  </si>
  <si>
    <t>39 05 06</t>
  </si>
  <si>
    <t>situation: August 2023 (payment in September 2023)</t>
  </si>
  <si>
    <t>18 08 23</t>
  </si>
  <si>
    <t>21 06 21</t>
  </si>
  <si>
    <t>15 05 01</t>
  </si>
  <si>
    <t>14 03 23</t>
  </si>
  <si>
    <t>15 10 02</t>
  </si>
  <si>
    <t>08 10 15</t>
  </si>
  <si>
    <t>10 11 15</t>
  </si>
  <si>
    <t>15 08 23</t>
  </si>
  <si>
    <t>17 04 17</t>
  </si>
  <si>
    <t>10 08 01</t>
  </si>
  <si>
    <t>12 11 04</t>
  </si>
  <si>
    <t>17 01 01</t>
  </si>
  <si>
    <t>18 04 19</t>
  </si>
  <si>
    <t>11 00 14</t>
  </si>
  <si>
    <t>16 02 23</t>
  </si>
  <si>
    <t>21 03 08</t>
  </si>
  <si>
    <t>21 09 24</t>
  </si>
  <si>
    <t>13 07 13</t>
  </si>
  <si>
    <t>21 04 16</t>
  </si>
  <si>
    <t>21 11 13</t>
  </si>
  <si>
    <t>23 04 07</t>
  </si>
  <si>
    <t>12 01 10</t>
  </si>
  <si>
    <t>20 06 18</t>
  </si>
  <si>
    <t>27 02 08</t>
  </si>
  <si>
    <t>27 07 00</t>
  </si>
  <si>
    <t>20 04 08</t>
  </si>
  <si>
    <t>27 00 14</t>
  </si>
  <si>
    <t>30 10 21</t>
  </si>
  <si>
    <t>31 06 02</t>
  </si>
  <si>
    <t>20 02 16</t>
  </si>
  <si>
    <t>30 08 21</t>
  </si>
  <si>
    <t>32 05 03</t>
  </si>
  <si>
    <t>32 08 07</t>
  </si>
  <si>
    <t>23 09 02</t>
  </si>
  <si>
    <t>32 05 09</t>
  </si>
  <si>
    <t>33 03 04</t>
  </si>
  <si>
    <t>33 05 18</t>
  </si>
  <si>
    <t>24 09 21</t>
  </si>
  <si>
    <t>33 02 21</t>
  </si>
  <si>
    <t>33 10 08</t>
  </si>
  <si>
    <t>25 09 25</t>
  </si>
  <si>
    <t>33 06 21</t>
  </si>
  <si>
    <t>34 04 08</t>
  </si>
  <si>
    <t>34 05 13</t>
  </si>
  <si>
    <t>25 10 04</t>
  </si>
  <si>
    <t>35 00 01</t>
  </si>
  <si>
    <t>34 04 00</t>
  </si>
  <si>
    <t>26 00 21</t>
  </si>
  <si>
    <t>34 09 22</t>
  </si>
  <si>
    <t>34 10 22</t>
  </si>
  <si>
    <t>27 11 18</t>
  </si>
  <si>
    <t>36 04 00</t>
  </si>
  <si>
    <t>28 07 23</t>
  </si>
  <si>
    <t>29 11 07</t>
  </si>
  <si>
    <t>18 00 24</t>
  </si>
  <si>
    <t>25 00 24</t>
  </si>
  <si>
    <t>16 00 00</t>
  </si>
  <si>
    <t>12 06 29</t>
  </si>
  <si>
    <t>19 02 23</t>
  </si>
  <si>
    <t>14 06 11</t>
  </si>
  <si>
    <t>13 03 00</t>
  </si>
  <si>
    <t>15 01 21</t>
  </si>
  <si>
    <t>15 00 17</t>
  </si>
  <si>
    <t>15 11 02</t>
  </si>
  <si>
    <t>13 03 11</t>
  </si>
  <si>
    <t>14 07 03</t>
  </si>
  <si>
    <t>18 05 08</t>
  </si>
  <si>
    <t>19 00 00</t>
  </si>
  <si>
    <t>15 01 02</t>
  </si>
  <si>
    <t>19 03 17</t>
  </si>
  <si>
    <t>24 11 00</t>
  </si>
  <si>
    <t>25 07 26</t>
  </si>
  <si>
    <t>21 02 24</t>
  </si>
  <si>
    <t>26 10 24</t>
  </si>
  <si>
    <t>29 09 22</t>
  </si>
  <si>
    <t>30 11 24</t>
  </si>
  <si>
    <t>24 08 06</t>
  </si>
  <si>
    <t>29 11 18</t>
  </si>
  <si>
    <t>33 00 10</t>
  </si>
  <si>
    <t>34 04 18</t>
  </si>
  <si>
    <t>25 11 05</t>
  </si>
  <si>
    <t>32 03 04</t>
  </si>
  <si>
    <t>34 08 02</t>
  </si>
  <si>
    <t>35 08 18</t>
  </si>
  <si>
    <t>26 02 09</t>
  </si>
  <si>
    <t>34 10 01</t>
  </si>
  <si>
    <t>37 00 05</t>
  </si>
  <si>
    <t>37 07 17</t>
  </si>
  <si>
    <t>28 04 09</t>
  </si>
  <si>
    <t>36 06 08</t>
  </si>
  <si>
    <t>38 02 22</t>
  </si>
  <si>
    <t>38 08 29</t>
  </si>
  <si>
    <t>37 00 06</t>
  </si>
  <si>
    <t>39 07 02</t>
  </si>
  <si>
    <t>40 00 11</t>
  </si>
  <si>
    <t>30 09 11</t>
  </si>
  <si>
    <t>37 02 10</t>
  </si>
  <si>
    <t>40 03 03</t>
  </si>
  <si>
    <t>40 07 25</t>
  </si>
  <si>
    <t>30 08 08</t>
  </si>
  <si>
    <t>37 06 22</t>
  </si>
  <si>
    <t>40 00 10</t>
  </si>
  <si>
    <t>40 06 02</t>
  </si>
  <si>
    <t>29 08 07</t>
  </si>
  <si>
    <t>37 10 19</t>
  </si>
  <si>
    <t>40 06 20</t>
  </si>
  <si>
    <t>40 08 17</t>
  </si>
  <si>
    <t>29 11 05</t>
  </si>
  <si>
    <t>39 08 16</t>
  </si>
  <si>
    <t>31 06 10</t>
  </si>
  <si>
    <t>33 06 26</t>
  </si>
  <si>
    <t>22 02 24</t>
  </si>
  <si>
    <t>28 10 29</t>
  </si>
  <si>
    <t xml:space="preserve"> 31 10 01  </t>
  </si>
  <si>
    <t xml:space="preserve"> 36 00 08  </t>
  </si>
  <si>
    <t xml:space="preserve"> 31 05 10  </t>
  </si>
  <si>
    <t>31 02 06</t>
  </si>
  <si>
    <t xml:space="preserve"> 33 05 17  </t>
  </si>
  <si>
    <t xml:space="preserve"> 33 02 01  </t>
  </si>
  <si>
    <t>30 02 12</t>
  </si>
  <si>
    <t xml:space="preserve"> 38 04 23  </t>
  </si>
  <si>
    <t xml:space="preserve"> 32 09 12  </t>
  </si>
  <si>
    <t xml:space="preserve"> 29 00 28  </t>
  </si>
  <si>
    <t xml:space="preserve"> 41 11 05  </t>
  </si>
  <si>
    <t xml:space="preserve"> 29 08 08  </t>
  </si>
  <si>
    <t xml:space="preserve"> 28 10 20  </t>
  </si>
  <si>
    <t>06 05 27</t>
  </si>
  <si>
    <t>37 06 11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</si>
</sst>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3"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color rgb="FFFF0000"/>
      <name val="Calibri"/>
      <family val="2"/>
      <charset val="238"/>
      <scheme val="minor"/>
    </font>
    <font>
      <sz val="12"/>
      <color rgb="FF7030A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3">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0" fontId="1" fillId="2" borderId="7" xfId="0" applyFont="1" applyFill="1" applyBorder="1" applyAlignment="1">
      <alignment vertical="center"/>
    </xf>
    <xf numFmtId="0" fontId="4" fillId="4" borderId="13"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2" fontId="2" fillId="3" borderId="4" xfId="0" applyNumberFormat="1" applyFont="1" applyFill="1" applyBorder="1" applyAlignment="1">
      <alignment horizontal="center" vertical="center"/>
    </xf>
    <xf numFmtId="2" fontId="35" fillId="0" borderId="0" xfId="0" applyNumberFormat="1" applyFont="1"/>
    <xf numFmtId="0" fontId="41" fillId="0" borderId="0" xfId="0" applyFont="1"/>
    <xf numFmtId="0" fontId="42" fillId="0" borderId="0" xfId="0" applyFont="1" applyAlignment="1">
      <alignment horizontal="left" vertical="center" indent="5"/>
    </xf>
    <xf numFmtId="1" fontId="8" fillId="0" borderId="1" xfId="0" applyNumberFormat="1" applyFont="1" applyBorder="1" applyAlignment="1">
      <alignment vertical="center"/>
    </xf>
    <xf numFmtId="4" fontId="8" fillId="0" borderId="1" xfId="0" applyNumberFormat="1" applyFont="1" applyBorder="1" applyAlignment="1">
      <alignment vertical="center"/>
    </xf>
    <xf numFmtId="165" fontId="8" fillId="0" borderId="1" xfId="0" applyNumberFormat="1" applyFont="1" applyBorder="1" applyAlignment="1">
      <alignment horizontal="center" vertical="center"/>
    </xf>
    <xf numFmtId="1" fontId="8" fillId="0" borderId="8" xfId="0" applyNumberFormat="1" applyFont="1" applyBorder="1" applyAlignment="1">
      <alignment vertical="center"/>
    </xf>
    <xf numFmtId="4" fontId="8" fillId="0" borderId="8" xfId="0" applyNumberFormat="1" applyFont="1" applyBorder="1" applyAlignment="1">
      <alignment vertical="center"/>
    </xf>
    <xf numFmtId="165" fontId="8" fillId="0" borderId="8" xfId="0" applyNumberFormat="1" applyFont="1" applyBorder="1" applyAlignment="1">
      <alignment horizontal="center" vertical="center"/>
    </xf>
    <xf numFmtId="0" fontId="8" fillId="4" borderId="5" xfId="0" applyFont="1" applyFill="1" applyBorder="1" applyAlignment="1">
      <alignment horizontal="center" vertical="center"/>
    </xf>
    <xf numFmtId="0" fontId="12" fillId="0" borderId="7" xfId="0" applyFont="1" applyFill="1" applyBorder="1" applyAlignment="1">
      <alignment horizontal="left" vertical="center" wrapText="1"/>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9" fillId="0"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2023 according to the Pension Insurance Act  - NEW BENEFICIARIES</c:v>
                </c:pt>
                <c:pt idx="1">
                  <c:v>Pension beneficiaries whose pension entitlement ceased in 2023  -  death caused,   
and who were retired according to the Pension Insurance Act  </c:v>
                </c:pt>
              </c:strCache>
            </c:strRef>
          </c:cat>
          <c:val>
            <c:numRef>
              <c:f>('stranica 1 i 2'!$B$32,'stranica 1 i 2'!$B$41)</c:f>
              <c:numCache>
                <c:formatCode>0</c:formatCode>
                <c:ptCount val="2"/>
                <c:pt idx="0">
                  <c:v>25245</c:v>
                </c:pt>
                <c:pt idx="1">
                  <c:v>29140</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30000"/>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1,37</a:t>
            </a:r>
          </a:p>
        </c:rich>
      </c:tx>
      <c:layout>
        <c:manualLayout>
          <c:xMode val="edge"/>
          <c:yMode val="edge"/>
          <c:x val="0.19897076375707615"/>
          <c:y val="4.6684164479440071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insurees  as of  31 August 2023.</c:v>
                </c:pt>
                <c:pt idx="1">
                  <c:v>OVERALL number of beneficiaries in August 2023 (payment in September 2023)</c:v>
                </c:pt>
              </c:strCache>
            </c:strRef>
          </c:cat>
          <c:val>
            <c:numRef>
              <c:f>'stranica 1 i 2'!$C$45:$C$46</c:f>
              <c:numCache>
                <c:formatCode>0</c:formatCode>
                <c:ptCount val="2"/>
                <c:pt idx="0">
                  <c:v>1681814</c:v>
                </c:pt>
                <c:pt idx="1">
                  <c:v>1224544</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insurees  as of  31 August 2023.</c:v>
                </c:pt>
                <c:pt idx="1">
                  <c:v>OVERALL number of beneficiaries in August 2023 (payment in September 2023)</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7050258041579234E-2"/>
          <c:y val="7.923170765598353E-2"/>
          <c:w val="0.94406757045497058"/>
          <c:h val="0.68750338291204804"/>
        </c:manualLayout>
      </c:layout>
      <c:barChart>
        <c:barDir val="col"/>
        <c:grouping val="clustered"/>
        <c:varyColors val="0"/>
        <c:ser>
          <c:idx val="0"/>
          <c:order val="0"/>
          <c:tx>
            <c:strRef>
              <c:f>'stranica 1 i 2'!$G$4</c:f>
              <c:strCache>
                <c:ptCount val="1"/>
                <c:pt idx="0">
                  <c:v>Average net pension in euros (EUR) </c:v>
                </c:pt>
              </c:strCache>
            </c:strRef>
          </c:tx>
          <c:spPr>
            <a:solidFill>
              <a:schemeClr val="accent1">
                <a:lumMod val="50000"/>
              </a:schemeClr>
            </a:solidFill>
            <a:ln>
              <a:noFill/>
            </a:ln>
            <a:effectLst/>
          </c:spPr>
          <c:invertIfNegative val="0"/>
          <c:dLbls>
            <c:dLbl>
              <c:idx val="1"/>
              <c:layout>
                <c:manualLayout>
                  <c:x val="0"/>
                  <c:y val="0.3007376148090358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A84-4C91-BDED-3B93F1BD9D2B}"/>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2'!$G$15,'stranica 1 i 2'!$G$32)</c:f>
              <c:numCache>
                <c:formatCode>#,##0.00</c:formatCode>
                <c:ptCount val="2"/>
                <c:pt idx="0">
                  <c:v>504.76</c:v>
                </c:pt>
                <c:pt idx="1">
                  <c:v>521.53646950917198</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105"/>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manualLayout>
                  <c:x val="-5.7534126300479708E-2"/>
                  <c:y val="-0.1066667164382462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33</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r"/>
              <c:showLegendKey val="0"/>
              <c:showVal val="1"/>
              <c:showCatName val="0"/>
              <c:showSerName val="0"/>
              <c:showPercent val="0"/>
              <c:showBubbleSize val="0"/>
              <c:extLst>
                <c:ext xmlns:c15="http://schemas.microsoft.com/office/drawing/2012/chart" uri="{CE6537A1-D6FC-4f65-9D91-7224C49458BB}">
                  <c15:layout>
                    <c:manualLayout>
                      <c:w val="7.4361463069830255E-2"/>
                      <c:h val="0.11745190665589111"/>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2'!$L$15,'stranica 1 i 2'!$L$32)</c:f>
              <c:numCache>
                <c:formatCode>General</c:formatCode>
                <c:ptCount val="2"/>
                <c:pt idx="0">
                  <c:v>31</c:v>
                </c:pt>
                <c:pt idx="1">
                  <c:v>32</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39124440673488076"/>
          <c:y val="0.22711844951575363"/>
          <c:w val="0.22830088915955363"/>
          <c:h val="0.2411195059175297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8248954801672322E-2"/>
          <c:y val="7.923170765598353E-2"/>
          <c:w val="0.93873109803024291"/>
          <c:h val="0.6901735967214625"/>
        </c:manualLayout>
      </c:layout>
      <c:barChart>
        <c:barDir val="col"/>
        <c:grouping val="clustered"/>
        <c:varyColors val="0"/>
        <c:ser>
          <c:idx val="0"/>
          <c:order val="0"/>
          <c:tx>
            <c:strRef>
              <c:f>'stranica 1 i 2'!$G$22</c:f>
              <c:strCache>
                <c:ptCount val="1"/>
                <c:pt idx="0">
                  <c:v>Average net pension in euros (EUR)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2'!$G$15,'stranica 1 i 2'!$G$32)</c:f>
              <c:numCache>
                <c:formatCode>#,##0.00</c:formatCode>
                <c:ptCount val="2"/>
                <c:pt idx="0">
                  <c:v>504.76</c:v>
                </c:pt>
                <c:pt idx="1">
                  <c:v>521.53646950917198</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2023 according to the Pension Insurance Act  - NEW BENEFICIARIES</c:v>
                </c:pt>
              </c:strCache>
            </c:strRef>
          </c:cat>
          <c:val>
            <c:numRef>
              <c:f>('stranica 1 i 2'!$J$15,'stranica 1 i 2'!$J$32)</c:f>
              <c:numCache>
                <c:formatCode>0.00</c:formatCode>
                <c:ptCount val="2"/>
                <c:pt idx="0">
                  <c:v>44.23838737949167</c:v>
                </c:pt>
                <c:pt idx="1">
                  <c:v>45.708717748393688</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39377196996484798"/>
          <c:y val="0.24199659253119676"/>
          <c:w val="0.21030933017173839"/>
          <c:h val="0.3644665469447898"/>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3'!$B$5:$B$18</c:f>
              <c:numCache>
                <c:formatCode>General</c:formatCode>
                <c:ptCount val="14"/>
                <c:pt idx="0">
                  <c:v>2245</c:v>
                </c:pt>
                <c:pt idx="1">
                  <c:v>8342</c:v>
                </c:pt>
                <c:pt idx="2">
                  <c:v>36080</c:v>
                </c:pt>
                <c:pt idx="3">
                  <c:v>71022</c:v>
                </c:pt>
                <c:pt idx="4">
                  <c:v>110901</c:v>
                </c:pt>
                <c:pt idx="5">
                  <c:v>122169</c:v>
                </c:pt>
                <c:pt idx="6">
                  <c:v>128641</c:v>
                </c:pt>
                <c:pt idx="7">
                  <c:v>130027</c:v>
                </c:pt>
                <c:pt idx="8">
                  <c:v>83878</c:v>
                </c:pt>
                <c:pt idx="9">
                  <c:v>71755</c:v>
                </c:pt>
                <c:pt idx="10">
                  <c:v>87091</c:v>
                </c:pt>
                <c:pt idx="11">
                  <c:v>46034</c:v>
                </c:pt>
                <c:pt idx="12">
                  <c:v>21204</c:v>
                </c:pt>
                <c:pt idx="13">
                  <c:v>26068</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4'!$B$5:$B$18</c:f>
              <c:numCache>
                <c:formatCode>General</c:formatCode>
                <c:ptCount val="14"/>
                <c:pt idx="0">
                  <c:v>37</c:v>
                </c:pt>
                <c:pt idx="1">
                  <c:v>3719</c:v>
                </c:pt>
                <c:pt idx="2">
                  <c:v>3809</c:v>
                </c:pt>
                <c:pt idx="3">
                  <c:v>5417</c:v>
                </c:pt>
                <c:pt idx="4">
                  <c:v>8707</c:v>
                </c:pt>
                <c:pt idx="5">
                  <c:v>26926</c:v>
                </c:pt>
                <c:pt idx="6">
                  <c:v>26899</c:v>
                </c:pt>
                <c:pt idx="7">
                  <c:v>28794</c:v>
                </c:pt>
                <c:pt idx="8">
                  <c:v>20156</c:v>
                </c:pt>
                <c:pt idx="9">
                  <c:v>19123</c:v>
                </c:pt>
                <c:pt idx="10">
                  <c:v>21930</c:v>
                </c:pt>
                <c:pt idx="11">
                  <c:v>10742</c:v>
                </c:pt>
                <c:pt idx="12">
                  <c:v>4337</c:v>
                </c:pt>
                <c:pt idx="13">
                  <c:v>4331</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70,00</c:v>
                </c:pt>
                <c:pt idx="1">
                  <c:v>70,01  ─  140,00</c:v>
                </c:pt>
                <c:pt idx="2">
                  <c:v>140,01  ─  200,00</c:v>
                </c:pt>
                <c:pt idx="3">
                  <c:v>200,01  ─  270,00</c:v>
                </c:pt>
                <c:pt idx="4">
                  <c:v>270,01  ─  340,00</c:v>
                </c:pt>
                <c:pt idx="5">
                  <c:v>340,01  ─  400,00</c:v>
                </c:pt>
                <c:pt idx="6">
                  <c:v>400,01  ─  470,00</c:v>
                </c:pt>
                <c:pt idx="7">
                  <c:v>470,01  ─  540,00</c:v>
                </c:pt>
                <c:pt idx="8">
                  <c:v>540,01  ─  600,00</c:v>
                </c:pt>
                <c:pt idx="9">
                  <c:v>600,01  ─  670,00</c:v>
                </c:pt>
                <c:pt idx="10">
                  <c:v>670,01  ─  800,00</c:v>
                </c:pt>
                <c:pt idx="11">
                  <c:v>800,01  ─  930,00</c:v>
                </c:pt>
                <c:pt idx="12">
                  <c:v>930,01  ─  1070,00</c:v>
                </c:pt>
                <c:pt idx="13">
                  <c:v>over  1070,00</c:v>
                </c:pt>
              </c:strCache>
            </c:strRef>
          </c:cat>
          <c:val>
            <c:numRef>
              <c:f>'stranica 5'!$B$5:$B$18</c:f>
              <c:numCache>
                <c:formatCode>General</c:formatCode>
                <c:ptCount val="14"/>
                <c:pt idx="0">
                  <c:v>2208</c:v>
                </c:pt>
                <c:pt idx="1">
                  <c:v>4623</c:v>
                </c:pt>
                <c:pt idx="2">
                  <c:v>32271</c:v>
                </c:pt>
                <c:pt idx="3">
                  <c:v>65605</c:v>
                </c:pt>
                <c:pt idx="4">
                  <c:v>102194</c:v>
                </c:pt>
                <c:pt idx="5">
                  <c:v>95243</c:v>
                </c:pt>
                <c:pt idx="6">
                  <c:v>101742</c:v>
                </c:pt>
                <c:pt idx="7">
                  <c:v>101233</c:v>
                </c:pt>
                <c:pt idx="8">
                  <c:v>63722</c:v>
                </c:pt>
                <c:pt idx="9">
                  <c:v>52632</c:v>
                </c:pt>
                <c:pt idx="10">
                  <c:v>65161</c:v>
                </c:pt>
                <c:pt idx="11">
                  <c:v>35292</c:v>
                </c:pt>
                <c:pt idx="12">
                  <c:v>16867</c:v>
                </c:pt>
                <c:pt idx="13">
                  <c:v>21737</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manualLayout>
          <c:xMode val="edge"/>
          <c:yMode val="edge"/>
          <c:x val="0.52447820130239819"/>
          <c:y val="1.9055185392324887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6531423613650864"/>
          <c:w val="0.96156678888421387"/>
          <c:h val="0.33468595141452867"/>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dLbls>
            <c:dLbl>
              <c:idx val="0"/>
              <c:layout>
                <c:manualLayout>
                  <c:x val="0"/>
                  <c:y val="1.42913890442436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F3D-474D-BA26-4CC8B62531A6}"/>
                </c:ext>
              </c:extLst>
            </c:dLbl>
            <c:dLbl>
              <c:idx val="2"/>
              <c:layout>
                <c:manualLayout>
                  <c:x val="-1.7946912470049607E-17"/>
                  <c:y val="1.42913890442436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3D-474D-BA26-4CC8B62531A6}"/>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17183</c:v>
                </c:pt>
                <c:pt idx="1">
                  <c:v>374</c:v>
                </c:pt>
                <c:pt idx="2" formatCode="0">
                  <c:v>16100</c:v>
                </c:pt>
                <c:pt idx="3">
                  <c:v>1793</c:v>
                </c:pt>
                <c:pt idx="4">
                  <c:v>2029</c:v>
                </c:pt>
                <c:pt idx="5">
                  <c:v>71281</c:v>
                </c:pt>
                <c:pt idx="6">
                  <c:v>58276</c:v>
                </c:pt>
                <c:pt idx="7">
                  <c:v>3530</c:v>
                </c:pt>
                <c:pt idx="8">
                  <c:v>154</c:v>
                </c:pt>
                <c:pt idx="9">
                  <c:v>4704</c:v>
                </c:pt>
                <c:pt idx="10">
                  <c:v>678</c:v>
                </c:pt>
                <c:pt idx="11">
                  <c:v>62</c:v>
                </c:pt>
                <c:pt idx="12">
                  <c:v>17</c:v>
                </c:pt>
                <c:pt idx="13">
                  <c:v>120</c:v>
                </c:pt>
                <c:pt idx="14">
                  <c:v>245</c:v>
                </c:pt>
                <c:pt idx="15">
                  <c:v>816</c:v>
                </c:pt>
                <c:pt idx="16">
                  <c:v>205</c:v>
                </c:pt>
                <c:pt idx="17">
                  <c:v>6730</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 in euros (EUR)</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698.6673665832509</c:v>
                </c:pt>
                <c:pt idx="1">
                  <c:v>869.7</c:v>
                </c:pt>
                <c:pt idx="2">
                  <c:v>685.75</c:v>
                </c:pt>
                <c:pt idx="3">
                  <c:v>469.24</c:v>
                </c:pt>
                <c:pt idx="4">
                  <c:v>722.33</c:v>
                </c:pt>
                <c:pt idx="5">
                  <c:v>1044.04</c:v>
                </c:pt>
                <c:pt idx="6">
                  <c:v>502.15</c:v>
                </c:pt>
                <c:pt idx="7">
                  <c:v>583.41999999999996</c:v>
                </c:pt>
                <c:pt idx="8">
                  <c:v>573.84</c:v>
                </c:pt>
                <c:pt idx="9">
                  <c:v>535.70000000000005</c:v>
                </c:pt>
                <c:pt idx="10">
                  <c:v>1844.12</c:v>
                </c:pt>
                <c:pt idx="11">
                  <c:v>629.46</c:v>
                </c:pt>
                <c:pt idx="12">
                  <c:v>667.31</c:v>
                </c:pt>
                <c:pt idx="13">
                  <c:v>1682.02</c:v>
                </c:pt>
                <c:pt idx="14">
                  <c:v>665.38</c:v>
                </c:pt>
                <c:pt idx="15">
                  <c:v>558.11</c:v>
                </c:pt>
                <c:pt idx="16">
                  <c:v>362.35</c:v>
                </c:pt>
                <c:pt idx="17">
                  <c:v>591.9</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3.2855947654944796E-2"/>
          <c:y val="2.0890559843597438E-2"/>
          <c:w val="0.18250681517707759"/>
          <c:h val="0.1760635362898128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50</xdr:row>
      <xdr:rowOff>238125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130174</xdr:colOff>
      <xdr:row>51</xdr:row>
      <xdr:rowOff>85725</xdr:rowOff>
    </xdr:from>
    <xdr:to>
      <xdr:col>3</xdr:col>
      <xdr:colOff>193675</xdr:colOff>
      <xdr:row>64</xdr:row>
      <xdr:rowOff>133349</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51</xdr:row>
      <xdr:rowOff>57151</xdr:rowOff>
    </xdr:from>
    <xdr:to>
      <xdr:col>10</xdr:col>
      <xdr:colOff>672043</xdr:colOff>
      <xdr:row>64</xdr:row>
      <xdr:rowOff>133350</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61072</xdr:colOff>
      <xdr:row>27</xdr:row>
      <xdr:rowOff>32809</xdr:rowOff>
    </xdr:from>
    <xdr:to>
      <xdr:col>4</xdr:col>
      <xdr:colOff>663388</xdr:colOff>
      <xdr:row>44</xdr:row>
      <xdr:rowOff>127000</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tabSelected="1" zoomScaleNormal="100" workbookViewId="0">
      <selection activeCell="O46" sqref="O46"/>
    </sheetView>
  </sheetViews>
  <sheetFormatPr defaultColWidth="9.140625" defaultRowHeight="15" x14ac:dyDescent="0.25"/>
  <cols>
    <col min="1" max="1" width="45.7109375" style="2" customWidth="1"/>
    <col min="2" max="2" width="11.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38" customWidth="1"/>
    <col min="13" max="13" width="9.28515625" style="141" bestFit="1" customWidth="1"/>
    <col min="14" max="15" width="9.140625" style="141"/>
    <col min="16" max="16" width="9.42578125" style="141" bestFit="1" customWidth="1"/>
    <col min="17" max="17" width="9.28515625" style="141" bestFit="1" customWidth="1"/>
    <col min="18" max="24" width="9.140625" style="141"/>
    <col min="25" max="16384" width="9.140625" style="2"/>
  </cols>
  <sheetData>
    <row r="1" spans="1:24" ht="16.5" customHeight="1" x14ac:dyDescent="0.25">
      <c r="A1" s="188" t="s">
        <v>160</v>
      </c>
      <c r="B1" s="188"/>
      <c r="C1" s="188"/>
      <c r="D1" s="188"/>
      <c r="E1" s="188"/>
      <c r="F1" s="188"/>
      <c r="G1" s="188"/>
      <c r="H1" s="188"/>
      <c r="I1" s="188"/>
      <c r="J1" s="188"/>
      <c r="K1" s="188"/>
    </row>
    <row r="2" spans="1:24" ht="12.75" customHeight="1" x14ac:dyDescent="0.25">
      <c r="A2" s="130" t="s">
        <v>111</v>
      </c>
      <c r="B2" s="118"/>
      <c r="C2" s="118"/>
      <c r="D2" s="118"/>
      <c r="E2" s="118"/>
      <c r="F2" s="118"/>
      <c r="G2" s="118"/>
      <c r="H2" s="118"/>
      <c r="I2" s="118"/>
      <c r="J2" s="118"/>
      <c r="K2" s="118"/>
    </row>
    <row r="3" spans="1:24" s="1" customFormat="1" ht="15.75" x14ac:dyDescent="0.2">
      <c r="A3" s="192" t="s">
        <v>39</v>
      </c>
      <c r="B3" s="189" t="s">
        <v>20</v>
      </c>
      <c r="C3" s="189" t="s">
        <v>112</v>
      </c>
      <c r="D3" s="189" t="s">
        <v>21</v>
      </c>
      <c r="E3" s="190" t="s">
        <v>22</v>
      </c>
      <c r="F3" s="186" t="s">
        <v>40</v>
      </c>
      <c r="G3" s="186"/>
      <c r="H3" s="186"/>
      <c r="I3" s="186"/>
      <c r="J3" s="186"/>
      <c r="K3" s="186"/>
      <c r="L3" s="105"/>
      <c r="M3" s="142"/>
      <c r="N3" s="142"/>
      <c r="O3" s="142"/>
      <c r="P3" s="142"/>
      <c r="Q3" s="142"/>
      <c r="R3" s="142"/>
      <c r="S3" s="142"/>
      <c r="T3" s="142"/>
      <c r="U3" s="142"/>
      <c r="V3" s="142"/>
      <c r="W3" s="142"/>
      <c r="X3" s="142"/>
    </row>
    <row r="4" spans="1:24" s="1" customFormat="1" ht="63" customHeight="1" x14ac:dyDescent="0.2">
      <c r="A4" s="192"/>
      <c r="B4" s="189"/>
      <c r="C4" s="189"/>
      <c r="D4" s="189"/>
      <c r="E4" s="191"/>
      <c r="F4" s="115" t="s">
        <v>23</v>
      </c>
      <c r="G4" s="115" t="s">
        <v>113</v>
      </c>
      <c r="H4" s="115" t="s">
        <v>21</v>
      </c>
      <c r="I4" s="115" t="s">
        <v>22</v>
      </c>
      <c r="J4" s="116" t="s">
        <v>24</v>
      </c>
      <c r="K4" s="109" t="s">
        <v>25</v>
      </c>
      <c r="L4" s="105"/>
      <c r="M4" s="142"/>
      <c r="N4" s="142"/>
      <c r="O4" s="142"/>
      <c r="P4" s="142"/>
      <c r="Q4" s="142"/>
      <c r="R4" s="142"/>
      <c r="S4" s="142"/>
      <c r="T4" s="142"/>
      <c r="U4" s="142"/>
      <c r="V4" s="142"/>
      <c r="W4" s="142"/>
      <c r="X4" s="142"/>
    </row>
    <row r="5" spans="1:24" s="1" customFormat="1" ht="15.75" x14ac:dyDescent="0.2">
      <c r="A5" s="185" t="s">
        <v>26</v>
      </c>
      <c r="B5" s="185"/>
      <c r="C5" s="185"/>
      <c r="D5" s="185"/>
      <c r="E5" s="185"/>
      <c r="F5" s="185"/>
      <c r="G5" s="185"/>
      <c r="H5" s="185"/>
      <c r="I5" s="185"/>
      <c r="J5" s="185"/>
      <c r="K5" s="185"/>
      <c r="L5" s="105"/>
      <c r="M5" s="142"/>
      <c r="N5" s="142"/>
      <c r="O5" s="142"/>
      <c r="P5" s="142"/>
      <c r="Q5" s="142"/>
      <c r="R5" s="142"/>
      <c r="S5" s="142"/>
      <c r="T5" s="142"/>
      <c r="U5" s="142"/>
      <c r="V5" s="142"/>
      <c r="W5" s="142"/>
      <c r="X5" s="142"/>
    </row>
    <row r="6" spans="1:24" s="1" customFormat="1" ht="13.5" customHeight="1" x14ac:dyDescent="0.2">
      <c r="A6" s="27" t="s">
        <v>27</v>
      </c>
      <c r="B6" s="119">
        <v>499728</v>
      </c>
      <c r="C6" s="28">
        <v>474.48</v>
      </c>
      <c r="D6" s="29" t="s">
        <v>134</v>
      </c>
      <c r="E6" s="29" t="s">
        <v>135</v>
      </c>
      <c r="F6" s="127">
        <v>404945</v>
      </c>
      <c r="G6" s="30">
        <v>554.09</v>
      </c>
      <c r="H6" s="31" t="s">
        <v>176</v>
      </c>
      <c r="I6" s="32" t="s">
        <v>135</v>
      </c>
      <c r="J6" s="33">
        <f t="shared" ref="J6:J15" si="0">G6/$C$48*100</f>
        <v>48.561787905346186</v>
      </c>
      <c r="K6" s="33">
        <f>F6/$F$15*100</f>
        <v>42.830609958993378</v>
      </c>
      <c r="L6" s="105"/>
      <c r="M6" s="142"/>
      <c r="N6" s="142"/>
      <c r="O6" s="142"/>
      <c r="P6" s="161"/>
      <c r="Q6" s="161"/>
      <c r="R6" s="142"/>
      <c r="S6" s="142"/>
      <c r="T6" s="142"/>
      <c r="U6" s="142"/>
      <c r="V6" s="142"/>
      <c r="W6" s="142"/>
      <c r="X6" s="142"/>
    </row>
    <row r="7" spans="1:24" s="1" customFormat="1" ht="13.5" customHeight="1" x14ac:dyDescent="0.2">
      <c r="A7" s="34" t="s">
        <v>28</v>
      </c>
      <c r="B7" s="120">
        <v>50900</v>
      </c>
      <c r="C7" s="35">
        <v>608.85</v>
      </c>
      <c r="D7" s="36" t="s">
        <v>161</v>
      </c>
      <c r="E7" s="36" t="s">
        <v>162</v>
      </c>
      <c r="F7" s="128">
        <v>44925</v>
      </c>
      <c r="G7" s="37">
        <v>639.34</v>
      </c>
      <c r="H7" s="38" t="s">
        <v>177</v>
      </c>
      <c r="I7" s="39" t="s">
        <v>119</v>
      </c>
      <c r="J7" s="40">
        <f t="shared" si="0"/>
        <v>56.033304119193694</v>
      </c>
      <c r="K7" s="40">
        <f>F7/$F$15*100</f>
        <v>4.751670356240421</v>
      </c>
      <c r="L7" s="105"/>
      <c r="M7" s="142"/>
      <c r="N7" s="142"/>
      <c r="O7" s="142"/>
      <c r="P7" s="161"/>
      <c r="Q7" s="161"/>
      <c r="R7" s="142"/>
      <c r="S7" s="142"/>
      <c r="T7" s="142"/>
      <c r="U7" s="142"/>
      <c r="V7" s="142"/>
      <c r="W7" s="142"/>
      <c r="X7" s="142"/>
    </row>
    <row r="8" spans="1:24" s="1" customFormat="1" ht="13.5" customHeight="1" x14ac:dyDescent="0.2">
      <c r="A8" s="34" t="s">
        <v>89</v>
      </c>
      <c r="B8" s="120">
        <v>76693</v>
      </c>
      <c r="C8" s="35">
        <v>419.32</v>
      </c>
      <c r="D8" s="36" t="s">
        <v>163</v>
      </c>
      <c r="E8" s="36" t="s">
        <v>164</v>
      </c>
      <c r="F8" s="128">
        <v>66491</v>
      </c>
      <c r="G8" s="37">
        <v>471.31</v>
      </c>
      <c r="H8" s="38" t="s">
        <v>178</v>
      </c>
      <c r="I8" s="39" t="s">
        <v>128</v>
      </c>
      <c r="J8" s="40">
        <f t="shared" si="0"/>
        <v>41.306748466257673</v>
      </c>
      <c r="K8" s="40">
        <f t="shared" ref="K8:K14" si="1">F8/$F$15*100</f>
        <v>7.0326836651481779</v>
      </c>
      <c r="L8" s="105"/>
      <c r="M8" s="142"/>
      <c r="N8" s="142"/>
      <c r="O8" s="142"/>
      <c r="P8" s="161"/>
      <c r="Q8" s="161"/>
      <c r="R8" s="142"/>
      <c r="S8" s="142"/>
      <c r="T8" s="142"/>
      <c r="U8" s="142"/>
      <c r="V8" s="142"/>
      <c r="W8" s="142"/>
      <c r="X8" s="142"/>
    </row>
    <row r="9" spans="1:24" s="1" customFormat="1" ht="14.25" customHeight="1" x14ac:dyDescent="0.2">
      <c r="A9" s="41" t="s">
        <v>68</v>
      </c>
      <c r="B9" s="121">
        <v>627321</v>
      </c>
      <c r="C9" s="42">
        <v>478.64</v>
      </c>
      <c r="D9" s="43" t="s">
        <v>165</v>
      </c>
      <c r="E9" s="43" t="s">
        <v>118</v>
      </c>
      <c r="F9" s="129">
        <v>516361</v>
      </c>
      <c r="G9" s="44">
        <v>550.85</v>
      </c>
      <c r="H9" s="45" t="s">
        <v>179</v>
      </c>
      <c r="I9" s="46" t="s">
        <v>136</v>
      </c>
      <c r="J9" s="40">
        <f t="shared" si="0"/>
        <v>48.277826468010524</v>
      </c>
      <c r="K9" s="70">
        <f t="shared" si="1"/>
        <v>54.614963980381972</v>
      </c>
      <c r="L9" s="105"/>
      <c r="M9" s="142"/>
      <c r="N9" s="142"/>
      <c r="O9" s="142"/>
      <c r="P9" s="161"/>
      <c r="Q9" s="161"/>
      <c r="R9" s="142"/>
      <c r="S9" s="142"/>
      <c r="T9" s="142"/>
      <c r="U9" s="142"/>
      <c r="V9" s="142"/>
      <c r="W9" s="142"/>
      <c r="X9" s="142"/>
    </row>
    <row r="10" spans="1:24" s="1" customFormat="1" ht="13.5" customHeight="1" x14ac:dyDescent="0.2">
      <c r="A10" s="47" t="s">
        <v>29</v>
      </c>
      <c r="B10" s="120">
        <v>210884</v>
      </c>
      <c r="C10" s="35">
        <v>458.24</v>
      </c>
      <c r="D10" s="36" t="s">
        <v>166</v>
      </c>
      <c r="E10" s="36" t="s">
        <v>167</v>
      </c>
      <c r="F10" s="128">
        <v>174922</v>
      </c>
      <c r="G10" s="37">
        <v>507.64</v>
      </c>
      <c r="H10" s="38" t="s">
        <v>137</v>
      </c>
      <c r="I10" s="39" t="s">
        <v>138</v>
      </c>
      <c r="J10" s="40">
        <f t="shared" si="0"/>
        <v>44.490797546012267</v>
      </c>
      <c r="K10" s="40">
        <f t="shared" si="1"/>
        <v>18.501317352349179</v>
      </c>
      <c r="L10" s="105"/>
      <c r="M10" s="142"/>
      <c r="N10" s="142"/>
      <c r="O10" s="142"/>
      <c r="P10" s="161"/>
      <c r="Q10" s="161"/>
      <c r="R10" s="161"/>
      <c r="S10" s="161"/>
      <c r="T10" s="142"/>
      <c r="U10" s="142"/>
      <c r="V10" s="142"/>
      <c r="W10" s="142"/>
      <c r="X10" s="142"/>
    </row>
    <row r="11" spans="1:24" s="1" customFormat="1" ht="13.5" customHeight="1" x14ac:dyDescent="0.2">
      <c r="A11" s="171" t="s">
        <v>93</v>
      </c>
      <c r="B11" s="120">
        <v>382</v>
      </c>
      <c r="C11" s="35">
        <v>503.46</v>
      </c>
      <c r="D11" s="36" t="s">
        <v>120</v>
      </c>
      <c r="E11" s="36" t="s">
        <v>168</v>
      </c>
      <c r="F11" s="128">
        <v>374</v>
      </c>
      <c r="G11" s="37">
        <v>503.89</v>
      </c>
      <c r="H11" s="38" t="s">
        <v>121</v>
      </c>
      <c r="I11" s="39" t="s">
        <v>168</v>
      </c>
      <c r="J11" s="40">
        <f t="shared" si="0"/>
        <v>44.162138475021912</v>
      </c>
      <c r="K11" s="40">
        <f t="shared" si="1"/>
        <v>3.9557589610103895E-2</v>
      </c>
      <c r="L11" s="105"/>
      <c r="M11" s="142"/>
      <c r="N11" s="142"/>
      <c r="O11" s="142"/>
      <c r="P11" s="161"/>
      <c r="Q11" s="161"/>
      <c r="R11" s="161"/>
      <c r="S11" s="161"/>
      <c r="T11" s="142"/>
      <c r="U11" s="142"/>
      <c r="V11" s="142"/>
      <c r="W11" s="142"/>
      <c r="X11" s="142"/>
    </row>
    <row r="12" spans="1:24" s="1" customFormat="1" ht="14.25" customHeight="1" x14ac:dyDescent="0.2">
      <c r="A12" s="41" t="s">
        <v>69</v>
      </c>
      <c r="B12" s="121">
        <v>838587</v>
      </c>
      <c r="C12" s="42">
        <v>473.52</v>
      </c>
      <c r="D12" s="43" t="s">
        <v>169</v>
      </c>
      <c r="E12" s="43" t="s">
        <v>139</v>
      </c>
      <c r="F12" s="129">
        <v>691657</v>
      </c>
      <c r="G12" s="44">
        <v>539.89</v>
      </c>
      <c r="H12" s="45" t="s">
        <v>180</v>
      </c>
      <c r="I12" s="46" t="s">
        <v>181</v>
      </c>
      <c r="J12" s="40">
        <f t="shared" si="0"/>
        <v>47.317265556529357</v>
      </c>
      <c r="K12" s="70">
        <f t="shared" si="1"/>
        <v>73.15583892234126</v>
      </c>
      <c r="L12" s="105"/>
      <c r="M12" s="142"/>
      <c r="N12" s="142"/>
      <c r="O12" s="142"/>
      <c r="P12" s="161"/>
      <c r="Q12" s="161"/>
      <c r="R12" s="161"/>
      <c r="S12" s="161"/>
      <c r="T12" s="142"/>
      <c r="U12" s="142"/>
      <c r="V12" s="142"/>
      <c r="W12" s="142"/>
      <c r="X12" s="142"/>
    </row>
    <row r="13" spans="1:24" s="1" customFormat="1" ht="12" customHeight="1" x14ac:dyDescent="0.2">
      <c r="A13" s="47" t="s">
        <v>30</v>
      </c>
      <c r="B13" s="120">
        <v>94799</v>
      </c>
      <c r="C13" s="35">
        <v>357.21</v>
      </c>
      <c r="D13" s="36" t="s">
        <v>140</v>
      </c>
      <c r="E13" s="36" t="s">
        <v>131</v>
      </c>
      <c r="F13" s="128">
        <v>89624</v>
      </c>
      <c r="G13" s="37">
        <v>372.95</v>
      </c>
      <c r="H13" s="38" t="s">
        <v>141</v>
      </c>
      <c r="I13" s="39" t="s">
        <v>182</v>
      </c>
      <c r="J13" s="40">
        <f t="shared" si="0"/>
        <v>32.686240140227866</v>
      </c>
      <c r="K13" s="40">
        <f t="shared" si="1"/>
        <v>9.4794369283848976</v>
      </c>
      <c r="L13" s="105"/>
      <c r="M13" s="142"/>
      <c r="N13" s="142"/>
      <c r="O13" s="142"/>
      <c r="P13" s="161"/>
      <c r="Q13" s="161"/>
      <c r="R13" s="161"/>
      <c r="S13" s="161"/>
      <c r="T13" s="142"/>
      <c r="U13" s="142"/>
      <c r="V13" s="142"/>
      <c r="W13" s="142"/>
      <c r="X13" s="142"/>
    </row>
    <row r="14" spans="1:24" s="1" customFormat="1" ht="12" customHeight="1" x14ac:dyDescent="0.2">
      <c r="A14" s="47" t="s">
        <v>31</v>
      </c>
      <c r="B14" s="120">
        <v>197047</v>
      </c>
      <c r="C14" s="35">
        <v>375.56</v>
      </c>
      <c r="D14" s="36" t="s">
        <v>170</v>
      </c>
      <c r="E14" s="36" t="s">
        <v>171</v>
      </c>
      <c r="F14" s="128">
        <v>164176</v>
      </c>
      <c r="G14" s="37">
        <v>428.72</v>
      </c>
      <c r="H14" s="38" t="s">
        <v>183</v>
      </c>
      <c r="I14" s="39" t="s">
        <v>142</v>
      </c>
      <c r="J14" s="160">
        <f t="shared" si="0"/>
        <v>37.574057843996492</v>
      </c>
      <c r="K14" s="40">
        <f t="shared" si="1"/>
        <v>17.364724149273844</v>
      </c>
      <c r="L14" s="105"/>
      <c r="M14" s="142"/>
      <c r="N14" s="142"/>
      <c r="O14" s="142"/>
      <c r="P14" s="161"/>
      <c r="Q14" s="161"/>
      <c r="R14" s="161"/>
      <c r="S14" s="161"/>
      <c r="T14" s="142"/>
      <c r="U14" s="142"/>
      <c r="V14" s="142"/>
      <c r="W14" s="142"/>
      <c r="X14" s="142"/>
    </row>
    <row r="15" spans="1:24" s="1" customFormat="1" x14ac:dyDescent="0.25">
      <c r="A15" s="48" t="s">
        <v>32</v>
      </c>
      <c r="B15" s="122">
        <v>1130433</v>
      </c>
      <c r="C15" s="49">
        <v>446.69</v>
      </c>
      <c r="D15" s="50" t="s">
        <v>172</v>
      </c>
      <c r="E15" s="50" t="s">
        <v>129</v>
      </c>
      <c r="F15" s="122">
        <v>945457</v>
      </c>
      <c r="G15" s="49">
        <v>504.76</v>
      </c>
      <c r="H15" s="50" t="s">
        <v>184</v>
      </c>
      <c r="I15" s="50" t="s">
        <v>185</v>
      </c>
      <c r="J15" s="51">
        <f t="shared" si="0"/>
        <v>44.23838737949167</v>
      </c>
      <c r="K15" s="51"/>
      <c r="L15" s="137">
        <v>31</v>
      </c>
      <c r="M15" s="142"/>
      <c r="N15" s="142"/>
      <c r="O15" s="162"/>
      <c r="P15" s="161"/>
      <c r="Q15" s="161"/>
      <c r="R15" s="161"/>
      <c r="S15" s="161"/>
      <c r="T15" s="142"/>
      <c r="U15" s="142"/>
      <c r="V15" s="142"/>
      <c r="W15" s="142"/>
      <c r="X15" s="142"/>
    </row>
    <row r="16" spans="1:24" s="1" customFormat="1" ht="12.75" customHeight="1" x14ac:dyDescent="0.2">
      <c r="A16" s="110" t="s">
        <v>70</v>
      </c>
      <c r="B16" s="123">
        <v>110761</v>
      </c>
      <c r="C16" s="19">
        <v>673.39</v>
      </c>
      <c r="D16" s="20" t="s">
        <v>173</v>
      </c>
      <c r="E16" s="21" t="s">
        <v>116</v>
      </c>
      <c r="F16" s="123">
        <v>88345</v>
      </c>
      <c r="G16" s="19">
        <v>803.42</v>
      </c>
      <c r="H16" s="20" t="s">
        <v>186</v>
      </c>
      <c r="I16" s="21" t="s">
        <v>123</v>
      </c>
      <c r="J16" s="22">
        <f>G16/C48*100</f>
        <v>70.413672217353195</v>
      </c>
      <c r="K16" s="22"/>
      <c r="L16" s="105"/>
      <c r="M16" s="142"/>
      <c r="N16" s="142"/>
      <c r="O16" s="142"/>
      <c r="P16" s="161"/>
      <c r="Q16" s="161"/>
      <c r="R16" s="161"/>
      <c r="S16" s="161"/>
      <c r="T16" s="142"/>
      <c r="U16" s="142"/>
      <c r="V16" s="142"/>
      <c r="W16" s="142"/>
      <c r="X16" s="142"/>
    </row>
    <row r="17" spans="1:26" s="1" customFormat="1" ht="12.75" customHeight="1" x14ac:dyDescent="0.2">
      <c r="A17" s="111" t="s">
        <v>46</v>
      </c>
      <c r="B17" s="124">
        <v>220683</v>
      </c>
      <c r="C17" s="23">
        <v>615.21</v>
      </c>
      <c r="D17" s="24" t="s">
        <v>174</v>
      </c>
      <c r="E17" s="25" t="s">
        <v>117</v>
      </c>
      <c r="F17" s="124">
        <v>178865</v>
      </c>
      <c r="G17" s="23">
        <v>713.74</v>
      </c>
      <c r="H17" s="24" t="s">
        <v>187</v>
      </c>
      <c r="I17" s="25" t="s">
        <v>124</v>
      </c>
      <c r="J17" s="26">
        <f>G17/C48*100</f>
        <v>62.553900087642425</v>
      </c>
      <c r="K17" s="26">
        <f>F17/F15*100</f>
        <v>18.9183643465541</v>
      </c>
      <c r="L17" s="105"/>
      <c r="M17" s="142"/>
      <c r="N17" s="142"/>
      <c r="O17" s="142"/>
      <c r="P17" s="161"/>
      <c r="Q17" s="161"/>
      <c r="R17" s="161"/>
      <c r="S17" s="161"/>
      <c r="T17" s="142"/>
      <c r="U17" s="142"/>
      <c r="V17" s="142"/>
      <c r="W17" s="142"/>
      <c r="X17" s="142"/>
    </row>
    <row r="18" spans="1:26" s="1" customFormat="1" ht="12.75" customHeight="1" x14ac:dyDescent="0.2">
      <c r="A18" s="52" t="s">
        <v>33</v>
      </c>
      <c r="B18" s="125">
        <v>306259</v>
      </c>
      <c r="C18" s="4">
        <v>315.86</v>
      </c>
      <c r="D18" s="5" t="s">
        <v>175</v>
      </c>
      <c r="E18" s="6" t="s">
        <v>19</v>
      </c>
      <c r="F18" s="125">
        <v>261613</v>
      </c>
      <c r="G18" s="4">
        <v>346.75940308776705</v>
      </c>
      <c r="H18" s="5" t="s">
        <v>188</v>
      </c>
      <c r="I18" s="6" t="s">
        <v>19</v>
      </c>
      <c r="J18" s="10">
        <f>G18/C48*100</f>
        <v>30.390832873599216</v>
      </c>
      <c r="K18" s="10">
        <f>F18/F15*100</f>
        <v>27.670533932267677</v>
      </c>
      <c r="L18" s="105"/>
      <c r="M18" s="142"/>
      <c r="N18" s="142"/>
      <c r="O18" s="142"/>
      <c r="P18" s="161"/>
      <c r="Q18" s="161"/>
      <c r="R18" s="161"/>
      <c r="S18" s="161"/>
      <c r="T18" s="142"/>
      <c r="U18" s="142"/>
      <c r="V18" s="142"/>
      <c r="W18" s="142"/>
      <c r="X18" s="142"/>
    </row>
    <row r="19" spans="1:26" s="1" customFormat="1" ht="23.25" customHeight="1" x14ac:dyDescent="0.2">
      <c r="A19" s="53" t="s">
        <v>35</v>
      </c>
      <c r="B19" s="126">
        <v>1695</v>
      </c>
      <c r="C19" s="7">
        <v>1285.49</v>
      </c>
      <c r="D19" s="9" t="s">
        <v>158</v>
      </c>
      <c r="E19" s="8" t="s">
        <v>19</v>
      </c>
      <c r="F19" s="126">
        <v>1550</v>
      </c>
      <c r="G19" s="7">
        <v>1350.82</v>
      </c>
      <c r="H19" s="9" t="s">
        <v>395</v>
      </c>
      <c r="I19" s="8" t="s">
        <v>19</v>
      </c>
      <c r="J19" s="11">
        <f>G19/C48*100</f>
        <v>118.38913234005257</v>
      </c>
      <c r="K19" s="11">
        <f>F19/F15*100</f>
        <v>0.16394188207396002</v>
      </c>
      <c r="L19" s="105"/>
      <c r="M19" s="142"/>
      <c r="N19" s="142"/>
      <c r="O19" s="142"/>
      <c r="P19" s="161"/>
      <c r="Q19" s="161"/>
      <c r="R19" s="142"/>
      <c r="S19" s="142"/>
      <c r="T19" s="142"/>
      <c r="U19" s="142"/>
      <c r="V19" s="142"/>
      <c r="W19" s="142"/>
      <c r="X19" s="142"/>
    </row>
    <row r="20" spans="1:26" ht="25.5" customHeight="1" x14ac:dyDescent="0.25">
      <c r="A20" s="187" t="s">
        <v>90</v>
      </c>
      <c r="B20" s="187"/>
      <c r="C20" s="187"/>
      <c r="D20" s="187"/>
      <c r="E20" s="187"/>
      <c r="F20" s="187"/>
      <c r="G20" s="187"/>
      <c r="H20" s="187"/>
      <c r="I20" s="187"/>
      <c r="J20" s="187"/>
      <c r="K20" s="187"/>
      <c r="L20" s="139"/>
    </row>
    <row r="21" spans="1:26" s="1" customFormat="1" ht="15.75" customHeight="1" x14ac:dyDescent="0.2">
      <c r="A21" s="192" t="s">
        <v>39</v>
      </c>
      <c r="B21" s="189" t="s">
        <v>20</v>
      </c>
      <c r="C21" s="189" t="s">
        <v>112</v>
      </c>
      <c r="D21" s="189" t="s">
        <v>21</v>
      </c>
      <c r="E21" s="190" t="s">
        <v>22</v>
      </c>
      <c r="F21" s="186" t="s">
        <v>40</v>
      </c>
      <c r="G21" s="186"/>
      <c r="H21" s="186"/>
      <c r="I21" s="186"/>
      <c r="J21" s="186"/>
      <c r="K21" s="186"/>
      <c r="L21" s="105"/>
      <c r="M21" s="142"/>
      <c r="N21" s="142"/>
      <c r="O21" s="142"/>
      <c r="P21" s="142"/>
      <c r="Q21" s="142"/>
      <c r="R21" s="142"/>
      <c r="S21" s="142"/>
      <c r="T21" s="142"/>
      <c r="U21" s="142"/>
      <c r="V21" s="142"/>
      <c r="W21" s="142"/>
      <c r="X21" s="142"/>
    </row>
    <row r="22" spans="1:26" s="1" customFormat="1" ht="63" customHeight="1" x14ac:dyDescent="0.2">
      <c r="A22" s="192"/>
      <c r="B22" s="189"/>
      <c r="C22" s="189"/>
      <c r="D22" s="189"/>
      <c r="E22" s="191"/>
      <c r="F22" s="115" t="s">
        <v>23</v>
      </c>
      <c r="G22" s="115" t="s">
        <v>113</v>
      </c>
      <c r="H22" s="115" t="s">
        <v>21</v>
      </c>
      <c r="I22" s="115" t="s">
        <v>22</v>
      </c>
      <c r="J22" s="116" t="s">
        <v>24</v>
      </c>
      <c r="K22" s="109" t="s">
        <v>34</v>
      </c>
      <c r="L22" s="105"/>
      <c r="M22" s="142"/>
      <c r="N22" s="142"/>
      <c r="O22" s="142"/>
      <c r="P22" s="142"/>
      <c r="Q22" s="142"/>
      <c r="R22" s="142"/>
      <c r="S22" s="142"/>
      <c r="T22" s="142"/>
      <c r="U22" s="142"/>
      <c r="V22" s="142"/>
      <c r="W22" s="142"/>
      <c r="X22" s="142"/>
    </row>
    <row r="23" spans="1:26" s="1" customFormat="1" ht="18" customHeight="1" x14ac:dyDescent="0.2">
      <c r="A23" s="196" t="s">
        <v>108</v>
      </c>
      <c r="B23" s="196"/>
      <c r="C23" s="196"/>
      <c r="D23" s="196"/>
      <c r="E23" s="196"/>
      <c r="F23" s="196"/>
      <c r="G23" s="196"/>
      <c r="H23" s="196"/>
      <c r="I23" s="196"/>
      <c r="J23" s="196"/>
      <c r="K23" s="196"/>
      <c r="L23" s="105"/>
      <c r="M23" s="142"/>
      <c r="N23" s="142"/>
      <c r="O23" s="142"/>
      <c r="P23" s="142"/>
      <c r="Q23" s="142"/>
      <c r="R23" s="142"/>
      <c r="S23" s="142"/>
      <c r="T23" s="142"/>
      <c r="U23" s="142"/>
      <c r="V23" s="142"/>
      <c r="W23" s="142"/>
      <c r="X23" s="142"/>
    </row>
    <row r="24" spans="1:26" s="1" customFormat="1" ht="12" customHeight="1" x14ac:dyDescent="0.2">
      <c r="A24" s="27" t="s">
        <v>27</v>
      </c>
      <c r="B24" s="119">
        <v>12852</v>
      </c>
      <c r="C24" s="28">
        <v>444.74</v>
      </c>
      <c r="D24" s="29" t="s">
        <v>189</v>
      </c>
      <c r="E24" s="29" t="s">
        <v>190</v>
      </c>
      <c r="F24" s="127">
        <v>9618</v>
      </c>
      <c r="G24" s="30">
        <v>548.48</v>
      </c>
      <c r="H24" s="31" t="s">
        <v>197</v>
      </c>
      <c r="I24" s="32" t="s">
        <v>143</v>
      </c>
      <c r="J24" s="33">
        <f t="shared" ref="J24:J32" si="2">G24/$C$48*100</f>
        <v>48.070113935144612</v>
      </c>
      <c r="K24" s="33">
        <f>F24/$F$32*100</f>
        <v>47.684680218145758</v>
      </c>
      <c r="L24" s="105"/>
      <c r="M24" s="142"/>
      <c r="N24" s="142"/>
      <c r="O24" s="142"/>
      <c r="P24" s="142"/>
      <c r="Q24" s="142"/>
      <c r="R24" s="142"/>
      <c r="S24" s="142"/>
      <c r="T24" s="142"/>
      <c r="U24" s="142"/>
      <c r="V24" s="142"/>
      <c r="W24" s="142"/>
      <c r="X24" s="142"/>
    </row>
    <row r="25" spans="1:26" s="1" customFormat="1" ht="12" customHeight="1" x14ac:dyDescent="0.2">
      <c r="A25" s="34" t="s">
        <v>28</v>
      </c>
      <c r="B25" s="120">
        <v>3368</v>
      </c>
      <c r="C25" s="35">
        <v>579.29999999999995</v>
      </c>
      <c r="D25" s="36" t="s">
        <v>191</v>
      </c>
      <c r="E25" s="36" t="s">
        <v>127</v>
      </c>
      <c r="F25" s="128">
        <v>3068</v>
      </c>
      <c r="G25" s="37">
        <v>601.47</v>
      </c>
      <c r="H25" s="38" t="s">
        <v>144</v>
      </c>
      <c r="I25" s="39" t="s">
        <v>127</v>
      </c>
      <c r="J25" s="40">
        <f t="shared" si="2"/>
        <v>52.714285714285715</v>
      </c>
      <c r="K25" s="40">
        <f>F25/$F$32*100</f>
        <v>15.210708973723353</v>
      </c>
      <c r="L25" s="105"/>
      <c r="M25" s="142"/>
      <c r="N25" s="142"/>
      <c r="O25" s="142"/>
      <c r="P25" s="142"/>
      <c r="Q25" s="142"/>
      <c r="R25" s="142"/>
      <c r="S25" s="142"/>
      <c r="T25" s="142"/>
      <c r="U25" s="142"/>
      <c r="V25" s="142"/>
      <c r="W25" s="142"/>
      <c r="X25" s="142"/>
    </row>
    <row r="26" spans="1:26" s="1" customFormat="1" ht="12" customHeight="1" x14ac:dyDescent="0.2">
      <c r="A26" s="41" t="s">
        <v>68</v>
      </c>
      <c r="B26" s="121">
        <v>16220</v>
      </c>
      <c r="C26" s="42">
        <v>472.68</v>
      </c>
      <c r="D26" s="43" t="s">
        <v>145</v>
      </c>
      <c r="E26" s="43" t="s">
        <v>146</v>
      </c>
      <c r="F26" s="129">
        <v>12686</v>
      </c>
      <c r="G26" s="44">
        <v>561.29999999999995</v>
      </c>
      <c r="H26" s="45" t="s">
        <v>198</v>
      </c>
      <c r="I26" s="46" t="s">
        <v>199</v>
      </c>
      <c r="J26" s="70">
        <f t="shared" si="2"/>
        <v>49.193689745836984</v>
      </c>
      <c r="K26" s="70">
        <f t="shared" ref="K26:K31" si="3">F26/$F$32*100</f>
        <v>62.895389191869114</v>
      </c>
      <c r="L26" s="105"/>
      <c r="M26" s="142"/>
      <c r="N26" s="142"/>
      <c r="O26" s="142"/>
      <c r="P26" s="142"/>
      <c r="Q26" s="142"/>
      <c r="R26" s="142"/>
      <c r="S26" s="142"/>
      <c r="T26" s="142"/>
      <c r="U26" s="142"/>
      <c r="V26" s="142"/>
      <c r="W26" s="142"/>
      <c r="X26" s="142"/>
    </row>
    <row r="27" spans="1:26" s="1" customFormat="1" ht="12" customHeight="1" x14ac:dyDescent="0.2">
      <c r="A27" s="47" t="s">
        <v>29</v>
      </c>
      <c r="B27" s="120">
        <v>3222</v>
      </c>
      <c r="C27" s="35">
        <v>467.35</v>
      </c>
      <c r="D27" s="36" t="s">
        <v>192</v>
      </c>
      <c r="E27" s="36" t="s">
        <v>147</v>
      </c>
      <c r="F27" s="128">
        <v>2774</v>
      </c>
      <c r="G27" s="37">
        <v>504.55</v>
      </c>
      <c r="H27" s="38" t="s">
        <v>200</v>
      </c>
      <c r="I27" s="39" t="s">
        <v>130</v>
      </c>
      <c r="J27" s="40">
        <f t="shared" si="2"/>
        <v>44.219982471516218</v>
      </c>
      <c r="K27" s="40">
        <f t="shared" si="3"/>
        <v>13.753098661378285</v>
      </c>
      <c r="L27" s="105"/>
      <c r="M27" s="142"/>
      <c r="N27" s="142"/>
      <c r="O27" s="142"/>
      <c r="P27" s="142" t="s">
        <v>0</v>
      </c>
      <c r="Q27" s="142"/>
      <c r="R27" s="142"/>
      <c r="S27" s="142"/>
      <c r="T27" s="142"/>
      <c r="U27" s="142"/>
      <c r="V27" s="142"/>
      <c r="W27" s="142"/>
      <c r="X27" s="142"/>
    </row>
    <row r="28" spans="1:26" s="1" customFormat="1" ht="12" customHeight="1" x14ac:dyDescent="0.2">
      <c r="A28" s="171" t="s">
        <v>37</v>
      </c>
      <c r="B28" s="120">
        <v>7</v>
      </c>
      <c r="C28" s="35">
        <v>568.07000000000005</v>
      </c>
      <c r="D28" s="36" t="s">
        <v>125</v>
      </c>
      <c r="E28" s="36" t="s">
        <v>126</v>
      </c>
      <c r="F28" s="128">
        <v>7</v>
      </c>
      <c r="G28" s="37">
        <v>568.07000000000005</v>
      </c>
      <c r="H28" s="38" t="s">
        <v>125</v>
      </c>
      <c r="I28" s="39" t="s">
        <v>126</v>
      </c>
      <c r="J28" s="40">
        <f t="shared" si="2"/>
        <v>49.78702892199825</v>
      </c>
      <c r="K28" s="40">
        <f t="shared" si="3"/>
        <v>3.4705007436787311E-2</v>
      </c>
      <c r="L28" s="105"/>
      <c r="M28" s="142"/>
      <c r="N28" s="142"/>
      <c r="O28" s="142"/>
      <c r="P28" s="142"/>
      <c r="Q28" s="142"/>
      <c r="R28" s="142"/>
      <c r="S28" s="142"/>
      <c r="T28" s="142"/>
      <c r="U28" s="142"/>
      <c r="V28" s="142"/>
      <c r="W28" s="142"/>
      <c r="X28" s="142"/>
    </row>
    <row r="29" spans="1:26" s="1" customFormat="1" ht="12" customHeight="1" x14ac:dyDescent="0.2">
      <c r="A29" s="41" t="s">
        <v>69</v>
      </c>
      <c r="B29" s="121">
        <v>19449</v>
      </c>
      <c r="C29" s="42">
        <v>471.83</v>
      </c>
      <c r="D29" s="43" t="s">
        <v>193</v>
      </c>
      <c r="E29" s="43" t="s">
        <v>148</v>
      </c>
      <c r="F29" s="129">
        <v>15467</v>
      </c>
      <c r="G29" s="44">
        <v>551.12</v>
      </c>
      <c r="H29" s="45" t="s">
        <v>201</v>
      </c>
      <c r="I29" s="46" t="s">
        <v>182</v>
      </c>
      <c r="J29" s="70">
        <f t="shared" si="2"/>
        <v>48.301489921121821</v>
      </c>
      <c r="K29" s="70">
        <f t="shared" si="3"/>
        <v>76.683192860684173</v>
      </c>
      <c r="L29" s="105"/>
      <c r="M29" s="142"/>
      <c r="N29" s="195"/>
      <c r="O29" s="195"/>
      <c r="P29" s="195"/>
      <c r="Q29" s="195"/>
      <c r="R29" s="195"/>
      <c r="S29" s="195"/>
      <c r="T29" s="195"/>
      <c r="U29" s="195"/>
      <c r="V29" s="195"/>
      <c r="W29" s="195"/>
      <c r="X29" s="195"/>
      <c r="Y29" s="195"/>
      <c r="Z29" s="195"/>
    </row>
    <row r="30" spans="1:26" s="1" customFormat="1" ht="12" customHeight="1" x14ac:dyDescent="0.2">
      <c r="A30" s="47" t="s">
        <v>30</v>
      </c>
      <c r="B30" s="120">
        <v>1209</v>
      </c>
      <c r="C30" s="35">
        <v>330.4</v>
      </c>
      <c r="D30" s="36" t="s">
        <v>194</v>
      </c>
      <c r="E30" s="36" t="s">
        <v>149</v>
      </c>
      <c r="F30" s="128">
        <v>1034</v>
      </c>
      <c r="G30" s="37">
        <v>367.66</v>
      </c>
      <c r="H30" s="38" t="s">
        <v>202</v>
      </c>
      <c r="I30" s="39" t="s">
        <v>150</v>
      </c>
      <c r="J30" s="40">
        <f t="shared" si="2"/>
        <v>32.222611744084141</v>
      </c>
      <c r="K30" s="40">
        <f t="shared" si="3"/>
        <v>5.1264253842340111</v>
      </c>
      <c r="L30" s="105"/>
      <c r="M30" s="142"/>
      <c r="N30" s="142"/>
      <c r="O30" s="142"/>
      <c r="P30" s="142"/>
      <c r="Q30" s="142"/>
      <c r="R30" s="142"/>
      <c r="S30" s="142"/>
      <c r="T30" s="142"/>
      <c r="U30" s="142"/>
      <c r="V30" s="142"/>
      <c r="W30" s="142"/>
      <c r="X30" s="142"/>
    </row>
    <row r="31" spans="1:26" s="1" customFormat="1" ht="12" customHeight="1" x14ac:dyDescent="0.2">
      <c r="A31" s="47" t="s">
        <v>31</v>
      </c>
      <c r="B31" s="120">
        <v>4587</v>
      </c>
      <c r="C31" s="35">
        <v>372.25</v>
      </c>
      <c r="D31" s="36" t="s">
        <v>195</v>
      </c>
      <c r="E31" s="36" t="s">
        <v>122</v>
      </c>
      <c r="F31" s="128">
        <v>3669</v>
      </c>
      <c r="G31" s="37">
        <v>440.19</v>
      </c>
      <c r="H31" s="38" t="s">
        <v>203</v>
      </c>
      <c r="I31" s="39" t="s">
        <v>151</v>
      </c>
      <c r="J31" s="40">
        <f t="shared" si="2"/>
        <v>38.579316389132337</v>
      </c>
      <c r="K31" s="40">
        <f t="shared" si="3"/>
        <v>18.190381755081805</v>
      </c>
      <c r="L31" s="105"/>
      <c r="M31" s="142"/>
      <c r="N31" s="142"/>
      <c r="O31" s="142"/>
      <c r="P31" s="142"/>
      <c r="Q31" s="142"/>
      <c r="R31" s="142"/>
      <c r="S31" s="142"/>
      <c r="T31" s="142"/>
      <c r="U31" s="142"/>
      <c r="V31" s="142"/>
      <c r="W31" s="142"/>
      <c r="X31" s="142"/>
    </row>
    <row r="32" spans="1:26" s="1" customFormat="1" ht="15" customHeight="1" x14ac:dyDescent="0.2">
      <c r="A32" s="48" t="s">
        <v>32</v>
      </c>
      <c r="B32" s="122">
        <v>25245</v>
      </c>
      <c r="C32" s="49">
        <v>446.96320142602491</v>
      </c>
      <c r="D32" s="50" t="s">
        <v>196</v>
      </c>
      <c r="E32" s="50" t="s">
        <v>152</v>
      </c>
      <c r="F32" s="122">
        <v>20170</v>
      </c>
      <c r="G32" s="49">
        <v>521.53646950917198</v>
      </c>
      <c r="H32" s="50" t="s">
        <v>204</v>
      </c>
      <c r="I32" s="50" t="s">
        <v>153</v>
      </c>
      <c r="J32" s="51">
        <f t="shared" si="2"/>
        <v>45.708717748393688</v>
      </c>
      <c r="K32" s="51"/>
      <c r="L32" s="137">
        <v>32</v>
      </c>
      <c r="M32" s="142"/>
      <c r="N32" s="142"/>
      <c r="O32" s="142"/>
      <c r="P32" s="142"/>
      <c r="Q32" s="142"/>
      <c r="R32" s="142"/>
      <c r="S32" s="142"/>
      <c r="T32" s="142"/>
      <c r="U32" s="142"/>
      <c r="V32" s="142"/>
      <c r="W32" s="142"/>
      <c r="X32" s="142"/>
    </row>
    <row r="33" spans="1:24" s="3" customFormat="1" ht="25.5" customHeight="1" x14ac:dyDescent="0.2">
      <c r="A33" s="194" t="s">
        <v>71</v>
      </c>
      <c r="B33" s="194"/>
      <c r="C33" s="194"/>
      <c r="D33" s="194"/>
      <c r="E33" s="194"/>
      <c r="F33" s="194"/>
      <c r="G33" s="194"/>
      <c r="H33" s="194"/>
      <c r="I33" s="194"/>
      <c r="J33" s="194"/>
      <c r="K33" s="194"/>
      <c r="L33" s="137"/>
      <c r="M33" s="143"/>
      <c r="N33" s="143"/>
      <c r="O33" s="143"/>
      <c r="P33" s="143"/>
      <c r="Q33" s="143"/>
      <c r="R33" s="143"/>
      <c r="S33" s="143"/>
      <c r="T33" s="143"/>
      <c r="U33" s="143"/>
      <c r="V33" s="143"/>
      <c r="W33" s="143"/>
      <c r="X33" s="143"/>
    </row>
    <row r="34" spans="1:24" s="1" customFormat="1" ht="12.75" x14ac:dyDescent="0.2">
      <c r="L34" s="105"/>
      <c r="M34" s="142"/>
      <c r="N34" s="142"/>
      <c r="O34" s="142"/>
      <c r="P34" s="142"/>
      <c r="Q34" s="142"/>
      <c r="R34" s="142"/>
      <c r="S34" s="142"/>
      <c r="T34" s="142"/>
      <c r="U34" s="142"/>
      <c r="V34" s="142"/>
      <c r="W34" s="142"/>
      <c r="X34" s="142"/>
    </row>
    <row r="35" spans="1:24" s="1" customFormat="1" ht="12.75" customHeight="1" x14ac:dyDescent="0.2">
      <c r="A35" s="197" t="s">
        <v>38</v>
      </c>
      <c r="B35" s="189" t="s">
        <v>20</v>
      </c>
      <c r="C35" s="189" t="s">
        <v>112</v>
      </c>
      <c r="D35" s="193" t="s">
        <v>41</v>
      </c>
      <c r="E35" s="16"/>
      <c r="F35" s="17"/>
      <c r="L35" s="105"/>
      <c r="M35" s="142"/>
      <c r="N35" s="142"/>
      <c r="O35" s="142"/>
      <c r="P35" s="142"/>
      <c r="Q35" s="142"/>
      <c r="R35" s="142"/>
      <c r="S35" s="142"/>
      <c r="T35" s="142"/>
      <c r="U35" s="142"/>
      <c r="V35" s="142"/>
      <c r="W35" s="142"/>
      <c r="X35" s="142"/>
    </row>
    <row r="36" spans="1:24" s="1" customFormat="1" ht="51.75" customHeight="1" x14ac:dyDescent="0.2">
      <c r="A36" s="198"/>
      <c r="B36" s="189"/>
      <c r="C36" s="189"/>
      <c r="D36" s="193"/>
      <c r="E36" s="16"/>
      <c r="F36" s="17"/>
      <c r="L36" s="105"/>
      <c r="M36" s="142"/>
      <c r="N36" s="142"/>
      <c r="O36" s="142"/>
      <c r="P36" s="142"/>
      <c r="Q36" s="142"/>
      <c r="R36" s="142"/>
      <c r="S36" s="142"/>
      <c r="T36" s="142"/>
      <c r="U36" s="142"/>
      <c r="V36" s="142"/>
      <c r="W36" s="142"/>
      <c r="X36" s="142"/>
    </row>
    <row r="37" spans="1:24" s="1" customFormat="1" ht="33.75" customHeight="1" x14ac:dyDescent="0.2">
      <c r="A37" s="172" t="s">
        <v>109</v>
      </c>
      <c r="B37" s="172"/>
      <c r="C37" s="172"/>
      <c r="D37" s="172"/>
      <c r="E37" s="12"/>
      <c r="F37" s="12"/>
      <c r="G37" s="12"/>
      <c r="H37" s="12"/>
      <c r="I37" s="12"/>
      <c r="J37" s="12"/>
      <c r="K37" s="12"/>
      <c r="L37" s="105"/>
      <c r="M37" s="142"/>
      <c r="N37" s="142"/>
      <c r="O37" s="142"/>
      <c r="P37" s="142"/>
      <c r="Q37" s="142"/>
      <c r="R37" s="142"/>
      <c r="S37" s="142"/>
      <c r="T37" s="142"/>
      <c r="U37" s="142"/>
      <c r="V37" s="142"/>
      <c r="W37" s="142"/>
      <c r="X37" s="142"/>
    </row>
    <row r="38" spans="1:24" s="1" customFormat="1" ht="14.25" customHeight="1" x14ac:dyDescent="0.2">
      <c r="A38" s="54" t="s">
        <v>36</v>
      </c>
      <c r="B38" s="164">
        <v>19546</v>
      </c>
      <c r="C38" s="165">
        <v>448.23</v>
      </c>
      <c r="D38" s="166" t="s">
        <v>154</v>
      </c>
      <c r="L38" s="105"/>
      <c r="M38" s="142"/>
      <c r="N38" s="142"/>
      <c r="O38" s="142"/>
      <c r="P38" s="142"/>
      <c r="Q38" s="142"/>
      <c r="R38" s="142"/>
      <c r="S38" s="142"/>
      <c r="T38" s="142"/>
      <c r="U38" s="142"/>
      <c r="V38" s="142"/>
      <c r="W38" s="142"/>
      <c r="X38" s="142"/>
    </row>
    <row r="39" spans="1:24" s="1" customFormat="1" ht="14.25" customHeight="1" x14ac:dyDescent="0.2">
      <c r="A39" s="55" t="s">
        <v>42</v>
      </c>
      <c r="B39" s="167">
        <v>2363</v>
      </c>
      <c r="C39" s="168">
        <v>406.2</v>
      </c>
      <c r="D39" s="169" t="s">
        <v>155</v>
      </c>
      <c r="L39" s="105"/>
      <c r="M39" s="142"/>
      <c r="N39" s="142"/>
      <c r="O39" s="142"/>
      <c r="P39" s="142"/>
      <c r="Q39" s="142"/>
      <c r="R39" s="142"/>
      <c r="S39" s="142"/>
      <c r="T39" s="142"/>
      <c r="U39" s="142"/>
      <c r="V39" s="142"/>
      <c r="W39" s="142"/>
      <c r="X39" s="142"/>
    </row>
    <row r="40" spans="1:24" s="1" customFormat="1" ht="14.25" customHeight="1" x14ac:dyDescent="0.2">
      <c r="A40" s="55" t="s">
        <v>43</v>
      </c>
      <c r="B40" s="167">
        <v>7231</v>
      </c>
      <c r="C40" s="168">
        <v>406.3</v>
      </c>
      <c r="D40" s="169" t="s">
        <v>205</v>
      </c>
      <c r="L40" s="105"/>
      <c r="M40" s="142"/>
      <c r="N40" s="142"/>
      <c r="O40" s="142"/>
      <c r="P40" s="142"/>
      <c r="Q40" s="142"/>
      <c r="R40" s="142"/>
      <c r="S40" s="142"/>
      <c r="T40" s="142"/>
      <c r="U40" s="142"/>
      <c r="V40" s="142"/>
      <c r="W40" s="142"/>
      <c r="X40" s="142"/>
    </row>
    <row r="41" spans="1:24" s="1" customFormat="1" ht="20.25" customHeight="1" x14ac:dyDescent="0.2">
      <c r="A41" s="56" t="s">
        <v>44</v>
      </c>
      <c r="B41" s="122">
        <v>29140</v>
      </c>
      <c r="C41" s="49">
        <v>434.41693479752917</v>
      </c>
      <c r="D41" s="170" t="s">
        <v>0</v>
      </c>
      <c r="L41" s="105"/>
      <c r="M41" s="142"/>
      <c r="N41" s="142"/>
      <c r="O41" s="142"/>
      <c r="P41" s="142"/>
      <c r="Q41" s="142"/>
      <c r="R41" s="142"/>
      <c r="S41" s="142"/>
      <c r="T41" s="142"/>
      <c r="U41" s="142"/>
      <c r="V41" s="142"/>
      <c r="W41" s="142"/>
      <c r="X41" s="142"/>
    </row>
    <row r="42" spans="1:24" s="1" customFormat="1" ht="27.75" customHeight="1" x14ac:dyDescent="0.2">
      <c r="A42" s="173" t="s">
        <v>72</v>
      </c>
      <c r="B42" s="173"/>
      <c r="C42" s="173"/>
      <c r="D42" s="173"/>
      <c r="L42" s="105"/>
      <c r="M42" s="142"/>
      <c r="N42" s="142"/>
      <c r="O42" s="142"/>
      <c r="P42" s="142"/>
      <c r="Q42" s="142"/>
      <c r="R42" s="142"/>
      <c r="S42" s="142"/>
      <c r="T42" s="142"/>
      <c r="U42" s="142"/>
      <c r="V42" s="142"/>
      <c r="W42" s="142"/>
      <c r="X42" s="142"/>
    </row>
    <row r="43" spans="1:24" s="1" customFormat="1" ht="12.75" x14ac:dyDescent="0.2">
      <c r="A43" s="57"/>
      <c r="B43" s="57"/>
      <c r="C43" s="57"/>
      <c r="D43" s="57"/>
      <c r="L43" s="105"/>
      <c r="M43" s="142"/>
      <c r="N43" s="142"/>
      <c r="O43" s="142"/>
      <c r="P43" s="142"/>
      <c r="Q43" s="142"/>
      <c r="R43" s="142"/>
      <c r="S43" s="142"/>
      <c r="T43" s="142"/>
      <c r="U43" s="142"/>
      <c r="V43" s="142"/>
      <c r="W43" s="142"/>
      <c r="X43" s="142"/>
    </row>
    <row r="44" spans="1:24" s="1" customFormat="1" ht="12.75" x14ac:dyDescent="0.2">
      <c r="A44" s="57"/>
      <c r="B44" s="57"/>
      <c r="C44" s="57"/>
      <c r="D44" s="57"/>
      <c r="L44" s="105"/>
      <c r="M44" s="142"/>
      <c r="N44" s="142"/>
      <c r="O44" s="142"/>
      <c r="P44" s="142"/>
      <c r="Q44" s="142"/>
      <c r="R44" s="142"/>
      <c r="S44" s="142"/>
      <c r="T44" s="142"/>
      <c r="U44" s="142"/>
      <c r="V44" s="142"/>
      <c r="W44" s="142"/>
      <c r="X44" s="142"/>
    </row>
    <row r="45" spans="1:24" s="57" customFormat="1" ht="20.25" customHeight="1" x14ac:dyDescent="0.25">
      <c r="A45" s="174" t="s">
        <v>206</v>
      </c>
      <c r="B45" s="175"/>
      <c r="C45" s="179">
        <v>1681814</v>
      </c>
      <c r="D45" s="179"/>
      <c r="L45" s="140"/>
      <c r="M45" s="144"/>
      <c r="N45" s="144"/>
      <c r="O45" s="144"/>
      <c r="P45" s="144"/>
      <c r="Q45" s="144"/>
      <c r="R45" s="144"/>
      <c r="S45" s="144"/>
      <c r="T45" s="144"/>
      <c r="U45" s="144"/>
      <c r="V45" s="144"/>
      <c r="W45" s="144"/>
      <c r="X45" s="144"/>
    </row>
    <row r="46" spans="1:24" s="57" customFormat="1" ht="20.25" customHeight="1" x14ac:dyDescent="0.25">
      <c r="A46" s="176" t="s">
        <v>207</v>
      </c>
      <c r="B46" s="177"/>
      <c r="C46" s="179">
        <v>1224544</v>
      </c>
      <c r="D46" s="179"/>
      <c r="L46" s="140"/>
      <c r="M46" s="144"/>
      <c r="N46" s="144"/>
      <c r="O46" s="144"/>
      <c r="P46" s="144"/>
      <c r="Q46" s="144"/>
      <c r="R46" s="144"/>
      <c r="S46" s="144"/>
      <c r="T46" s="144"/>
      <c r="U46" s="144"/>
      <c r="V46" s="144"/>
      <c r="W46" s="144"/>
      <c r="X46" s="144"/>
    </row>
    <row r="47" spans="1:24" s="57" customFormat="1" ht="20.25" customHeight="1" x14ac:dyDescent="0.25">
      <c r="A47" s="174" t="s">
        <v>45</v>
      </c>
      <c r="B47" s="175"/>
      <c r="C47" s="178" t="s">
        <v>208</v>
      </c>
      <c r="D47" s="178"/>
      <c r="L47" s="140"/>
      <c r="M47" s="144"/>
      <c r="N47" s="144"/>
      <c r="O47" s="144"/>
      <c r="P47" s="144"/>
      <c r="Q47" s="144"/>
      <c r="R47" s="144"/>
      <c r="S47" s="144"/>
      <c r="T47" s="144"/>
      <c r="U47" s="144"/>
      <c r="V47" s="144"/>
      <c r="W47" s="144"/>
      <c r="X47" s="144"/>
    </row>
    <row r="48" spans="1:24" s="57" customFormat="1" ht="27" customHeight="1" x14ac:dyDescent="0.25">
      <c r="A48" s="183" t="s">
        <v>209</v>
      </c>
      <c r="B48" s="184"/>
      <c r="C48" s="212">
        <v>1141</v>
      </c>
      <c r="D48" s="212"/>
      <c r="L48" s="140"/>
      <c r="M48" s="163"/>
      <c r="N48" s="144"/>
      <c r="O48" s="144"/>
      <c r="P48" s="144"/>
      <c r="Q48" s="144"/>
      <c r="R48" s="144"/>
      <c r="S48" s="144"/>
      <c r="T48" s="144"/>
      <c r="U48" s="144"/>
      <c r="V48" s="144"/>
      <c r="W48" s="144"/>
      <c r="X48" s="144"/>
    </row>
    <row r="49" spans="1:24" s="57" customFormat="1" ht="20.25" customHeight="1" x14ac:dyDescent="0.25">
      <c r="A49" s="174" t="s">
        <v>210</v>
      </c>
      <c r="B49" s="175"/>
      <c r="C49" s="180">
        <v>11.77</v>
      </c>
      <c r="D49" s="180"/>
      <c r="L49" s="140"/>
      <c r="M49" s="144"/>
      <c r="N49" s="144"/>
      <c r="O49" s="144"/>
      <c r="P49" s="144"/>
      <c r="Q49" s="144"/>
      <c r="R49" s="144"/>
      <c r="S49" s="144"/>
      <c r="T49" s="144"/>
      <c r="U49" s="144"/>
      <c r="V49" s="144"/>
      <c r="W49" s="144"/>
      <c r="X49" s="144"/>
    </row>
    <row r="50" spans="1:24" s="57" customFormat="1" ht="20.25" customHeight="1" x14ac:dyDescent="0.25">
      <c r="A50" s="181" t="s">
        <v>211</v>
      </c>
      <c r="B50" s="182"/>
      <c r="C50" s="180">
        <v>12.13</v>
      </c>
      <c r="D50" s="180"/>
      <c r="L50" s="140"/>
      <c r="M50" s="144"/>
      <c r="N50" s="144"/>
      <c r="O50" s="144"/>
      <c r="P50" s="144"/>
      <c r="Q50" s="144"/>
      <c r="R50" s="144"/>
      <c r="S50" s="144"/>
      <c r="T50" s="144"/>
      <c r="U50" s="144"/>
      <c r="V50" s="144"/>
      <c r="W50" s="144"/>
      <c r="X50" s="144"/>
    </row>
    <row r="51" spans="1:24" s="57" customFormat="1" ht="20.25" customHeight="1" x14ac:dyDescent="0.25">
      <c r="A51" s="174" t="s">
        <v>110</v>
      </c>
      <c r="B51" s="175"/>
      <c r="C51" s="180">
        <v>6.56</v>
      </c>
      <c r="D51" s="180"/>
      <c r="L51" s="140"/>
      <c r="M51" s="144"/>
      <c r="N51" s="144"/>
      <c r="O51" s="144"/>
      <c r="P51" s="144"/>
      <c r="Q51" s="144"/>
      <c r="R51" s="144"/>
      <c r="S51" s="144"/>
      <c r="T51" s="144"/>
      <c r="U51" s="144"/>
      <c r="V51" s="144"/>
      <c r="W51" s="144"/>
      <c r="X51" s="144"/>
    </row>
    <row r="52" spans="1:24" s="1" customFormat="1" ht="12.75" x14ac:dyDescent="0.2">
      <c r="L52" s="105"/>
      <c r="M52" s="142"/>
      <c r="N52" s="142"/>
      <c r="O52" s="142"/>
      <c r="P52" s="142"/>
      <c r="Q52" s="142"/>
      <c r="R52" s="142"/>
      <c r="S52" s="142"/>
      <c r="T52" s="142"/>
      <c r="U52" s="142"/>
      <c r="V52" s="142"/>
      <c r="W52" s="142"/>
      <c r="X52" s="142"/>
    </row>
  </sheetData>
  <mergeCells count="38">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C51:D51"/>
    <mergeCell ref="C50:D50"/>
    <mergeCell ref="C49:D49"/>
    <mergeCell ref="C48:D48"/>
    <mergeCell ref="A51:B51"/>
    <mergeCell ref="A50:B50"/>
    <mergeCell ref="A49:B49"/>
    <mergeCell ref="A48:B48"/>
    <mergeCell ref="A37:D37"/>
    <mergeCell ref="A42:D42"/>
    <mergeCell ref="A47:B47"/>
    <mergeCell ref="A46:B46"/>
    <mergeCell ref="A45:B45"/>
    <mergeCell ref="C47:D47"/>
    <mergeCell ref="C46:D46"/>
    <mergeCell ref="C45:D45"/>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rowBreaks count="1" manualBreakCount="1">
    <brk id="33" max="10" man="1"/>
  </rowBreaks>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sqref="A1:M1"/>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38"/>
    <col min="16" max="16" width="9.140625" style="138" customWidth="1"/>
    <col min="17" max="17" width="9.140625" style="138"/>
  </cols>
  <sheetData>
    <row r="1" spans="1:16" ht="25.5" customHeight="1" x14ac:dyDescent="0.25">
      <c r="A1" s="200" t="s">
        <v>55</v>
      </c>
      <c r="B1" s="200"/>
      <c r="C1" s="200"/>
      <c r="D1" s="200"/>
      <c r="E1" s="200"/>
      <c r="F1" s="200"/>
      <c r="G1" s="200"/>
      <c r="H1" s="200"/>
      <c r="I1" s="200"/>
      <c r="J1" s="200"/>
      <c r="K1" s="200"/>
      <c r="L1" s="200"/>
      <c r="M1" s="200"/>
    </row>
    <row r="2" spans="1:16" ht="11.25" customHeight="1" x14ac:dyDescent="0.25">
      <c r="A2" s="58"/>
      <c r="B2" s="58"/>
      <c r="C2" s="58"/>
      <c r="D2" s="18"/>
      <c r="E2" s="58"/>
      <c r="F2" s="58"/>
      <c r="G2" s="18"/>
      <c r="H2" s="58"/>
      <c r="I2" s="206" t="s">
        <v>267</v>
      </c>
      <c r="J2" s="206"/>
      <c r="K2" s="206"/>
      <c r="L2" s="206"/>
      <c r="M2" s="206"/>
    </row>
    <row r="3" spans="1:16" ht="30.75" customHeight="1" x14ac:dyDescent="0.25">
      <c r="A3" s="201" t="s">
        <v>115</v>
      </c>
      <c r="B3" s="203" t="s">
        <v>47</v>
      </c>
      <c r="C3" s="204"/>
      <c r="D3" s="205"/>
      <c r="E3" s="203" t="s">
        <v>48</v>
      </c>
      <c r="F3" s="204"/>
      <c r="G3" s="205"/>
      <c r="H3" s="203" t="s">
        <v>49</v>
      </c>
      <c r="I3" s="204"/>
      <c r="J3" s="205"/>
      <c r="K3" s="203" t="s">
        <v>50</v>
      </c>
      <c r="L3" s="204"/>
      <c r="M3" s="205"/>
    </row>
    <row r="4" spans="1:16" ht="35.25" customHeight="1" x14ac:dyDescent="0.25">
      <c r="A4" s="202"/>
      <c r="B4" s="13" t="s">
        <v>51</v>
      </c>
      <c r="C4" s="14" t="s">
        <v>114</v>
      </c>
      <c r="D4" s="15" t="s">
        <v>53</v>
      </c>
      <c r="E4" s="13" t="s">
        <v>54</v>
      </c>
      <c r="F4" s="14" t="s">
        <v>114</v>
      </c>
      <c r="G4" s="15" t="s">
        <v>53</v>
      </c>
      <c r="H4" s="13" t="s">
        <v>54</v>
      </c>
      <c r="I4" s="14" t="s">
        <v>114</v>
      </c>
      <c r="J4" s="15" t="s">
        <v>53</v>
      </c>
      <c r="K4" s="13" t="s">
        <v>54</v>
      </c>
      <c r="L4" s="14" t="s">
        <v>114</v>
      </c>
      <c r="M4" s="15" t="s">
        <v>53</v>
      </c>
    </row>
    <row r="5" spans="1:16" ht="12.75" customHeight="1" x14ac:dyDescent="0.25">
      <c r="A5" s="59" t="s">
        <v>106</v>
      </c>
      <c r="B5" s="60">
        <v>2245</v>
      </c>
      <c r="C5" s="61">
        <v>49.13</v>
      </c>
      <c r="D5" s="62" t="s">
        <v>212</v>
      </c>
      <c r="E5" s="60">
        <v>819</v>
      </c>
      <c r="F5" s="61">
        <v>47.28</v>
      </c>
      <c r="G5" s="62" t="s">
        <v>213</v>
      </c>
      <c r="H5" s="60">
        <v>1083</v>
      </c>
      <c r="I5" s="61">
        <v>51.55</v>
      </c>
      <c r="J5" s="62" t="s">
        <v>214</v>
      </c>
      <c r="K5" s="60">
        <v>343</v>
      </c>
      <c r="L5" s="63">
        <v>45.92</v>
      </c>
      <c r="M5" s="62" t="s">
        <v>215</v>
      </c>
    </row>
    <row r="6" spans="1:16" ht="12.75" customHeight="1" x14ac:dyDescent="0.25">
      <c r="A6" s="59" t="s">
        <v>94</v>
      </c>
      <c r="B6" s="60">
        <v>8342</v>
      </c>
      <c r="C6" s="61">
        <v>119.49</v>
      </c>
      <c r="D6" s="62" t="s">
        <v>216</v>
      </c>
      <c r="E6" s="60">
        <v>3457</v>
      </c>
      <c r="F6" s="61">
        <v>122.69</v>
      </c>
      <c r="G6" s="62" t="s">
        <v>217</v>
      </c>
      <c r="H6" s="60">
        <v>1840</v>
      </c>
      <c r="I6" s="61">
        <v>110.04</v>
      </c>
      <c r="J6" s="62" t="s">
        <v>218</v>
      </c>
      <c r="K6" s="60">
        <v>3045</v>
      </c>
      <c r="L6" s="63">
        <v>121.55</v>
      </c>
      <c r="M6" s="62" t="s">
        <v>219</v>
      </c>
    </row>
    <row r="7" spans="1:16" ht="12.75" customHeight="1" x14ac:dyDescent="0.25">
      <c r="A7" s="59" t="s">
        <v>95</v>
      </c>
      <c r="B7" s="60">
        <v>36080</v>
      </c>
      <c r="C7" s="61">
        <v>180.75</v>
      </c>
      <c r="D7" s="62" t="s">
        <v>220</v>
      </c>
      <c r="E7" s="60">
        <v>18144</v>
      </c>
      <c r="F7" s="61">
        <v>181.38</v>
      </c>
      <c r="G7" s="62" t="s">
        <v>221</v>
      </c>
      <c r="H7" s="60">
        <v>4422</v>
      </c>
      <c r="I7" s="61">
        <v>173.96</v>
      </c>
      <c r="J7" s="62" t="s">
        <v>222</v>
      </c>
      <c r="K7" s="60">
        <v>13514</v>
      </c>
      <c r="L7" s="63">
        <v>182.11</v>
      </c>
      <c r="M7" s="62" t="s">
        <v>223</v>
      </c>
    </row>
    <row r="8" spans="1:16" ht="12.75" customHeight="1" x14ac:dyDescent="0.25">
      <c r="A8" s="59" t="s">
        <v>96</v>
      </c>
      <c r="B8" s="60">
        <v>71022</v>
      </c>
      <c r="C8" s="61">
        <v>236.35</v>
      </c>
      <c r="D8" s="62" t="s">
        <v>224</v>
      </c>
      <c r="E8" s="60">
        <v>40680</v>
      </c>
      <c r="F8" s="61">
        <v>236.48</v>
      </c>
      <c r="G8" s="62" t="s">
        <v>225</v>
      </c>
      <c r="H8" s="60">
        <v>10972</v>
      </c>
      <c r="I8" s="61">
        <v>237.91</v>
      </c>
      <c r="J8" s="62" t="s">
        <v>226</v>
      </c>
      <c r="K8" s="60">
        <v>19370</v>
      </c>
      <c r="L8" s="63">
        <v>235.19</v>
      </c>
      <c r="M8" s="62" t="s">
        <v>227</v>
      </c>
    </row>
    <row r="9" spans="1:16" ht="12.75" customHeight="1" x14ac:dyDescent="0.25">
      <c r="A9" s="59" t="s">
        <v>97</v>
      </c>
      <c r="B9" s="60">
        <v>110901</v>
      </c>
      <c r="C9" s="61">
        <v>308.87</v>
      </c>
      <c r="D9" s="62" t="s">
        <v>228</v>
      </c>
      <c r="E9" s="60">
        <v>67107</v>
      </c>
      <c r="F9" s="61">
        <v>310.10000000000002</v>
      </c>
      <c r="G9" s="62" t="s">
        <v>229</v>
      </c>
      <c r="H9" s="60">
        <v>22598</v>
      </c>
      <c r="I9" s="61">
        <v>308.52999999999997</v>
      </c>
      <c r="J9" s="62" t="s">
        <v>230</v>
      </c>
      <c r="K9" s="60">
        <v>21196</v>
      </c>
      <c r="L9" s="63">
        <v>305.31</v>
      </c>
      <c r="M9" s="62" t="s">
        <v>231</v>
      </c>
    </row>
    <row r="10" spans="1:16" ht="12.75" customHeight="1" x14ac:dyDescent="0.25">
      <c r="A10" s="59" t="s">
        <v>98</v>
      </c>
      <c r="B10" s="60">
        <v>122169</v>
      </c>
      <c r="C10" s="61">
        <v>372.54</v>
      </c>
      <c r="D10" s="62" t="s">
        <v>232</v>
      </c>
      <c r="E10" s="60">
        <v>81220</v>
      </c>
      <c r="F10" s="61">
        <v>371.67</v>
      </c>
      <c r="G10" s="62" t="s">
        <v>233</v>
      </c>
      <c r="H10" s="60">
        <v>16454</v>
      </c>
      <c r="I10" s="61">
        <v>372.43</v>
      </c>
      <c r="J10" s="62" t="s">
        <v>234</v>
      </c>
      <c r="K10" s="60">
        <v>24495</v>
      </c>
      <c r="L10" s="63">
        <v>375.5</v>
      </c>
      <c r="M10" s="62" t="s">
        <v>235</v>
      </c>
    </row>
    <row r="11" spans="1:16" ht="12.75" customHeight="1" x14ac:dyDescent="0.25">
      <c r="A11" s="59" t="s">
        <v>99</v>
      </c>
      <c r="B11" s="60">
        <v>128641</v>
      </c>
      <c r="C11" s="61">
        <v>433.01</v>
      </c>
      <c r="D11" s="62" t="s">
        <v>236</v>
      </c>
      <c r="E11" s="60">
        <v>88064</v>
      </c>
      <c r="F11" s="61">
        <v>434.19</v>
      </c>
      <c r="G11" s="62" t="s">
        <v>237</v>
      </c>
      <c r="H11" s="60">
        <v>12371</v>
      </c>
      <c r="I11" s="61">
        <v>428.93</v>
      </c>
      <c r="J11" s="62" t="s">
        <v>238</v>
      </c>
      <c r="K11" s="60">
        <v>28206</v>
      </c>
      <c r="L11" s="63">
        <v>431.11</v>
      </c>
      <c r="M11" s="62" t="s">
        <v>239</v>
      </c>
    </row>
    <row r="12" spans="1:16" ht="12.75" customHeight="1" x14ac:dyDescent="0.25">
      <c r="A12" s="59" t="s">
        <v>100</v>
      </c>
      <c r="B12" s="60">
        <v>130027</v>
      </c>
      <c r="C12" s="61">
        <v>505.44</v>
      </c>
      <c r="D12" s="62" t="s">
        <v>240</v>
      </c>
      <c r="E12" s="60">
        <v>101750</v>
      </c>
      <c r="F12" s="61">
        <v>505.85</v>
      </c>
      <c r="G12" s="62" t="s">
        <v>241</v>
      </c>
      <c r="H12" s="60">
        <v>11219</v>
      </c>
      <c r="I12" s="61">
        <v>503.7</v>
      </c>
      <c r="J12" s="62" t="s">
        <v>242</v>
      </c>
      <c r="K12" s="60">
        <v>17058</v>
      </c>
      <c r="L12" s="63">
        <v>504.17</v>
      </c>
      <c r="M12" s="62" t="s">
        <v>243</v>
      </c>
    </row>
    <row r="13" spans="1:16" ht="12.75" customHeight="1" x14ac:dyDescent="0.25">
      <c r="A13" s="59" t="s">
        <v>101</v>
      </c>
      <c r="B13" s="60">
        <v>83878</v>
      </c>
      <c r="C13" s="61">
        <v>568.22</v>
      </c>
      <c r="D13" s="62" t="s">
        <v>244</v>
      </c>
      <c r="E13" s="60">
        <v>68772</v>
      </c>
      <c r="F13" s="61">
        <v>568.46</v>
      </c>
      <c r="G13" s="62" t="s">
        <v>245</v>
      </c>
      <c r="H13" s="60">
        <v>3682</v>
      </c>
      <c r="I13" s="61">
        <v>566.9</v>
      </c>
      <c r="J13" s="62" t="s">
        <v>246</v>
      </c>
      <c r="K13" s="60">
        <v>11424</v>
      </c>
      <c r="L13" s="63">
        <v>567.21</v>
      </c>
      <c r="M13" s="62" t="s">
        <v>247</v>
      </c>
    </row>
    <row r="14" spans="1:16" ht="12.75" customHeight="1" x14ac:dyDescent="0.25">
      <c r="A14" s="59" t="s">
        <v>102</v>
      </c>
      <c r="B14" s="60">
        <v>71755</v>
      </c>
      <c r="C14" s="61">
        <v>632.92999999999995</v>
      </c>
      <c r="D14" s="62" t="s">
        <v>248</v>
      </c>
      <c r="E14" s="60">
        <v>61166</v>
      </c>
      <c r="F14" s="61">
        <v>633.13</v>
      </c>
      <c r="G14" s="62" t="s">
        <v>249</v>
      </c>
      <c r="H14" s="60">
        <v>2294</v>
      </c>
      <c r="I14" s="61">
        <v>629.44000000000005</v>
      </c>
      <c r="J14" s="62" t="s">
        <v>250</v>
      </c>
      <c r="K14" s="60">
        <v>8295</v>
      </c>
      <c r="L14" s="63">
        <v>632.41</v>
      </c>
      <c r="M14" s="62" t="s">
        <v>251</v>
      </c>
      <c r="P14" s="145" t="s">
        <v>18</v>
      </c>
    </row>
    <row r="15" spans="1:16" ht="12.75" customHeight="1" x14ac:dyDescent="0.25">
      <c r="A15" s="59" t="s">
        <v>103</v>
      </c>
      <c r="B15" s="60">
        <v>87091</v>
      </c>
      <c r="C15" s="61">
        <v>728.27</v>
      </c>
      <c r="D15" s="62" t="s">
        <v>252</v>
      </c>
      <c r="E15" s="60">
        <v>76877</v>
      </c>
      <c r="F15" s="61">
        <v>728.75</v>
      </c>
      <c r="G15" s="62" t="s">
        <v>253</v>
      </c>
      <c r="H15" s="60">
        <v>1667</v>
      </c>
      <c r="I15" s="61">
        <v>719.53</v>
      </c>
      <c r="J15" s="62" t="s">
        <v>254</v>
      </c>
      <c r="K15" s="60">
        <v>8547</v>
      </c>
      <c r="L15" s="63">
        <v>725.65</v>
      </c>
      <c r="M15" s="62" t="s">
        <v>255</v>
      </c>
      <c r="P15" s="145">
        <f>B19-'stranica 4'!B19-'stranica 5'!B19</f>
        <v>0</v>
      </c>
    </row>
    <row r="16" spans="1:16" ht="12.75" customHeight="1" x14ac:dyDescent="0.25">
      <c r="A16" s="59" t="s">
        <v>104</v>
      </c>
      <c r="B16" s="60">
        <v>46034</v>
      </c>
      <c r="C16" s="61">
        <v>858.34</v>
      </c>
      <c r="D16" s="62" t="s">
        <v>256</v>
      </c>
      <c r="E16" s="60">
        <v>41526</v>
      </c>
      <c r="F16" s="61">
        <v>858.39</v>
      </c>
      <c r="G16" s="62" t="s">
        <v>257</v>
      </c>
      <c r="H16" s="60">
        <v>520</v>
      </c>
      <c r="I16" s="61">
        <v>856.65</v>
      </c>
      <c r="J16" s="62" t="s">
        <v>258</v>
      </c>
      <c r="K16" s="60">
        <v>3988</v>
      </c>
      <c r="L16" s="63">
        <v>858.09</v>
      </c>
      <c r="M16" s="62" t="s">
        <v>259</v>
      </c>
    </row>
    <row r="17" spans="1:13" ht="12.75" customHeight="1" x14ac:dyDescent="0.25">
      <c r="A17" s="59" t="s">
        <v>105</v>
      </c>
      <c r="B17" s="60">
        <v>21204</v>
      </c>
      <c r="C17" s="61">
        <v>992.04</v>
      </c>
      <c r="D17" s="62" t="s">
        <v>260</v>
      </c>
      <c r="E17" s="60">
        <v>18355</v>
      </c>
      <c r="F17" s="61">
        <v>991.71</v>
      </c>
      <c r="G17" s="62" t="s">
        <v>261</v>
      </c>
      <c r="H17" s="60">
        <v>279</v>
      </c>
      <c r="I17" s="61">
        <v>988.13</v>
      </c>
      <c r="J17" s="62" t="s">
        <v>262</v>
      </c>
      <c r="K17" s="60">
        <v>2570</v>
      </c>
      <c r="L17" s="63">
        <v>994.83</v>
      </c>
      <c r="M17" s="62" t="s">
        <v>263</v>
      </c>
    </row>
    <row r="18" spans="1:13" ht="12.75" customHeight="1" x14ac:dyDescent="0.25">
      <c r="A18" s="59" t="s">
        <v>107</v>
      </c>
      <c r="B18" s="60">
        <v>26068</v>
      </c>
      <c r="C18" s="61">
        <v>1326.38</v>
      </c>
      <c r="D18" s="62" t="s">
        <v>264</v>
      </c>
      <c r="E18" s="60">
        <v>23720</v>
      </c>
      <c r="F18" s="61">
        <v>1334.39</v>
      </c>
      <c r="G18" s="62" t="s">
        <v>265</v>
      </c>
      <c r="H18" s="60">
        <v>223</v>
      </c>
      <c r="I18" s="61">
        <v>1244.31</v>
      </c>
      <c r="J18" s="62" t="s">
        <v>233</v>
      </c>
      <c r="K18" s="60">
        <v>2125</v>
      </c>
      <c r="L18" s="63">
        <v>1245.6099999999999</v>
      </c>
      <c r="M18" s="62" t="s">
        <v>266</v>
      </c>
    </row>
    <row r="19" spans="1:13" ht="11.25" customHeight="1" x14ac:dyDescent="0.25">
      <c r="A19" s="64" t="s">
        <v>44</v>
      </c>
      <c r="B19" s="65">
        <v>945457</v>
      </c>
      <c r="C19" s="66">
        <v>504.76</v>
      </c>
      <c r="D19" s="67" t="s">
        <v>184</v>
      </c>
      <c r="E19" s="65">
        <v>691657</v>
      </c>
      <c r="F19" s="66">
        <v>539.89</v>
      </c>
      <c r="G19" s="67" t="s">
        <v>180</v>
      </c>
      <c r="H19" s="65">
        <v>89624</v>
      </c>
      <c r="I19" s="66">
        <v>372.95</v>
      </c>
      <c r="J19" s="67" t="s">
        <v>141</v>
      </c>
      <c r="K19" s="65">
        <v>164176</v>
      </c>
      <c r="L19" s="68">
        <v>428.72</v>
      </c>
      <c r="M19" s="67" t="s">
        <v>183</v>
      </c>
    </row>
    <row r="20" spans="1:13" x14ac:dyDescent="0.25">
      <c r="A20" s="199" t="s">
        <v>73</v>
      </c>
      <c r="B20" s="199"/>
      <c r="C20" s="199"/>
      <c r="D20" s="199"/>
      <c r="E20" s="199"/>
      <c r="F20" s="199"/>
      <c r="G20" s="199"/>
      <c r="H20" s="199"/>
      <c r="I20" s="199"/>
      <c r="J20" s="199"/>
      <c r="K20" s="199"/>
      <c r="L20" s="199"/>
      <c r="M20" s="69"/>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9.28515625" customWidth="1"/>
    <col min="10" max="10" width="11.42578125" customWidth="1"/>
    <col min="11" max="11" width="10.28515625" customWidth="1"/>
    <col min="13" max="13" width="11.28515625" customWidth="1"/>
  </cols>
  <sheetData>
    <row r="1" spans="1:13" ht="36.75" customHeight="1" x14ac:dyDescent="0.25">
      <c r="A1" s="200" t="s">
        <v>56</v>
      </c>
      <c r="B1" s="200"/>
      <c r="C1" s="200"/>
      <c r="D1" s="200"/>
      <c r="E1" s="200"/>
      <c r="F1" s="200"/>
      <c r="G1" s="200"/>
      <c r="H1" s="200"/>
      <c r="I1" s="200"/>
      <c r="J1" s="200"/>
      <c r="K1" s="200"/>
      <c r="L1" s="200"/>
      <c r="M1" s="200"/>
    </row>
    <row r="2" spans="1:13" ht="12" customHeight="1" x14ac:dyDescent="0.25">
      <c r="A2" s="58"/>
      <c r="B2" s="58"/>
      <c r="C2" s="58"/>
      <c r="D2" s="107"/>
      <c r="E2" s="58"/>
      <c r="F2" s="58"/>
      <c r="G2" s="107"/>
      <c r="H2" s="58"/>
      <c r="I2" s="206" t="str">
        <f>'stranica 3'!I2:M2</f>
        <v>situation: August 2023 (payment in September 2023)</v>
      </c>
      <c r="J2" s="206"/>
      <c r="K2" s="206"/>
      <c r="L2" s="206"/>
      <c r="M2" s="206"/>
    </row>
    <row r="3" spans="1:13" ht="24" customHeight="1" x14ac:dyDescent="0.25">
      <c r="A3" s="201" t="s">
        <v>115</v>
      </c>
      <c r="B3" s="203" t="s">
        <v>47</v>
      </c>
      <c r="C3" s="204"/>
      <c r="D3" s="205"/>
      <c r="E3" s="203" t="s">
        <v>48</v>
      </c>
      <c r="F3" s="204"/>
      <c r="G3" s="205"/>
      <c r="H3" s="203" t="s">
        <v>49</v>
      </c>
      <c r="I3" s="204"/>
      <c r="J3" s="205"/>
      <c r="K3" s="203" t="s">
        <v>50</v>
      </c>
      <c r="L3" s="204"/>
      <c r="M3" s="205"/>
    </row>
    <row r="4" spans="1:13" ht="36" customHeight="1" x14ac:dyDescent="0.25">
      <c r="A4" s="202"/>
      <c r="B4" s="13" t="s">
        <v>51</v>
      </c>
      <c r="C4" s="14" t="s">
        <v>114</v>
      </c>
      <c r="D4" s="15" t="s">
        <v>53</v>
      </c>
      <c r="E4" s="13" t="s">
        <v>51</v>
      </c>
      <c r="F4" s="14" t="s">
        <v>114</v>
      </c>
      <c r="G4" s="15" t="s">
        <v>53</v>
      </c>
      <c r="H4" s="13" t="s">
        <v>52</v>
      </c>
      <c r="I4" s="14" t="s">
        <v>114</v>
      </c>
      <c r="J4" s="15" t="s">
        <v>53</v>
      </c>
      <c r="K4" s="13" t="s">
        <v>51</v>
      </c>
      <c r="L4" s="14" t="s">
        <v>114</v>
      </c>
      <c r="M4" s="15" t="s">
        <v>53</v>
      </c>
    </row>
    <row r="5" spans="1:13" ht="12.75" customHeight="1" x14ac:dyDescent="0.25">
      <c r="A5" s="59" t="s">
        <v>106</v>
      </c>
      <c r="B5" s="60">
        <v>37</v>
      </c>
      <c r="C5" s="61">
        <v>49.15</v>
      </c>
      <c r="D5" s="62" t="s">
        <v>268</v>
      </c>
      <c r="E5" s="60">
        <v>22</v>
      </c>
      <c r="F5" s="61">
        <v>46.51</v>
      </c>
      <c r="G5" s="62" t="s">
        <v>269</v>
      </c>
      <c r="H5" s="60">
        <v>1</v>
      </c>
      <c r="I5" s="61">
        <v>65.08</v>
      </c>
      <c r="J5" s="62" t="s">
        <v>92</v>
      </c>
      <c r="K5" s="60">
        <v>14</v>
      </c>
      <c r="L5" s="63">
        <v>52.16</v>
      </c>
      <c r="M5" s="62" t="s">
        <v>270</v>
      </c>
    </row>
    <row r="6" spans="1:13" ht="12.75" customHeight="1" x14ac:dyDescent="0.25">
      <c r="A6" s="59" t="s">
        <v>94</v>
      </c>
      <c r="B6" s="60">
        <v>3719</v>
      </c>
      <c r="C6" s="61">
        <v>126.09</v>
      </c>
      <c r="D6" s="62" t="s">
        <v>271</v>
      </c>
      <c r="E6" s="60">
        <v>2589</v>
      </c>
      <c r="F6" s="61">
        <v>124.93</v>
      </c>
      <c r="G6" s="62" t="s">
        <v>272</v>
      </c>
      <c r="H6" s="60">
        <v>67</v>
      </c>
      <c r="I6" s="61">
        <v>122.94</v>
      </c>
      <c r="J6" s="62" t="s">
        <v>273</v>
      </c>
      <c r="K6" s="60">
        <v>1063</v>
      </c>
      <c r="L6" s="63">
        <v>129.12</v>
      </c>
      <c r="M6" s="62" t="s">
        <v>274</v>
      </c>
    </row>
    <row r="7" spans="1:13" ht="12.75" customHeight="1" x14ac:dyDescent="0.25">
      <c r="A7" s="59" t="s">
        <v>95</v>
      </c>
      <c r="B7" s="60">
        <v>3809</v>
      </c>
      <c r="C7" s="61">
        <v>169.11</v>
      </c>
      <c r="D7" s="62" t="s">
        <v>275</v>
      </c>
      <c r="E7" s="60">
        <v>2449</v>
      </c>
      <c r="F7" s="61">
        <v>167.29</v>
      </c>
      <c r="G7" s="62" t="s">
        <v>276</v>
      </c>
      <c r="H7" s="60">
        <v>107</v>
      </c>
      <c r="I7" s="61">
        <v>170.27</v>
      </c>
      <c r="J7" s="62" t="s">
        <v>277</v>
      </c>
      <c r="K7" s="60">
        <v>1253</v>
      </c>
      <c r="L7" s="63">
        <v>172.56</v>
      </c>
      <c r="M7" s="62" t="s">
        <v>278</v>
      </c>
    </row>
    <row r="8" spans="1:13" ht="12.75" customHeight="1" x14ac:dyDescent="0.25">
      <c r="A8" s="59" t="s">
        <v>96</v>
      </c>
      <c r="B8" s="60">
        <v>5417</v>
      </c>
      <c r="C8" s="61">
        <v>237.06</v>
      </c>
      <c r="D8" s="62" t="s">
        <v>279</v>
      </c>
      <c r="E8" s="60">
        <v>2758</v>
      </c>
      <c r="F8" s="61">
        <v>237.58</v>
      </c>
      <c r="G8" s="62" t="s">
        <v>280</v>
      </c>
      <c r="H8" s="60">
        <v>250</v>
      </c>
      <c r="I8" s="61">
        <v>240.29</v>
      </c>
      <c r="J8" s="62" t="s">
        <v>281</v>
      </c>
      <c r="K8" s="60">
        <v>2409</v>
      </c>
      <c r="L8" s="63">
        <v>236.12</v>
      </c>
      <c r="M8" s="62" t="s">
        <v>282</v>
      </c>
    </row>
    <row r="9" spans="1:13" ht="12.75" customHeight="1" x14ac:dyDescent="0.25">
      <c r="A9" s="59" t="s">
        <v>97</v>
      </c>
      <c r="B9" s="60">
        <v>8707</v>
      </c>
      <c r="C9" s="61">
        <v>309.11</v>
      </c>
      <c r="D9" s="62" t="s">
        <v>283</v>
      </c>
      <c r="E9" s="60">
        <v>5465</v>
      </c>
      <c r="F9" s="61">
        <v>310.29000000000002</v>
      </c>
      <c r="G9" s="62" t="s">
        <v>284</v>
      </c>
      <c r="H9" s="60">
        <v>420</v>
      </c>
      <c r="I9" s="61">
        <v>312.61</v>
      </c>
      <c r="J9" s="62" t="s">
        <v>285</v>
      </c>
      <c r="K9" s="60">
        <v>2822</v>
      </c>
      <c r="L9" s="63">
        <v>306.3</v>
      </c>
      <c r="M9" s="62" t="s">
        <v>286</v>
      </c>
    </row>
    <row r="10" spans="1:13" ht="12.75" customHeight="1" x14ac:dyDescent="0.25">
      <c r="A10" s="59" t="s">
        <v>98</v>
      </c>
      <c r="B10" s="60">
        <v>26926</v>
      </c>
      <c r="C10" s="61">
        <v>375.24</v>
      </c>
      <c r="D10" s="62" t="s">
        <v>287</v>
      </c>
      <c r="E10" s="60">
        <v>19202</v>
      </c>
      <c r="F10" s="61">
        <v>373.94</v>
      </c>
      <c r="G10" s="62" t="s">
        <v>288</v>
      </c>
      <c r="H10" s="60">
        <v>1925</v>
      </c>
      <c r="I10" s="61">
        <v>373.18</v>
      </c>
      <c r="J10" s="62" t="s">
        <v>289</v>
      </c>
      <c r="K10" s="60">
        <v>5799</v>
      </c>
      <c r="L10" s="63">
        <v>380.22</v>
      </c>
      <c r="M10" s="62" t="s">
        <v>290</v>
      </c>
    </row>
    <row r="11" spans="1:13" ht="12.75" customHeight="1" x14ac:dyDescent="0.25">
      <c r="A11" s="59" t="s">
        <v>99</v>
      </c>
      <c r="B11" s="60">
        <v>26899</v>
      </c>
      <c r="C11" s="61">
        <v>431.93</v>
      </c>
      <c r="D11" s="62" t="s">
        <v>291</v>
      </c>
      <c r="E11" s="60">
        <v>16105</v>
      </c>
      <c r="F11" s="61">
        <v>436.18</v>
      </c>
      <c r="G11" s="62" t="s">
        <v>292</v>
      </c>
      <c r="H11" s="60">
        <v>785</v>
      </c>
      <c r="I11" s="61">
        <v>437.82</v>
      </c>
      <c r="J11" s="62" t="s">
        <v>293</v>
      </c>
      <c r="K11" s="60">
        <v>10009</v>
      </c>
      <c r="L11" s="63">
        <v>424.64</v>
      </c>
      <c r="M11" s="62" t="s">
        <v>294</v>
      </c>
    </row>
    <row r="12" spans="1:13" ht="12.75" customHeight="1" x14ac:dyDescent="0.25">
      <c r="A12" s="59" t="s">
        <v>100</v>
      </c>
      <c r="B12" s="60">
        <v>28794</v>
      </c>
      <c r="C12" s="61">
        <v>504.09</v>
      </c>
      <c r="D12" s="62" t="s">
        <v>295</v>
      </c>
      <c r="E12" s="60">
        <v>23832</v>
      </c>
      <c r="F12" s="61">
        <v>503.88</v>
      </c>
      <c r="G12" s="62" t="s">
        <v>296</v>
      </c>
      <c r="H12" s="60">
        <v>1442</v>
      </c>
      <c r="I12" s="61">
        <v>504.71</v>
      </c>
      <c r="J12" s="62" t="s">
        <v>297</v>
      </c>
      <c r="K12" s="60">
        <v>3520</v>
      </c>
      <c r="L12" s="63">
        <v>505.27</v>
      </c>
      <c r="M12" s="62" t="s">
        <v>298</v>
      </c>
    </row>
    <row r="13" spans="1:13" ht="12.75" customHeight="1" x14ac:dyDescent="0.25">
      <c r="A13" s="59" t="s">
        <v>101</v>
      </c>
      <c r="B13" s="60">
        <v>20156</v>
      </c>
      <c r="C13" s="61">
        <v>569.54999999999995</v>
      </c>
      <c r="D13" s="62" t="s">
        <v>299</v>
      </c>
      <c r="E13" s="60">
        <v>17486</v>
      </c>
      <c r="F13" s="61">
        <v>569.86</v>
      </c>
      <c r="G13" s="62" t="s">
        <v>300</v>
      </c>
      <c r="H13" s="60">
        <v>609</v>
      </c>
      <c r="I13" s="61">
        <v>570.95000000000005</v>
      </c>
      <c r="J13" s="62" t="s">
        <v>301</v>
      </c>
      <c r="K13" s="60">
        <v>2061</v>
      </c>
      <c r="L13" s="63">
        <v>566.46</v>
      </c>
      <c r="M13" s="62" t="s">
        <v>302</v>
      </c>
    </row>
    <row r="14" spans="1:13" ht="12.75" customHeight="1" x14ac:dyDescent="0.25">
      <c r="A14" s="59" t="s">
        <v>102</v>
      </c>
      <c r="B14" s="60">
        <v>19123</v>
      </c>
      <c r="C14" s="61">
        <v>632.76</v>
      </c>
      <c r="D14" s="62" t="s">
        <v>303</v>
      </c>
      <c r="E14" s="60">
        <v>17083</v>
      </c>
      <c r="F14" s="61">
        <v>632.94000000000005</v>
      </c>
      <c r="G14" s="62" t="s">
        <v>304</v>
      </c>
      <c r="H14" s="60">
        <v>534</v>
      </c>
      <c r="I14" s="61">
        <v>628.79</v>
      </c>
      <c r="J14" s="62" t="s">
        <v>305</v>
      </c>
      <c r="K14" s="60">
        <v>1506</v>
      </c>
      <c r="L14" s="63">
        <v>632.09</v>
      </c>
      <c r="M14" s="62" t="s">
        <v>306</v>
      </c>
    </row>
    <row r="15" spans="1:13" ht="12.75" customHeight="1" x14ac:dyDescent="0.25">
      <c r="A15" s="59" t="s">
        <v>103</v>
      </c>
      <c r="B15" s="60">
        <v>21930</v>
      </c>
      <c r="C15" s="61">
        <v>726.6</v>
      </c>
      <c r="D15" s="62" t="s">
        <v>307</v>
      </c>
      <c r="E15" s="60">
        <v>19794</v>
      </c>
      <c r="F15" s="61">
        <v>726.78</v>
      </c>
      <c r="G15" s="62" t="s">
        <v>156</v>
      </c>
      <c r="H15" s="60">
        <v>629</v>
      </c>
      <c r="I15" s="61">
        <v>720.12</v>
      </c>
      <c r="J15" s="62" t="s">
        <v>308</v>
      </c>
      <c r="K15" s="60">
        <v>1507</v>
      </c>
      <c r="L15" s="63">
        <v>727.01</v>
      </c>
      <c r="M15" s="62" t="s">
        <v>309</v>
      </c>
    </row>
    <row r="16" spans="1:13" ht="12.75" customHeight="1" x14ac:dyDescent="0.25">
      <c r="A16" s="59" t="s">
        <v>104</v>
      </c>
      <c r="B16" s="60">
        <v>10742</v>
      </c>
      <c r="C16" s="61">
        <v>858.53</v>
      </c>
      <c r="D16" s="62" t="s">
        <v>310</v>
      </c>
      <c r="E16" s="60">
        <v>9941</v>
      </c>
      <c r="F16" s="61">
        <v>858.72</v>
      </c>
      <c r="G16" s="62" t="s">
        <v>311</v>
      </c>
      <c r="H16" s="60">
        <v>180</v>
      </c>
      <c r="I16" s="61">
        <v>854.84</v>
      </c>
      <c r="J16" s="62" t="s">
        <v>312</v>
      </c>
      <c r="K16" s="60">
        <v>621</v>
      </c>
      <c r="L16" s="63">
        <v>856.49</v>
      </c>
      <c r="M16" s="62" t="s">
        <v>313</v>
      </c>
    </row>
    <row r="17" spans="1:13" ht="12.75" customHeight="1" x14ac:dyDescent="0.25">
      <c r="A17" s="59" t="s">
        <v>105</v>
      </c>
      <c r="B17" s="60">
        <v>4337</v>
      </c>
      <c r="C17" s="61">
        <v>992.74</v>
      </c>
      <c r="D17" s="62" t="s">
        <v>310</v>
      </c>
      <c r="E17" s="60">
        <v>3903</v>
      </c>
      <c r="F17" s="61">
        <v>992.46</v>
      </c>
      <c r="G17" s="62" t="s">
        <v>314</v>
      </c>
      <c r="H17" s="60">
        <v>84</v>
      </c>
      <c r="I17" s="61">
        <v>985.88</v>
      </c>
      <c r="J17" s="62" t="s">
        <v>315</v>
      </c>
      <c r="K17" s="60">
        <v>350</v>
      </c>
      <c r="L17" s="63">
        <v>997.48</v>
      </c>
      <c r="M17" s="62" t="s">
        <v>255</v>
      </c>
    </row>
    <row r="18" spans="1:13" ht="12.75" customHeight="1" x14ac:dyDescent="0.25">
      <c r="A18" s="59" t="s">
        <v>107</v>
      </c>
      <c r="B18" s="60">
        <v>4331</v>
      </c>
      <c r="C18" s="61">
        <v>1234.07</v>
      </c>
      <c r="D18" s="62" t="s">
        <v>316</v>
      </c>
      <c r="E18" s="60">
        <v>4074</v>
      </c>
      <c r="F18" s="61">
        <v>1237.49</v>
      </c>
      <c r="G18" s="62" t="s">
        <v>317</v>
      </c>
      <c r="H18" s="60">
        <v>87</v>
      </c>
      <c r="I18" s="61">
        <v>1250.53</v>
      </c>
      <c r="J18" s="62" t="s">
        <v>318</v>
      </c>
      <c r="K18" s="60">
        <v>170</v>
      </c>
      <c r="L18" s="63">
        <v>1143.74</v>
      </c>
      <c r="M18" s="62" t="s">
        <v>319</v>
      </c>
    </row>
    <row r="19" spans="1:13" ht="11.25" customHeight="1" x14ac:dyDescent="0.25">
      <c r="A19" s="64" t="s">
        <v>44</v>
      </c>
      <c r="B19" s="65">
        <v>184927</v>
      </c>
      <c r="C19" s="66">
        <v>539.21</v>
      </c>
      <c r="D19" s="67" t="s">
        <v>320</v>
      </c>
      <c r="E19" s="65">
        <v>144703</v>
      </c>
      <c r="F19" s="66">
        <v>566.08000000000004</v>
      </c>
      <c r="G19" s="67" t="s">
        <v>321</v>
      </c>
      <c r="H19" s="65">
        <v>7120</v>
      </c>
      <c r="I19" s="66">
        <v>490.12</v>
      </c>
      <c r="J19" s="67" t="s">
        <v>322</v>
      </c>
      <c r="K19" s="65">
        <v>33104</v>
      </c>
      <c r="L19" s="68">
        <v>432.32</v>
      </c>
      <c r="M19" s="67" t="s">
        <v>323</v>
      </c>
    </row>
    <row r="20" spans="1:13" x14ac:dyDescent="0.25">
      <c r="A20" s="199" t="s">
        <v>73</v>
      </c>
      <c r="B20" s="199"/>
      <c r="C20" s="199"/>
      <c r="D20" s="199"/>
      <c r="E20" s="199"/>
      <c r="F20" s="199"/>
      <c r="G20" s="199"/>
      <c r="H20" s="199"/>
      <c r="I20" s="199"/>
      <c r="J20" s="199"/>
      <c r="K20" s="199"/>
      <c r="L20" s="199"/>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200" t="s">
        <v>86</v>
      </c>
      <c r="B1" s="200"/>
      <c r="C1" s="200"/>
      <c r="D1" s="200"/>
      <c r="E1" s="200"/>
      <c r="F1" s="200"/>
      <c r="G1" s="200"/>
      <c r="H1" s="200"/>
      <c r="I1" s="200"/>
      <c r="J1" s="200"/>
      <c r="K1" s="200"/>
      <c r="L1" s="200"/>
      <c r="M1" s="200"/>
    </row>
    <row r="2" spans="1:13" ht="12" customHeight="1" x14ac:dyDescent="0.25">
      <c r="A2" s="58"/>
      <c r="B2" s="58"/>
      <c r="C2" s="58"/>
      <c r="E2" s="107"/>
      <c r="F2" s="58"/>
      <c r="G2" s="107"/>
      <c r="H2" s="58"/>
      <c r="I2" s="206" t="str">
        <f>'stranica 3'!$I$2:$L$2</f>
        <v>situation: August 2023 (payment in September 2023)</v>
      </c>
      <c r="J2" s="206"/>
      <c r="K2" s="206"/>
      <c r="L2" s="206"/>
      <c r="M2" s="206"/>
    </row>
    <row r="3" spans="1:13" ht="24" customHeight="1" x14ac:dyDescent="0.25">
      <c r="A3" s="201" t="s">
        <v>115</v>
      </c>
      <c r="B3" s="203" t="s">
        <v>47</v>
      </c>
      <c r="C3" s="204"/>
      <c r="D3" s="205"/>
      <c r="E3" s="203" t="s">
        <v>48</v>
      </c>
      <c r="F3" s="204"/>
      <c r="G3" s="205"/>
      <c r="H3" s="203" t="s">
        <v>49</v>
      </c>
      <c r="I3" s="204"/>
      <c r="J3" s="205"/>
      <c r="K3" s="203" t="s">
        <v>50</v>
      </c>
      <c r="L3" s="204"/>
      <c r="M3" s="205"/>
    </row>
    <row r="4" spans="1:13" ht="33" customHeight="1" x14ac:dyDescent="0.25">
      <c r="A4" s="202"/>
      <c r="B4" s="13" t="s">
        <v>51</v>
      </c>
      <c r="C4" s="14" t="s">
        <v>114</v>
      </c>
      <c r="D4" s="15" t="s">
        <v>53</v>
      </c>
      <c r="E4" s="13" t="s">
        <v>51</v>
      </c>
      <c r="F4" s="14" t="s">
        <v>114</v>
      </c>
      <c r="G4" s="15" t="s">
        <v>53</v>
      </c>
      <c r="H4" s="13" t="s">
        <v>52</v>
      </c>
      <c r="I4" s="14" t="s">
        <v>114</v>
      </c>
      <c r="J4" s="15" t="s">
        <v>53</v>
      </c>
      <c r="K4" s="13" t="s">
        <v>51</v>
      </c>
      <c r="L4" s="14" t="s">
        <v>114</v>
      </c>
      <c r="M4" s="15" t="s">
        <v>53</v>
      </c>
    </row>
    <row r="5" spans="1:13" ht="12.75" customHeight="1" x14ac:dyDescent="0.25">
      <c r="A5" s="59" t="s">
        <v>106</v>
      </c>
      <c r="B5" s="60">
        <v>2208</v>
      </c>
      <c r="C5" s="61">
        <v>49.13</v>
      </c>
      <c r="D5" s="62" t="s">
        <v>157</v>
      </c>
      <c r="E5" s="60">
        <v>797</v>
      </c>
      <c r="F5" s="61">
        <v>47.3</v>
      </c>
      <c r="G5" s="62" t="s">
        <v>324</v>
      </c>
      <c r="H5" s="60">
        <v>1082</v>
      </c>
      <c r="I5" s="61">
        <v>51.54</v>
      </c>
      <c r="J5" s="62" t="s">
        <v>325</v>
      </c>
      <c r="K5" s="60">
        <v>329</v>
      </c>
      <c r="L5" s="63">
        <v>45.65</v>
      </c>
      <c r="M5" s="62" t="s">
        <v>326</v>
      </c>
    </row>
    <row r="6" spans="1:13" ht="12.75" customHeight="1" x14ac:dyDescent="0.25">
      <c r="A6" s="59" t="s">
        <v>94</v>
      </c>
      <c r="B6" s="60">
        <v>4623</v>
      </c>
      <c r="C6" s="61">
        <v>114.17</v>
      </c>
      <c r="D6" s="62" t="s">
        <v>327</v>
      </c>
      <c r="E6" s="60">
        <v>868</v>
      </c>
      <c r="F6" s="61">
        <v>116.03</v>
      </c>
      <c r="G6" s="62" t="s">
        <v>324</v>
      </c>
      <c r="H6" s="60">
        <v>1773</v>
      </c>
      <c r="I6" s="61">
        <v>109.56</v>
      </c>
      <c r="J6" s="62" t="s">
        <v>328</v>
      </c>
      <c r="K6" s="60">
        <v>1982</v>
      </c>
      <c r="L6" s="63">
        <v>117.49</v>
      </c>
      <c r="M6" s="62" t="s">
        <v>329</v>
      </c>
    </row>
    <row r="7" spans="1:13" ht="12.75" customHeight="1" x14ac:dyDescent="0.25">
      <c r="A7" s="59" t="s">
        <v>95</v>
      </c>
      <c r="B7" s="60">
        <v>32271</v>
      </c>
      <c r="C7" s="61">
        <v>182.12</v>
      </c>
      <c r="D7" s="62" t="s">
        <v>330</v>
      </c>
      <c r="E7" s="60">
        <v>15695</v>
      </c>
      <c r="F7" s="61">
        <v>183.58</v>
      </c>
      <c r="G7" s="62" t="s">
        <v>331</v>
      </c>
      <c r="H7" s="60">
        <v>4315</v>
      </c>
      <c r="I7" s="61">
        <v>174.05</v>
      </c>
      <c r="J7" s="62" t="s">
        <v>332</v>
      </c>
      <c r="K7" s="60">
        <v>12261</v>
      </c>
      <c r="L7" s="63">
        <v>183.09</v>
      </c>
      <c r="M7" s="62" t="s">
        <v>333</v>
      </c>
    </row>
    <row r="8" spans="1:13" ht="12.75" customHeight="1" x14ac:dyDescent="0.25">
      <c r="A8" s="59" t="s">
        <v>96</v>
      </c>
      <c r="B8" s="60">
        <v>65605</v>
      </c>
      <c r="C8" s="61">
        <v>236.29</v>
      </c>
      <c r="D8" s="62" t="s">
        <v>334</v>
      </c>
      <c r="E8" s="60">
        <v>37922</v>
      </c>
      <c r="F8" s="61">
        <v>236.4</v>
      </c>
      <c r="G8" s="62" t="s">
        <v>335</v>
      </c>
      <c r="H8" s="60">
        <v>10722</v>
      </c>
      <c r="I8" s="61">
        <v>237.86</v>
      </c>
      <c r="J8" s="62" t="s">
        <v>336</v>
      </c>
      <c r="K8" s="60">
        <v>16961</v>
      </c>
      <c r="L8" s="63">
        <v>235.06</v>
      </c>
      <c r="M8" s="62" t="s">
        <v>337</v>
      </c>
    </row>
    <row r="9" spans="1:13" ht="12.75" customHeight="1" x14ac:dyDescent="0.25">
      <c r="A9" s="59" t="s">
        <v>97</v>
      </c>
      <c r="B9" s="60">
        <v>102194</v>
      </c>
      <c r="C9" s="61">
        <v>308.85000000000002</v>
      </c>
      <c r="D9" s="62" t="s">
        <v>338</v>
      </c>
      <c r="E9" s="60">
        <v>61642</v>
      </c>
      <c r="F9" s="61">
        <v>310.08999999999997</v>
      </c>
      <c r="G9" s="62" t="s">
        <v>339</v>
      </c>
      <c r="H9" s="60">
        <v>22178</v>
      </c>
      <c r="I9" s="61">
        <v>308.45999999999998</v>
      </c>
      <c r="J9" s="62" t="s">
        <v>340</v>
      </c>
      <c r="K9" s="60">
        <v>18374</v>
      </c>
      <c r="L9" s="63">
        <v>305.16000000000003</v>
      </c>
      <c r="M9" s="62" t="s">
        <v>341</v>
      </c>
    </row>
    <row r="10" spans="1:13" ht="12.75" customHeight="1" x14ac:dyDescent="0.25">
      <c r="A10" s="59" t="s">
        <v>98</v>
      </c>
      <c r="B10" s="60">
        <v>95243</v>
      </c>
      <c r="C10" s="61">
        <v>371.78</v>
      </c>
      <c r="D10" s="62" t="s">
        <v>342</v>
      </c>
      <c r="E10" s="60">
        <v>62018</v>
      </c>
      <c r="F10" s="61">
        <v>370.97</v>
      </c>
      <c r="G10" s="62" t="s">
        <v>343</v>
      </c>
      <c r="H10" s="60">
        <v>14529</v>
      </c>
      <c r="I10" s="61">
        <v>372.33</v>
      </c>
      <c r="J10" s="62" t="s">
        <v>344</v>
      </c>
      <c r="K10" s="60">
        <v>18696</v>
      </c>
      <c r="L10" s="63">
        <v>374.04</v>
      </c>
      <c r="M10" s="62" t="s">
        <v>345</v>
      </c>
    </row>
    <row r="11" spans="1:13" ht="12.75" customHeight="1" x14ac:dyDescent="0.25">
      <c r="A11" s="59" t="s">
        <v>99</v>
      </c>
      <c r="B11" s="60">
        <v>101742</v>
      </c>
      <c r="C11" s="61">
        <v>433.3</v>
      </c>
      <c r="D11" s="62" t="s">
        <v>346</v>
      </c>
      <c r="E11" s="60">
        <v>71959</v>
      </c>
      <c r="F11" s="61">
        <v>433.75</v>
      </c>
      <c r="G11" s="62" t="s">
        <v>347</v>
      </c>
      <c r="H11" s="60">
        <v>11586</v>
      </c>
      <c r="I11" s="61">
        <v>428.33</v>
      </c>
      <c r="J11" s="62" t="s">
        <v>348</v>
      </c>
      <c r="K11" s="60">
        <v>18197</v>
      </c>
      <c r="L11" s="63">
        <v>434.67</v>
      </c>
      <c r="M11" s="62" t="s">
        <v>349</v>
      </c>
    </row>
    <row r="12" spans="1:13" ht="12.75" customHeight="1" x14ac:dyDescent="0.25">
      <c r="A12" s="59" t="s">
        <v>100</v>
      </c>
      <c r="B12" s="60">
        <v>101233</v>
      </c>
      <c r="C12" s="61">
        <v>505.82</v>
      </c>
      <c r="D12" s="62" t="s">
        <v>350</v>
      </c>
      <c r="E12" s="60">
        <v>77918</v>
      </c>
      <c r="F12" s="61">
        <v>506.45</v>
      </c>
      <c r="G12" s="62" t="s">
        <v>351</v>
      </c>
      <c r="H12" s="60">
        <v>9777</v>
      </c>
      <c r="I12" s="61">
        <v>503.56</v>
      </c>
      <c r="J12" s="62" t="s">
        <v>352</v>
      </c>
      <c r="K12" s="60">
        <v>13538</v>
      </c>
      <c r="L12" s="63">
        <v>503.89</v>
      </c>
      <c r="M12" s="62" t="s">
        <v>353</v>
      </c>
    </row>
    <row r="13" spans="1:13" ht="12.75" customHeight="1" x14ac:dyDescent="0.25">
      <c r="A13" s="59" t="s">
        <v>101</v>
      </c>
      <c r="B13" s="60">
        <v>63722</v>
      </c>
      <c r="C13" s="61">
        <v>567.79999999999995</v>
      </c>
      <c r="D13" s="62" t="s">
        <v>354</v>
      </c>
      <c r="E13" s="60">
        <v>51286</v>
      </c>
      <c r="F13" s="61">
        <v>567.98</v>
      </c>
      <c r="G13" s="62" t="s">
        <v>355</v>
      </c>
      <c r="H13" s="60">
        <v>3073</v>
      </c>
      <c r="I13" s="61">
        <v>566.1</v>
      </c>
      <c r="J13" s="62" t="s">
        <v>356</v>
      </c>
      <c r="K13" s="60">
        <v>9363</v>
      </c>
      <c r="L13" s="63">
        <v>567.37</v>
      </c>
      <c r="M13" s="62" t="s">
        <v>357</v>
      </c>
    </row>
    <row r="14" spans="1:13" ht="12.75" customHeight="1" x14ac:dyDescent="0.25">
      <c r="A14" s="59" t="s">
        <v>102</v>
      </c>
      <c r="B14" s="60">
        <v>52632</v>
      </c>
      <c r="C14" s="61">
        <v>632.99</v>
      </c>
      <c r="D14" s="62" t="s">
        <v>358</v>
      </c>
      <c r="E14" s="60">
        <v>44083</v>
      </c>
      <c r="F14" s="61">
        <v>633.20000000000005</v>
      </c>
      <c r="G14" s="62" t="s">
        <v>359</v>
      </c>
      <c r="H14" s="60">
        <v>1760</v>
      </c>
      <c r="I14" s="61">
        <v>629.64</v>
      </c>
      <c r="J14" s="62" t="s">
        <v>321</v>
      </c>
      <c r="K14" s="60">
        <v>6789</v>
      </c>
      <c r="L14" s="63">
        <v>632.49</v>
      </c>
      <c r="M14" s="62" t="s">
        <v>360</v>
      </c>
    </row>
    <row r="15" spans="1:13" ht="12.75" customHeight="1" x14ac:dyDescent="0.25">
      <c r="A15" s="59" t="s">
        <v>103</v>
      </c>
      <c r="B15" s="60">
        <v>65161</v>
      </c>
      <c r="C15" s="61">
        <v>728.83</v>
      </c>
      <c r="D15" s="62" t="s">
        <v>361</v>
      </c>
      <c r="E15" s="60">
        <v>57083</v>
      </c>
      <c r="F15" s="61">
        <v>729.44</v>
      </c>
      <c r="G15" s="62" t="s">
        <v>362</v>
      </c>
      <c r="H15" s="60">
        <v>1038</v>
      </c>
      <c r="I15" s="61">
        <v>719.17</v>
      </c>
      <c r="J15" s="62" t="s">
        <v>363</v>
      </c>
      <c r="K15" s="60">
        <v>7040</v>
      </c>
      <c r="L15" s="63">
        <v>725.36</v>
      </c>
      <c r="M15" s="62" t="s">
        <v>364</v>
      </c>
    </row>
    <row r="16" spans="1:13" ht="12.75" customHeight="1" x14ac:dyDescent="0.25">
      <c r="A16" s="59" t="s">
        <v>104</v>
      </c>
      <c r="B16" s="60">
        <v>35292</v>
      </c>
      <c r="C16" s="61">
        <v>858.29</v>
      </c>
      <c r="D16" s="62" t="s">
        <v>365</v>
      </c>
      <c r="E16" s="60">
        <v>31585</v>
      </c>
      <c r="F16" s="61">
        <v>858.28</v>
      </c>
      <c r="G16" s="62" t="s">
        <v>366</v>
      </c>
      <c r="H16" s="60">
        <v>340</v>
      </c>
      <c r="I16" s="61">
        <v>857.61</v>
      </c>
      <c r="J16" s="62" t="s">
        <v>367</v>
      </c>
      <c r="K16" s="60">
        <v>3367</v>
      </c>
      <c r="L16" s="63">
        <v>858.39</v>
      </c>
      <c r="M16" s="62" t="s">
        <v>368</v>
      </c>
    </row>
    <row r="17" spans="1:13" ht="12.75" customHeight="1" x14ac:dyDescent="0.25">
      <c r="A17" s="59" t="s">
        <v>105</v>
      </c>
      <c r="B17" s="60">
        <v>16867</v>
      </c>
      <c r="C17" s="61">
        <v>991.86</v>
      </c>
      <c r="D17" s="62" t="s">
        <v>369</v>
      </c>
      <c r="E17" s="60">
        <v>14452</v>
      </c>
      <c r="F17" s="61">
        <v>991.51</v>
      </c>
      <c r="G17" s="62" t="s">
        <v>370</v>
      </c>
      <c r="H17" s="60">
        <v>195</v>
      </c>
      <c r="I17" s="61">
        <v>989.09</v>
      </c>
      <c r="J17" s="62" t="s">
        <v>371</v>
      </c>
      <c r="K17" s="60">
        <v>2220</v>
      </c>
      <c r="L17" s="63">
        <v>994.42</v>
      </c>
      <c r="M17" s="62" t="s">
        <v>372</v>
      </c>
    </row>
    <row r="18" spans="1:13" ht="12.75" customHeight="1" x14ac:dyDescent="0.25">
      <c r="A18" s="59" t="s">
        <v>107</v>
      </c>
      <c r="B18" s="60">
        <v>21737</v>
      </c>
      <c r="C18" s="61">
        <v>1344.77</v>
      </c>
      <c r="D18" s="62" t="s">
        <v>373</v>
      </c>
      <c r="E18" s="60">
        <v>19646</v>
      </c>
      <c r="F18" s="61">
        <v>1354.48</v>
      </c>
      <c r="G18" s="62" t="s">
        <v>374</v>
      </c>
      <c r="H18" s="60">
        <v>136</v>
      </c>
      <c r="I18" s="61">
        <v>1240.33</v>
      </c>
      <c r="J18" s="62" t="s">
        <v>375</v>
      </c>
      <c r="K18" s="60">
        <v>1955</v>
      </c>
      <c r="L18" s="63">
        <v>1254.47</v>
      </c>
      <c r="M18" s="62" t="s">
        <v>376</v>
      </c>
    </row>
    <row r="19" spans="1:13" ht="11.25" customHeight="1" x14ac:dyDescent="0.25">
      <c r="A19" s="64" t="s">
        <v>44</v>
      </c>
      <c r="B19" s="65">
        <v>760530</v>
      </c>
      <c r="C19" s="66">
        <v>496.39</v>
      </c>
      <c r="D19" s="67" t="s">
        <v>377</v>
      </c>
      <c r="E19" s="65">
        <v>546954</v>
      </c>
      <c r="F19" s="66">
        <v>532.97</v>
      </c>
      <c r="G19" s="67" t="s">
        <v>378</v>
      </c>
      <c r="H19" s="65">
        <v>82504</v>
      </c>
      <c r="I19" s="66">
        <v>362.83</v>
      </c>
      <c r="J19" s="67" t="s">
        <v>379</v>
      </c>
      <c r="K19" s="65">
        <v>131072</v>
      </c>
      <c r="L19" s="68">
        <v>427.81</v>
      </c>
      <c r="M19" s="67" t="s">
        <v>380</v>
      </c>
    </row>
    <row r="20" spans="1:13" x14ac:dyDescent="0.25">
      <c r="A20" s="199" t="s">
        <v>73</v>
      </c>
      <c r="B20" s="199"/>
      <c r="C20" s="199"/>
      <c r="D20" s="199"/>
      <c r="E20" s="199"/>
      <c r="F20" s="199"/>
      <c r="G20" s="199"/>
      <c r="H20" s="199"/>
      <c r="I20" s="199"/>
      <c r="J20" s="199"/>
      <c r="K20" s="199"/>
      <c r="L20" s="199"/>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90" zoomScaleNormal="90" workbookViewId="0">
      <selection sqref="A1:E1"/>
    </sheetView>
  </sheetViews>
  <sheetFormatPr defaultColWidth="9.140625" defaultRowHeight="12" x14ac:dyDescent="0.2"/>
  <cols>
    <col min="1" max="1" width="4.7109375" style="71" customWidth="1"/>
    <col min="2" max="2" width="62.7109375" style="72" customWidth="1"/>
    <col min="3" max="3" width="10" style="72" customWidth="1"/>
    <col min="4" max="4" width="10.7109375" style="72" customWidth="1"/>
    <col min="5" max="5" width="10.7109375" style="71" customWidth="1"/>
    <col min="6" max="10" width="9.140625" style="71"/>
    <col min="11" max="11" width="9.140625" style="146"/>
    <col min="12" max="16384" width="9.140625" style="71"/>
  </cols>
  <sheetData>
    <row r="1" spans="1:13" ht="12" customHeight="1" x14ac:dyDescent="0.2">
      <c r="A1" s="207" t="s">
        <v>60</v>
      </c>
      <c r="B1" s="207"/>
      <c r="C1" s="207"/>
      <c r="D1" s="207"/>
      <c r="E1" s="207"/>
    </row>
    <row r="2" spans="1:13" ht="6.75" customHeight="1" x14ac:dyDescent="0.2"/>
    <row r="3" spans="1:13" ht="12.75" customHeight="1" x14ac:dyDescent="0.2">
      <c r="A3" s="159"/>
      <c r="B3" s="206" t="s">
        <v>267</v>
      </c>
      <c r="C3" s="206"/>
      <c r="D3" s="206"/>
      <c r="E3" s="206"/>
      <c r="F3" s="106"/>
      <c r="G3" s="106"/>
      <c r="H3" s="106"/>
      <c r="I3" s="106"/>
    </row>
    <row r="4" spans="1:13" s="77" customFormat="1" ht="31.5" customHeight="1" x14ac:dyDescent="0.25">
      <c r="A4" s="73" t="s">
        <v>57</v>
      </c>
      <c r="B4" s="151" t="s">
        <v>59</v>
      </c>
      <c r="C4" s="131" t="s">
        <v>54</v>
      </c>
      <c r="D4" s="132" t="s">
        <v>114</v>
      </c>
      <c r="E4" s="133" t="s">
        <v>58</v>
      </c>
      <c r="K4" s="147"/>
    </row>
    <row r="5" spans="1:13" s="135" customFormat="1" ht="12" customHeight="1" x14ac:dyDescent="0.25">
      <c r="A5" s="75">
        <v>0</v>
      </c>
      <c r="B5" s="74">
        <v>1</v>
      </c>
      <c r="C5" s="75">
        <v>2</v>
      </c>
      <c r="D5" s="76">
        <v>3</v>
      </c>
      <c r="E5" s="134">
        <v>4</v>
      </c>
      <c r="K5" s="148"/>
    </row>
    <row r="6" spans="1:13" ht="24.75" customHeight="1" x14ac:dyDescent="0.2">
      <c r="A6" s="210" t="s">
        <v>1</v>
      </c>
      <c r="B6" s="84" t="s">
        <v>74</v>
      </c>
      <c r="C6" s="85">
        <v>17183</v>
      </c>
      <c r="D6" s="108">
        <v>698.6673665832509</v>
      </c>
      <c r="E6" s="86"/>
    </row>
    <row r="7" spans="1:13" ht="50.25" customHeight="1" x14ac:dyDescent="0.2">
      <c r="A7" s="211"/>
      <c r="B7" s="136" t="s">
        <v>85</v>
      </c>
      <c r="C7" s="90">
        <v>6954</v>
      </c>
      <c r="D7" s="91">
        <v>802.57</v>
      </c>
      <c r="E7" s="114" t="s">
        <v>381</v>
      </c>
      <c r="F7" s="78">
        <v>32</v>
      </c>
    </row>
    <row r="8" spans="1:13" ht="60.75" customHeight="1" x14ac:dyDescent="0.2">
      <c r="A8" s="211"/>
      <c r="B8" s="82" t="s">
        <v>61</v>
      </c>
      <c r="C8" s="90">
        <v>9582</v>
      </c>
      <c r="D8" s="91">
        <v>755.69</v>
      </c>
      <c r="E8" s="114" t="s">
        <v>382</v>
      </c>
      <c r="F8" s="78">
        <v>34</v>
      </c>
    </row>
    <row r="9" spans="1:13" ht="17.25" customHeight="1" x14ac:dyDescent="0.2">
      <c r="A9" s="211"/>
      <c r="B9" s="83" t="s">
        <v>65</v>
      </c>
      <c r="C9" s="92">
        <v>670</v>
      </c>
      <c r="D9" s="93">
        <v>722.95</v>
      </c>
      <c r="E9" s="113" t="s">
        <v>383</v>
      </c>
      <c r="F9" s="78">
        <v>31</v>
      </c>
    </row>
    <row r="10" spans="1:13" ht="17.25" customHeight="1" x14ac:dyDescent="0.2">
      <c r="A10" s="152" t="s">
        <v>2</v>
      </c>
      <c r="B10" s="155" t="s">
        <v>91</v>
      </c>
      <c r="C10" s="92">
        <v>374</v>
      </c>
      <c r="D10" s="93">
        <v>869.7</v>
      </c>
      <c r="E10" s="113" t="s">
        <v>19</v>
      </c>
      <c r="F10" s="78"/>
      <c r="J10" s="153"/>
    </row>
    <row r="11" spans="1:13" ht="17.25" customHeight="1" x14ac:dyDescent="0.2">
      <c r="A11" s="87" t="s">
        <v>3</v>
      </c>
      <c r="B11" s="88" t="s">
        <v>62</v>
      </c>
      <c r="C11" s="94">
        <v>16100</v>
      </c>
      <c r="D11" s="95">
        <v>685.75</v>
      </c>
      <c r="E11" s="112" t="s">
        <v>384</v>
      </c>
      <c r="F11" s="78">
        <v>30</v>
      </c>
    </row>
    <row r="12" spans="1:13" ht="17.25" customHeight="1" x14ac:dyDescent="0.2">
      <c r="A12" s="152" t="s">
        <v>4</v>
      </c>
      <c r="B12" s="88" t="s">
        <v>63</v>
      </c>
      <c r="C12" s="96">
        <v>1793</v>
      </c>
      <c r="D12" s="97">
        <v>469.24</v>
      </c>
      <c r="E12" s="112" t="s">
        <v>385</v>
      </c>
      <c r="F12" s="78">
        <v>33</v>
      </c>
      <c r="M12" s="154"/>
    </row>
    <row r="13" spans="1:13" ht="17.25" customHeight="1" x14ac:dyDescent="0.2">
      <c r="A13" s="152" t="s">
        <v>5</v>
      </c>
      <c r="B13" s="88" t="s">
        <v>64</v>
      </c>
      <c r="C13" s="96">
        <v>2029</v>
      </c>
      <c r="D13" s="97">
        <v>722.33</v>
      </c>
      <c r="E13" s="112" t="s">
        <v>386</v>
      </c>
      <c r="F13" s="78">
        <v>33</v>
      </c>
      <c r="M13" s="154"/>
    </row>
    <row r="14" spans="1:13" ht="27" customHeight="1" x14ac:dyDescent="0.25">
      <c r="A14" s="152" t="s">
        <v>6</v>
      </c>
      <c r="B14" s="88" t="s">
        <v>87</v>
      </c>
      <c r="C14" s="98">
        <v>71281</v>
      </c>
      <c r="D14" s="95">
        <v>1044.04</v>
      </c>
      <c r="E14" s="112" t="s">
        <v>132</v>
      </c>
      <c r="F14" s="78">
        <v>19</v>
      </c>
      <c r="G14" s="150"/>
    </row>
    <row r="15" spans="1:13" ht="39" customHeight="1" x14ac:dyDescent="0.2">
      <c r="A15" s="152" t="s">
        <v>7</v>
      </c>
      <c r="B15" s="88" t="s">
        <v>83</v>
      </c>
      <c r="C15" s="99">
        <v>58276</v>
      </c>
      <c r="D15" s="95">
        <v>502.15</v>
      </c>
      <c r="E15" s="112" t="s">
        <v>387</v>
      </c>
      <c r="F15" s="78">
        <v>28</v>
      </c>
    </row>
    <row r="16" spans="1:13" ht="17.25" customHeight="1" x14ac:dyDescent="0.2">
      <c r="A16" s="152" t="s">
        <v>8</v>
      </c>
      <c r="B16" s="88" t="s">
        <v>75</v>
      </c>
      <c r="C16" s="96">
        <v>3530</v>
      </c>
      <c r="D16" s="97">
        <v>583.41999999999996</v>
      </c>
      <c r="E16" s="113" t="s">
        <v>19</v>
      </c>
      <c r="F16" s="78">
        <v>28</v>
      </c>
    </row>
    <row r="17" spans="1:11" ht="22.5" customHeight="1" x14ac:dyDescent="0.2">
      <c r="A17" s="152" t="s">
        <v>9</v>
      </c>
      <c r="B17" s="88" t="s">
        <v>82</v>
      </c>
      <c r="C17" s="100">
        <v>154</v>
      </c>
      <c r="D17" s="101">
        <v>573.84</v>
      </c>
      <c r="E17" s="112" t="s">
        <v>388</v>
      </c>
      <c r="F17" s="78">
        <v>38</v>
      </c>
      <c r="G17" s="79"/>
    </row>
    <row r="18" spans="1:11" ht="17.25" customHeight="1" x14ac:dyDescent="0.2">
      <c r="A18" s="152" t="s">
        <v>10</v>
      </c>
      <c r="B18" s="89" t="s">
        <v>66</v>
      </c>
      <c r="C18" s="102">
        <v>4704</v>
      </c>
      <c r="D18" s="101">
        <v>535.70000000000005</v>
      </c>
      <c r="E18" s="117" t="s">
        <v>133</v>
      </c>
      <c r="F18" s="78">
        <v>29</v>
      </c>
    </row>
    <row r="19" spans="1:11" ht="26.25" customHeight="1" x14ac:dyDescent="0.2">
      <c r="A19" s="152" t="s">
        <v>11</v>
      </c>
      <c r="B19" s="88" t="s">
        <v>76</v>
      </c>
      <c r="C19" s="96">
        <v>678</v>
      </c>
      <c r="D19" s="97">
        <v>1844.12</v>
      </c>
      <c r="E19" s="112" t="s">
        <v>389</v>
      </c>
      <c r="F19" s="78">
        <v>33</v>
      </c>
    </row>
    <row r="20" spans="1:11" ht="26.25" customHeight="1" x14ac:dyDescent="0.2">
      <c r="A20" s="152" t="s">
        <v>12</v>
      </c>
      <c r="B20" s="88" t="s">
        <v>81</v>
      </c>
      <c r="C20" s="96">
        <v>62</v>
      </c>
      <c r="D20" s="97">
        <v>629.46</v>
      </c>
      <c r="E20" s="112" t="s">
        <v>390</v>
      </c>
      <c r="F20" s="78">
        <v>29</v>
      </c>
    </row>
    <row r="21" spans="1:11" ht="24" customHeight="1" x14ac:dyDescent="0.2">
      <c r="A21" s="152" t="s">
        <v>13</v>
      </c>
      <c r="B21" s="88" t="s">
        <v>84</v>
      </c>
      <c r="C21" s="96">
        <v>17</v>
      </c>
      <c r="D21" s="97">
        <v>667.31</v>
      </c>
      <c r="E21" s="113" t="s">
        <v>19</v>
      </c>
      <c r="F21" s="78" t="str">
        <f t="shared" ref="F21" si="0">LEFT(E21,3)</f>
        <v>−</v>
      </c>
    </row>
    <row r="22" spans="1:11" ht="17.25" customHeight="1" x14ac:dyDescent="0.2">
      <c r="A22" s="152" t="s">
        <v>14</v>
      </c>
      <c r="B22" s="88" t="s">
        <v>77</v>
      </c>
      <c r="C22" s="96">
        <v>120</v>
      </c>
      <c r="D22" s="97">
        <v>1682.02</v>
      </c>
      <c r="E22" s="112" t="s">
        <v>391</v>
      </c>
      <c r="F22" s="78">
        <v>42</v>
      </c>
    </row>
    <row r="23" spans="1:11" s="79" customFormat="1" ht="17.25" customHeight="1" x14ac:dyDescent="0.2">
      <c r="A23" s="152" t="s">
        <v>15</v>
      </c>
      <c r="B23" s="88" t="s">
        <v>67</v>
      </c>
      <c r="C23" s="96">
        <v>245</v>
      </c>
      <c r="D23" s="97">
        <v>665.38</v>
      </c>
      <c r="E23" s="112" t="s">
        <v>392</v>
      </c>
      <c r="F23" s="78">
        <v>30</v>
      </c>
      <c r="H23" s="71"/>
      <c r="K23" s="149"/>
    </row>
    <row r="24" spans="1:11" s="79" customFormat="1" ht="17.25" customHeight="1" x14ac:dyDescent="0.2">
      <c r="A24" s="152" t="s">
        <v>16</v>
      </c>
      <c r="B24" s="88" t="s">
        <v>78</v>
      </c>
      <c r="C24" s="96">
        <v>816</v>
      </c>
      <c r="D24" s="97">
        <v>558.11</v>
      </c>
      <c r="E24" s="112" t="s">
        <v>159</v>
      </c>
      <c r="F24" s="78">
        <v>28</v>
      </c>
      <c r="H24" s="71"/>
      <c r="K24" s="149"/>
    </row>
    <row r="25" spans="1:11" ht="26.25" customHeight="1" x14ac:dyDescent="0.2">
      <c r="A25" s="152" t="s">
        <v>17</v>
      </c>
      <c r="B25" s="88" t="s">
        <v>79</v>
      </c>
      <c r="C25" s="98">
        <v>205</v>
      </c>
      <c r="D25" s="95">
        <v>362.35</v>
      </c>
      <c r="E25" s="112" t="s">
        <v>393</v>
      </c>
      <c r="F25" s="78">
        <v>30</v>
      </c>
    </row>
    <row r="26" spans="1:11" ht="17.25" customHeight="1" x14ac:dyDescent="0.2">
      <c r="A26" s="152" t="s">
        <v>88</v>
      </c>
      <c r="B26" s="88" t="s">
        <v>80</v>
      </c>
      <c r="C26" s="98">
        <v>6730</v>
      </c>
      <c r="D26" s="95">
        <v>591.9</v>
      </c>
      <c r="E26" s="113" t="s">
        <v>394</v>
      </c>
      <c r="F26" s="78">
        <v>7</v>
      </c>
    </row>
    <row r="27" spans="1:11" ht="18.75" customHeight="1" x14ac:dyDescent="0.2">
      <c r="A27" s="208" t="s">
        <v>44</v>
      </c>
      <c r="B27" s="209"/>
      <c r="C27" s="103">
        <v>184320</v>
      </c>
      <c r="D27" s="104" t="s">
        <v>0</v>
      </c>
      <c r="E27" s="104" t="s">
        <v>0</v>
      </c>
    </row>
    <row r="28" spans="1:11" x14ac:dyDescent="0.2">
      <c r="A28" s="158"/>
      <c r="B28" s="157"/>
      <c r="C28" s="80"/>
      <c r="D28" s="81"/>
    </row>
    <row r="29" spans="1:11" ht="15.75" x14ac:dyDescent="0.2">
      <c r="K29" s="156"/>
    </row>
  </sheetData>
  <mergeCells count="4">
    <mergeCell ref="A1:E1"/>
    <mergeCell ref="A27:B27"/>
    <mergeCell ref="A6:A9"/>
    <mergeCell ref="B3:E3"/>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Tomislav Oštarić</cp:lastModifiedBy>
  <cp:lastPrinted>2023-09-20T09:26:36Z</cp:lastPrinted>
  <dcterms:created xsi:type="dcterms:W3CDTF">2018-09-19T07:11:38Z</dcterms:created>
  <dcterms:modified xsi:type="dcterms:W3CDTF">2023-09-20T09:26:54Z</dcterms:modified>
</cp:coreProperties>
</file>