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3'!$A$1:$M$38</definedName>
    <definedName name="_xlnm.Print_Area" localSheetId="2">'stranica 4'!$A$1:$M$37</definedName>
    <definedName name="_xlnm.Print_Area" localSheetId="3">'stranica 5'!$A$1:$M$37</definedName>
    <definedName name="_xlnm.Print_Area" localSheetId="4">'stranica 6'!$A$1:$E$57</definedName>
    <definedName name="_xlnm.Print_Area" localSheetId="5">'stranica 7'!$A$1:$K$30</definedName>
    <definedName name="_xlnm.Print_Area" localSheetId="6">'stranica 8'!$A$1:$H$69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K27" i="6"/>
  <c r="C39" i="7" l="1"/>
  <c r="I2" i="5" l="1"/>
  <c r="B22" i="1" l="1"/>
  <c r="D22" i="1"/>
  <c r="E22" i="1"/>
  <c r="F23" i="1"/>
  <c r="H23" i="1"/>
  <c r="I23" i="1"/>
  <c r="J23" i="1"/>
  <c r="I2" i="6" l="1"/>
  <c r="I17" i="6" s="1"/>
  <c r="J29" i="6"/>
  <c r="J28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6" i="6"/>
  <c r="K25" i="6"/>
  <c r="K24" i="6"/>
  <c r="K23" i="6"/>
  <c r="K22" i="6"/>
  <c r="K21" i="6"/>
  <c r="J19" i="6"/>
  <c r="I19" i="6"/>
  <c r="H19" i="6"/>
  <c r="F19" i="6"/>
  <c r="E18" i="6"/>
  <c r="D18" i="6"/>
  <c r="B18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<sst xmlns="http://schemas.openxmlformats.org/spreadsheetml/2006/main" count="720" uniqueCount="498">
  <si>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</si>
  <si>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</si>
  <si>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</si>
  <si>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</si>
  <si>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</si>
  <si>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</si>
  <si>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</si>
  <si>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</si>
  <si>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</si>
  <si>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</si>
  <si>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</si>
  <si>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</si>
  <si>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</si>
  <si>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</si>
  <si>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</si>
  <si>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</si>
  <si>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</si>
  <si>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</si>
  <si>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</si>
  <si>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</si>
  <si>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</si>
  <si>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</si>
  <si>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</si>
  <si>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</si>
  <si>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</si>
  <si>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</si>
  <si>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</si>
  <si>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</si>
  <si>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</si>
  <si>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</si>
  <si>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</si>
  <si>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</si>
  <si>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</si>
  <si>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</si>
  <si>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</si>
  <si>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</si>
  <si>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</si>
  <si>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</si>
  <si>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</si>
  <si>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</si>
  <si>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</si>
  <si>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</si>
  <si>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</si>
  <si>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</si>
  <si>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</si>
  <si>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</si>
  <si>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</si>
  <si>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</si>
  <si>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</si>
  <si>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</si>
  <si>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</si>
  <si>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</si>
  <si>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</si>
  <si>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</si>
  <si>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</si>
  <si>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</si>
  <si>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</si>
  <si>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</si>
  <si>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</si>
  <si>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</si>
  <si>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</si>
  <si>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</si>
  <si>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</si>
  <si>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</si>
  <si>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</si>
  <si>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</si>
  <si>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</si>
  <si>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</si>
  <si>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</si>
  <si>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</si>
  <si>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</si>
  <si>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</si>
  <si>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</si>
  <si>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</si>
  <si>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</si>
  <si>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</si>
  <si>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</si>
  <si>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</si>
  <si>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</si>
  <si>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</si>
  <si>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</si>
  <si>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</si>
  <si>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</si>
  <si>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</si>
  <si>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</si>
  <si>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</si>
  <si>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</si>
  <si>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</si>
  <si>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</si>
  <si>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</si>
  <si>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</si>
  <si>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</si>
  <si>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</si>
  <si>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</si>
  <si>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</si>
  <si>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</si>
  <si>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</si>
  <si>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</si>
  <si>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</si>
  <si>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</si>
  <si>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</si>
  <si>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</si>
  <si>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</si>
  <si>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74 07 </t>
  </si>
  <si>
    <t xml:space="preserve"> 72 07 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</si>
  <si>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</si>
  <si>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</si>
  <si>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</si>
  <si>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74 05 </t>
  </si>
  <si>
    <t xml:space="preserve"> 64 00 </t>
  </si>
  <si>
    <t xml:space="preserve"> 66 06 </t>
  </si>
  <si>
    <t xml:space="preserve"> 73 11 </t>
  </si>
  <si>
    <t xml:space="preserve"> 72 01 </t>
  </si>
  <si>
    <t xml:space="preserve"> 37 00 10 </t>
  </si>
  <si>
    <t xml:space="preserve"> 59 05 </t>
  </si>
  <si>
    <t xml:space="preserve"> 61 11 </t>
  </si>
  <si>
    <t xml:space="preserve"> 62 11 </t>
  </si>
  <si>
    <t xml:space="preserve"> 64 10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</si>
  <si>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</si>
  <si>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</si>
  <si>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</si>
  <si>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</si>
  <si>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</si>
  <si>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u eurima (EUR)</t>
  </si>
  <si>
    <t>KORISNICI MIROVINA KOJIMA JE ISPLAĆENA OSOBNA (starosna, prijevremena starosna ili invalidska) MIROVINA I DIO OBITELJSKE MIROVINE (DOM)</t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</si>
  <si>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</si>
  <si>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</si>
  <si>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</si>
  <si>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</si>
  <si>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</si>
  <si>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</si>
  <si>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 xml:space="preserve"> 60 06 </t>
  </si>
  <si>
    <t xml:space="preserve"> 75 02 </t>
  </si>
  <si>
    <t xml:space="preserve"> 73 02 </t>
  </si>
  <si>
    <t>21 11 07</t>
  </si>
  <si>
    <t xml:space="preserve"> 74 04 </t>
  </si>
  <si>
    <t xml:space="preserve"> 64 03 </t>
  </si>
  <si>
    <t xml:space="preserve"> 60 05 </t>
  </si>
  <si>
    <t xml:space="preserve"> 63 07 </t>
  </si>
  <si>
    <t xml:space="preserve"> 63 01 </t>
  </si>
  <si>
    <t xml:space="preserve"> 64 09 </t>
  </si>
  <si>
    <t xml:space="preserve"> 61 10 </t>
  </si>
  <si>
    <t xml:space="preserve"> 62 07 </t>
  </si>
  <si>
    <t xml:space="preserve">   21 09   </t>
  </si>
  <si>
    <t xml:space="preserve"> 27 09 13  </t>
  </si>
  <si>
    <t>39 07 23</t>
  </si>
  <si>
    <t xml:space="preserve"> 60 03 </t>
  </si>
  <si>
    <t>72 09</t>
  </si>
  <si>
    <t>78 04</t>
  </si>
  <si>
    <t>73 05</t>
  </si>
  <si>
    <r>
      <t>U tablici je prikazan</t>
    </r>
    <r>
      <rPr>
        <b/>
        <i/>
        <sz val="8"/>
        <color rgb="FFFF0000"/>
        <rFont val="Calibri"/>
        <family val="2"/>
        <charset val="238"/>
        <scheme val="minor"/>
      </rPr>
      <t xml:space="preserve"> ukupni staž</t>
    </r>
    <r>
      <rPr>
        <sz val="8"/>
        <color theme="1"/>
        <rFont val="Calibri"/>
        <family val="2"/>
        <charset val="238"/>
        <scheme val="minor"/>
      </rPr>
      <t xml:space="preserve"> korisnika mirovina. </t>
    </r>
  </si>
  <si>
    <r>
      <t xml:space="preserve">Korisnici mirovina ostvarenih prema Zakonu o mirovinskom osiguranju - ZOMO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</si>
  <si>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</si>
  <si>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4"/>
        <color rgb="FFFF0000"/>
        <rFont val="Calibri"/>
        <family val="2"/>
        <charset val="238"/>
        <scheme val="minor"/>
      </rPr>
      <t>PRVI PUT</t>
    </r>
    <r>
      <rPr>
        <b/>
        <sz val="14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4"/>
        <color rgb="FFFF0000"/>
        <rFont val="Calibri"/>
        <family val="2"/>
        <charset val="238"/>
        <scheme val="minor"/>
      </rPr>
      <t>NOVI KORISNICI</t>
    </r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</si>
  <si>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</si>
  <si>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</si>
  <si>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</si>
  <si>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PREMA ZAKONU O MIROVINSKOM OSIGURANJU 
</t>
    </r>
    <r>
      <rPr>
        <b/>
        <i/>
        <sz val="10.5"/>
        <color rgb="FFFF0000"/>
        <rFont val="Calibri"/>
        <family val="2"/>
        <charset val="238"/>
        <scheme val="minor"/>
      </rPr>
      <t>BEZ MEĐUNARODNIH UGOVORA</t>
    </r>
  </si>
  <si>
    <t>Od srpnja 2023. u primjeni je članak 1. Zakona o izmjenama Zakona o smanjenju mirovina određenih, odnosno ostvarenih prema posebnim propisima o mirovinskom osiguranju (NN 47/2023).</t>
  </si>
  <si>
    <t>42 05 19</t>
  </si>
  <si>
    <t>36 00 16</t>
  </si>
  <si>
    <t xml:space="preserve"> 66 07 </t>
  </si>
  <si>
    <t xml:space="preserve"> 74 09 </t>
  </si>
  <si>
    <t xml:space="preserve"> 69 06 </t>
  </si>
  <si>
    <t xml:space="preserve"> 64 07 </t>
  </si>
  <si>
    <t>42 05 14</t>
  </si>
  <si>
    <t xml:space="preserve"> 73 00 </t>
  </si>
  <si>
    <t xml:space="preserve"> 63 04 </t>
  </si>
  <si>
    <t xml:space="preserve"> 72 00 </t>
  </si>
  <si>
    <t>1 : 1,37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</si>
  <si>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01.07.2023.</t>
    </r>
  </si>
  <si>
    <t>11,77 euro 
(88,68 kuna)</t>
  </si>
  <si>
    <t>Vrijednost najniže mirovine za 1 godinu mirovinskog staža (VNM) 01.07.2023.</t>
  </si>
  <si>
    <t>12,13 euro 
(91,39 kuna)</t>
  </si>
  <si>
    <t>15 10 15</t>
  </si>
  <si>
    <t>13 08 05</t>
  </si>
  <si>
    <t>36 06 22</t>
  </si>
  <si>
    <t>38 10 14</t>
  </si>
  <si>
    <t>18 08 23</t>
  </si>
  <si>
    <t>21 06 21</t>
  </si>
  <si>
    <t>15 05 01</t>
  </si>
  <si>
    <t>34 10 01</t>
  </si>
  <si>
    <t xml:space="preserve"> 29 00 28  </t>
  </si>
  <si>
    <t>32 01 00</t>
  </si>
  <si>
    <t>32 05 16</t>
  </si>
  <si>
    <t xml:space="preserve"> 64 02 </t>
  </si>
  <si>
    <t xml:space="preserve"> 66 02 </t>
  </si>
  <si>
    <t xml:space="preserve"> 65 00 </t>
  </si>
  <si>
    <t>32 07 17</t>
  </si>
  <si>
    <t>32 08 14</t>
  </si>
  <si>
    <t xml:space="preserve"> </t>
  </si>
  <si>
    <t xml:space="preserve">          </t>
  </si>
  <si>
    <t xml:space="preserve"> 39 05 00 </t>
  </si>
  <si>
    <t xml:space="preserve"> 18 05 11 </t>
  </si>
  <si>
    <t xml:space="preserve"> 63 11 </t>
  </si>
  <si>
    <t xml:space="preserve">       </t>
  </si>
  <si>
    <t xml:space="preserve"> 60 01 </t>
  </si>
  <si>
    <t xml:space="preserve"> 56 08 </t>
  </si>
  <si>
    <t xml:space="preserve"> 56 07 </t>
  </si>
  <si>
    <t>42 05 04</t>
  </si>
  <si>
    <t>78 11</t>
  </si>
  <si>
    <t>37 08 08</t>
  </si>
  <si>
    <t>79 08</t>
  </si>
  <si>
    <t>78 06</t>
  </si>
  <si>
    <t>PREGLED OSNOVNIH PODATAKA O STANJU U SUSTAVU MIROVINSKOG OSIGURANJA za rujan 2023. (isplata u listopadu 2023.)</t>
  </si>
  <si>
    <t>31 09 02</t>
  </si>
  <si>
    <t>24 08 00</t>
  </si>
  <si>
    <t>31 09 04</t>
  </si>
  <si>
    <t>35 08 20</t>
  </si>
  <si>
    <t>32 10 04</t>
  </si>
  <si>
    <t>21 10 14</t>
  </si>
  <si>
    <t>28 03 29</t>
  </si>
  <si>
    <t>31 01 19</t>
  </si>
  <si>
    <t xml:space="preserve"> 42 11 23 </t>
  </si>
  <si>
    <t xml:space="preserve"> 42 05 10 </t>
  </si>
  <si>
    <t>28 00 21</t>
  </si>
  <si>
    <t>37 04 20</t>
  </si>
  <si>
    <t xml:space="preserve"> 64 08 </t>
  </si>
  <si>
    <t xml:space="preserve"> 63 06 </t>
  </si>
  <si>
    <t xml:space="preserve"> 72 11 </t>
  </si>
  <si>
    <t xml:space="preserve"> 72 04 </t>
  </si>
  <si>
    <t>31 09 20</t>
  </si>
  <si>
    <t>24 05 03</t>
  </si>
  <si>
    <t>31 09 13</t>
  </si>
  <si>
    <t>35 10 15</t>
  </si>
  <si>
    <t>35 08 24</t>
  </si>
  <si>
    <t>32 09 25</t>
  </si>
  <si>
    <t>28 01 27</t>
  </si>
  <si>
    <t>30 11 27</t>
  </si>
  <si>
    <t xml:space="preserve"> 43 00 12 </t>
  </si>
  <si>
    <t xml:space="preserve"> 69 01 </t>
  </si>
  <si>
    <t xml:space="preserve"> 72 08 </t>
  </si>
  <si>
    <t xml:space="preserve"> 42 05 28 </t>
  </si>
  <si>
    <t>27 10 06</t>
  </si>
  <si>
    <t>37 06 07</t>
  </si>
  <si>
    <t xml:space="preserve"> 31 10 03 </t>
  </si>
  <si>
    <t xml:space="preserve"> 42 03 23 </t>
  </si>
  <si>
    <t xml:space="preserve"> 33 09 28 </t>
  </si>
  <si>
    <t xml:space="preserve"> 37 03 23 </t>
  </si>
  <si>
    <t xml:space="preserve"> 34 04 29 </t>
  </si>
  <si>
    <t xml:space="preserve"> 24 04 01 </t>
  </si>
  <si>
    <t xml:space="preserve"> 29 00 27 </t>
  </si>
  <si>
    <t xml:space="preserve"> 32 11 24 </t>
  </si>
  <si>
    <t xml:space="preserve"> 54 06 </t>
  </si>
  <si>
    <t xml:space="preserve"> 32 07 24 </t>
  </si>
  <si>
    <t xml:space="preserve"> 42 03 13 </t>
  </si>
  <si>
    <t xml:space="preserve"> 34 09 03 </t>
  </si>
  <si>
    <t xml:space="preserve"> 37 02 20 </t>
  </si>
  <si>
    <t xml:space="preserve"> 35 02 13 </t>
  </si>
  <si>
    <t xml:space="preserve"> 24 03 03 </t>
  </si>
  <si>
    <t xml:space="preserve"> 29 01 17 </t>
  </si>
  <si>
    <t xml:space="preserve"> 33 06 21 </t>
  </si>
  <si>
    <t xml:space="preserve"> 53 11 </t>
  </si>
  <si>
    <t xml:space="preserve"> 61 09 </t>
  </si>
  <si>
    <t xml:space="preserve">   20 02   </t>
  </si>
  <si>
    <t xml:space="preserve">   18 07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</si>
  <si>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30.09.2023.</t>
    </r>
  </si>
  <si>
    <t>Broj korisnika mirovine za rujan 2023. (isplata u listopadu 2023.)</t>
  </si>
  <si>
    <t>Broj korisnika doplatka za djecu za rujan 2023. (isplata u listopadu 2023.)</t>
  </si>
  <si>
    <t>Broj djece za koju je isplaćen doplatak za djecu za rujan 2023. (isplata u listopadu 2023.)</t>
  </si>
  <si>
    <t>Broj korisnika nacionalne naknade za rujan 2023. (isplata u listopadu 2023.)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</si>
  <si>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rujna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</si>
  <si>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kolovoz 2023. u eurima (EUR) (izvor:DSZ)</t>
  </si>
  <si>
    <t>14 10 14</t>
  </si>
  <si>
    <t>16 01 28</t>
  </si>
  <si>
    <t>12 05 20</t>
  </si>
  <si>
    <t>19 02 13</t>
  </si>
  <si>
    <t>14 05 01</t>
  </si>
  <si>
    <t>13 00 23</t>
  </si>
  <si>
    <t>15 01 10</t>
  </si>
  <si>
    <t>16 01 01</t>
  </si>
  <si>
    <t>13 02 10</t>
  </si>
  <si>
    <t>14 05 16</t>
  </si>
  <si>
    <t>18 03 24</t>
  </si>
  <si>
    <t>18 11 08</t>
  </si>
  <si>
    <t>14 11 28</t>
  </si>
  <si>
    <t>18 11 06</t>
  </si>
  <si>
    <t>24 07 07</t>
  </si>
  <si>
    <t>25 03 16</t>
  </si>
  <si>
    <t>21 00 24</t>
  </si>
  <si>
    <t>26 02 05</t>
  </si>
  <si>
    <t>28 00 17</t>
  </si>
  <si>
    <t>29 01 18</t>
  </si>
  <si>
    <t>23 02 16</t>
  </si>
  <si>
    <t>27 08 27</t>
  </si>
  <si>
    <t>31 09 19</t>
  </si>
  <si>
    <t>33 01 06</t>
  </si>
  <si>
    <t>25 07 11</t>
  </si>
  <si>
    <t>30 04 23</t>
  </si>
  <si>
    <t>33 09 21</t>
  </si>
  <si>
    <t>34 08 10</t>
  </si>
  <si>
    <t>25 05 16</t>
  </si>
  <si>
    <t>33 11 28</t>
  </si>
  <si>
    <t>35 10 10</t>
  </si>
  <si>
    <t>36 03 21</t>
  </si>
  <si>
    <t>27 07 28</t>
  </si>
  <si>
    <t>35 09 08</t>
  </si>
  <si>
    <t>36 10 16</t>
  </si>
  <si>
    <t>37 02 19</t>
  </si>
  <si>
    <t>28 11 19</t>
  </si>
  <si>
    <t>36 04 06</t>
  </si>
  <si>
    <t>38 01 11</t>
  </si>
  <si>
    <t>38 05 16</t>
  </si>
  <si>
    <t>29 03 15</t>
  </si>
  <si>
    <t>39 01 21</t>
  </si>
  <si>
    <t>29 01 11</t>
  </si>
  <si>
    <t>37 01 13</t>
  </si>
  <si>
    <t>38 10 27</t>
  </si>
  <si>
    <t>39 02 20</t>
  </si>
  <si>
    <t>28 07 13</t>
  </si>
  <si>
    <t>37 08 01</t>
  </si>
  <si>
    <t>39 07 01</t>
  </si>
  <si>
    <t>39 08 12</t>
  </si>
  <si>
    <t>29 01 26</t>
  </si>
  <si>
    <t>39 05 02</t>
  </si>
  <si>
    <t>za rujan 2023. (isplata u listopadu 2023.)</t>
  </si>
  <si>
    <t>14 03 22</t>
  </si>
  <si>
    <t>15 10 03</t>
  </si>
  <si>
    <t>08 09 08</t>
  </si>
  <si>
    <t>10 11 20</t>
  </si>
  <si>
    <t>15 08 17</t>
  </si>
  <si>
    <t>17 04 07</t>
  </si>
  <si>
    <t>10 07 07</t>
  </si>
  <si>
    <t>12 10 25</t>
  </si>
  <si>
    <t>17 00 24</t>
  </si>
  <si>
    <t>18 04 13</t>
  </si>
  <si>
    <t>11 00 08</t>
  </si>
  <si>
    <t>16 02 14</t>
  </si>
  <si>
    <t>21 02 20</t>
  </si>
  <si>
    <t>21 08 29</t>
  </si>
  <si>
    <t>13 07 09</t>
  </si>
  <si>
    <t>21 04 05</t>
  </si>
  <si>
    <t>21 10 25</t>
  </si>
  <si>
    <t>23 03 16</t>
  </si>
  <si>
    <t>12 00 07</t>
  </si>
  <si>
    <t>20 06 14</t>
  </si>
  <si>
    <t>27 01 16</t>
  </si>
  <si>
    <t>27 06 00</t>
  </si>
  <si>
    <t>20 04 00</t>
  </si>
  <si>
    <t>27 00 06</t>
  </si>
  <si>
    <t>30 09 13</t>
  </si>
  <si>
    <t>31 04 23</t>
  </si>
  <si>
    <t>20 02 22</t>
  </si>
  <si>
    <t>30 08 07</t>
  </si>
  <si>
    <t>32 03 16</t>
  </si>
  <si>
    <t>32 06 15</t>
  </si>
  <si>
    <t>23 09 16</t>
  </si>
  <si>
    <t>32 05 21</t>
  </si>
  <si>
    <t>33 02 28</t>
  </si>
  <si>
    <t>33 05 15</t>
  </si>
  <si>
    <t>24 09 02</t>
  </si>
  <si>
    <t>33 01 07</t>
  </si>
  <si>
    <t>33 10 04</t>
  </si>
  <si>
    <t>34 00 14</t>
  </si>
  <si>
    <t>25 09 16</t>
  </si>
  <si>
    <t>33 06 17</t>
  </si>
  <si>
    <t>34 03 29</t>
  </si>
  <si>
    <t>34 05 09</t>
  </si>
  <si>
    <t>25 11 29</t>
  </si>
  <si>
    <t>34 09 28</t>
  </si>
  <si>
    <t>34 04 04</t>
  </si>
  <si>
    <t>34 04 02</t>
  </si>
  <si>
    <t>25 07 17</t>
  </si>
  <si>
    <t>36 05 19</t>
  </si>
  <si>
    <t>34 09 14</t>
  </si>
  <si>
    <t>34 10 07</t>
  </si>
  <si>
    <t>27 11 08</t>
  </si>
  <si>
    <t>36 06 15</t>
  </si>
  <si>
    <t>28 07 21</t>
  </si>
  <si>
    <t>29 11 02</t>
  </si>
  <si>
    <t>18 01 01</t>
  </si>
  <si>
    <t>25 00 21</t>
  </si>
  <si>
    <t>14 09 19</t>
  </si>
  <si>
    <t>16 00 02</t>
  </si>
  <si>
    <t>12 05 23</t>
  </si>
  <si>
    <t>19 04 12</t>
  </si>
  <si>
    <t>14 06 04</t>
  </si>
  <si>
    <t>15 11 25</t>
  </si>
  <si>
    <t>13 02 19</t>
  </si>
  <si>
    <t>15 01 14</t>
  </si>
  <si>
    <t>15 00 13</t>
  </si>
  <si>
    <t>15 10 21</t>
  </si>
  <si>
    <t>13 03 03</t>
  </si>
  <si>
    <t>14 07 15</t>
  </si>
  <si>
    <t>18 05 02</t>
  </si>
  <si>
    <t>18 11 23</t>
  </si>
  <si>
    <t>15 00 26</t>
  </si>
  <si>
    <t>19 03 23</t>
  </si>
  <si>
    <t>24 10 22</t>
  </si>
  <si>
    <t>25 07 12</t>
  </si>
  <si>
    <t>21 02 15</t>
  </si>
  <si>
    <t>26 11 06</t>
  </si>
  <si>
    <t>29 09 13</t>
  </si>
  <si>
    <t>30 11 09</t>
  </si>
  <si>
    <t>24 08 01</t>
  </si>
  <si>
    <t>29 11 22</t>
  </si>
  <si>
    <t>33 00 05</t>
  </si>
  <si>
    <t>34 04 09</t>
  </si>
  <si>
    <t>25 11 10</t>
  </si>
  <si>
    <t>32 02 29</t>
  </si>
  <si>
    <t>34 07 26</t>
  </si>
  <si>
    <t>35 08 10</t>
  </si>
  <si>
    <t>26 02 03</t>
  </si>
  <si>
    <t>36 11 17</t>
  </si>
  <si>
    <t>37 06 27</t>
  </si>
  <si>
    <t>28 03 20</t>
  </si>
  <si>
    <t>36 05 28</t>
  </si>
  <si>
    <t>38 01 28</t>
  </si>
  <si>
    <t>38 08 02</t>
  </si>
  <si>
    <t>29 11 00</t>
  </si>
  <si>
    <t>37 00 04</t>
  </si>
  <si>
    <t>39 06 18</t>
  </si>
  <si>
    <t>39 11 29</t>
  </si>
  <si>
    <t>30 09 23</t>
  </si>
  <si>
    <t>37 02 15</t>
  </si>
  <si>
    <t>40 03 02</t>
  </si>
  <si>
    <t>40 07 22</t>
  </si>
  <si>
    <t>30 07 23</t>
  </si>
  <si>
    <t>37 06 17</t>
  </si>
  <si>
    <t>40 00 24</t>
  </si>
  <si>
    <t>40 06 15</t>
  </si>
  <si>
    <t>29 10 17</t>
  </si>
  <si>
    <t>37 10 12</t>
  </si>
  <si>
    <t>40 06 18</t>
  </si>
  <si>
    <t>40 08 18</t>
  </si>
  <si>
    <t>29 10 28</t>
  </si>
  <si>
    <t>39 08 08</t>
  </si>
  <si>
    <t>31 06 19</t>
  </si>
  <si>
    <t>33 07 00</t>
  </si>
  <si>
    <t>22 02 22</t>
  </si>
  <si>
    <t>28 11 10</t>
  </si>
  <si>
    <t xml:space="preserve"> 31 09 29  </t>
  </si>
  <si>
    <t xml:space="preserve"> 36 01 02  </t>
  </si>
  <si>
    <t xml:space="preserve"> 31 05 12  </t>
  </si>
  <si>
    <t>31 02 20</t>
  </si>
  <si>
    <t xml:space="preserve"> 33 05 08  </t>
  </si>
  <si>
    <t xml:space="preserve"> 33 01 17  </t>
  </si>
  <si>
    <t>18 08 13</t>
  </si>
  <si>
    <t>30 02 27</t>
  </si>
  <si>
    <t xml:space="preserve"> 38 05 06  </t>
  </si>
  <si>
    <t xml:space="preserve"> 29 08 04  </t>
  </si>
  <si>
    <t xml:space="preserve"> 32 09 21  </t>
  </si>
  <si>
    <t xml:space="preserve"> 41 11 21  </t>
  </si>
  <si>
    <t xml:space="preserve"> 29 08 09  </t>
  </si>
  <si>
    <t xml:space="preserve"> 28 10 22  </t>
  </si>
  <si>
    <t>06 06 01</t>
  </si>
  <si>
    <t>42 02 16</t>
  </si>
  <si>
    <t>40 03 21</t>
  </si>
  <si>
    <t>36 10 20</t>
  </si>
  <si>
    <t>39 00 21</t>
  </si>
  <si>
    <t>27 05 28</t>
  </si>
  <si>
    <t>37 02 07</t>
  </si>
  <si>
    <t xml:space="preserve"> 66 11 </t>
  </si>
  <si>
    <t xml:space="preserve"> 66 00 </t>
  </si>
  <si>
    <t xml:space="preserve"> 63 00 </t>
  </si>
  <si>
    <t xml:space="preserve"> 61 03 </t>
  </si>
  <si>
    <t xml:space="preserve"> 62 05 </t>
  </si>
  <si>
    <t xml:space="preserve"> 36 11 </t>
  </si>
  <si>
    <t>39 07 29</t>
  </si>
  <si>
    <t>42 02 11</t>
  </si>
  <si>
    <t>40 03 19</t>
  </si>
  <si>
    <t>36 11 01</t>
  </si>
  <si>
    <t>39 00 28</t>
  </si>
  <si>
    <t>27 06 04</t>
  </si>
  <si>
    <t>37 02 03</t>
  </si>
  <si>
    <t xml:space="preserve"> 39 06 10 </t>
  </si>
  <si>
    <t xml:space="preserve"> 42 04 01 </t>
  </si>
  <si>
    <t xml:space="preserve"> 40 04 10 </t>
  </si>
  <si>
    <t xml:space="preserve"> 37 02 21 </t>
  </si>
  <si>
    <t xml:space="preserve"> 39 04 12 </t>
  </si>
  <si>
    <t xml:space="preserve"> 28 06 26 </t>
  </si>
  <si>
    <t xml:space="preserve"> 36 10 16 </t>
  </si>
  <si>
    <t xml:space="preserve"> 62 10 </t>
  </si>
  <si>
    <t xml:space="preserve"> 35 11 </t>
  </si>
  <si>
    <t xml:space="preserve"> 39 07 20 </t>
  </si>
  <si>
    <t xml:space="preserve"> 42 03 28 </t>
  </si>
  <si>
    <t xml:space="preserve"> 40 05 00 </t>
  </si>
  <si>
    <t xml:space="preserve"> 37 02 26 </t>
  </si>
  <si>
    <t xml:space="preserve"> 28 07 08 </t>
  </si>
  <si>
    <t xml:space="preserve"> 36 10 17 </t>
  </si>
  <si>
    <t>31 05 27</t>
  </si>
  <si>
    <t>80 00</t>
  </si>
  <si>
    <t>69 05</t>
  </si>
  <si>
    <t>24 05 24</t>
  </si>
  <si>
    <t>30 10 25</t>
  </si>
  <si>
    <t>34 01 05</t>
  </si>
  <si>
    <t>72 11</t>
  </si>
  <si>
    <t>68 04</t>
  </si>
  <si>
    <t>31 05 14</t>
  </si>
  <si>
    <t>25 09 00</t>
  </si>
  <si>
    <t>31 03 06</t>
  </si>
  <si>
    <t>42 05 12</t>
  </si>
  <si>
    <t>24 05 25</t>
  </si>
  <si>
    <t>30 10 18</t>
  </si>
  <si>
    <t>34 01 21</t>
  </si>
  <si>
    <t xml:space="preserve"> 31 05 03</t>
  </si>
  <si>
    <t>25 08 24</t>
  </si>
  <si>
    <t>31 02 23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</si>
</sst>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7" fillId="5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7" fillId="11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horizontal="center" vertical="center"/>
    </xf>
    <xf numFmtId="165" fontId="7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right" vertical="center"/>
    </xf>
    <xf numFmtId="4" fontId="5" fillId="9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8" fillId="4" borderId="5" xfId="0" applyNumberFormat="1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vertical="center"/>
    </xf>
    <xf numFmtId="1" fontId="7" fillId="11" borderId="8" xfId="0" applyNumberFormat="1" applyFont="1" applyFill="1" applyBorder="1" applyAlignment="1">
      <alignment vertical="center"/>
    </xf>
    <xf numFmtId="1" fontId="7" fillId="5" borderId="8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27" fillId="0" borderId="0" xfId="0" applyFont="1"/>
    <xf numFmtId="0" fontId="27" fillId="2" borderId="0" xfId="0" applyFont="1" applyFill="1"/>
    <xf numFmtId="0" fontId="27" fillId="0" borderId="0" xfId="0" applyFont="1" applyAlignment="1">
      <alignment vertical="center"/>
    </xf>
    <xf numFmtId="0" fontId="32" fillId="0" borderId="0" xfId="0" applyFont="1"/>
    <xf numFmtId="0" fontId="19" fillId="2" borderId="0" xfId="0" applyFont="1" applyFill="1"/>
    <xf numFmtId="0" fontId="33" fillId="0" borderId="0" xfId="0" applyFont="1"/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" fontId="27" fillId="0" borderId="0" xfId="0" applyNumberFormat="1" applyFont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43" fillId="3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8" borderId="5" xfId="0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vertical="center"/>
    </xf>
    <xf numFmtId="10" fontId="27" fillId="0" borderId="0" xfId="1" applyNumberFormat="1" applyFont="1"/>
    <xf numFmtId="0" fontId="38" fillId="0" borderId="7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2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/>
    <xf numFmtId="0" fontId="1" fillId="2" borderId="1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/>
    </xf>
    <xf numFmtId="3" fontId="8" fillId="2" borderId="5" xfId="0" applyNumberFormat="1" applyFont="1" applyFill="1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4451062053937E-2"/>
          <c:y val="4.6431648591634261E-2"/>
          <c:w val="0.95398545216956987"/>
          <c:h val="0.6790985937818624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29248</c:v>
                </c:pt>
                <c:pt idx="1">
                  <c:v>31888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35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1,37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30.09.2023.</c:v>
                </c:pt>
                <c:pt idx="1">
                  <c:v>Broj korisnika mirovine za rujan 2023. (isplata u listopadu 2023.)</c:v>
                </c:pt>
                <c:pt idx="2">
                  <c:v>Registrirana nezaposlenost krajem rujna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1677607</c:v>
                </c:pt>
                <c:pt idx="1">
                  <c:v>1224909</c:v>
                </c:pt>
                <c:pt idx="2">
                  <c:v>103617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30.09.2023.</c:v>
                </c:pt>
                <c:pt idx="1">
                  <c:v>Broj korisnika mirovine za rujan 2023. (isplata u listopadu 2023.)</c:v>
                </c:pt>
                <c:pt idx="2">
                  <c:v>Registrirana nezaposlenost krajem rujna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507.63</c:v>
                </c:pt>
                <c:pt idx="1">
                  <c:v>525.13119089167913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507.63</c:v>
                </c:pt>
                <c:pt idx="1">
                  <c:v>525.13119089167913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43.648323301805675</c:v>
                </c:pt>
                <c:pt idx="1">
                  <c:v>45.153154848811617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tickLblSkip val="1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2221</c:v>
                </c:pt>
                <c:pt idx="1">
                  <c:v>8232</c:v>
                </c:pt>
                <c:pt idx="2">
                  <c:v>35634</c:v>
                </c:pt>
                <c:pt idx="3">
                  <c:v>70881</c:v>
                </c:pt>
                <c:pt idx="4">
                  <c:v>110706</c:v>
                </c:pt>
                <c:pt idx="5">
                  <c:v>121711</c:v>
                </c:pt>
                <c:pt idx="6">
                  <c:v>128493</c:v>
                </c:pt>
                <c:pt idx="7">
                  <c:v>128666</c:v>
                </c:pt>
                <c:pt idx="8">
                  <c:v>80984</c:v>
                </c:pt>
                <c:pt idx="9">
                  <c:v>72542</c:v>
                </c:pt>
                <c:pt idx="10">
                  <c:v>88422</c:v>
                </c:pt>
                <c:pt idx="11">
                  <c:v>48045</c:v>
                </c:pt>
                <c:pt idx="12">
                  <c:v>21875</c:v>
                </c:pt>
                <c:pt idx="13">
                  <c:v>27195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14574732530630979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37</c:v>
                </c:pt>
                <c:pt idx="1">
                  <c:v>3638</c:v>
                </c:pt>
                <c:pt idx="2">
                  <c:v>3778</c:v>
                </c:pt>
                <c:pt idx="3">
                  <c:v>5368</c:v>
                </c:pt>
                <c:pt idx="4">
                  <c:v>8624</c:v>
                </c:pt>
                <c:pt idx="5">
                  <c:v>26477</c:v>
                </c:pt>
                <c:pt idx="6">
                  <c:v>26663</c:v>
                </c:pt>
                <c:pt idx="7">
                  <c:v>28208</c:v>
                </c:pt>
                <c:pt idx="8">
                  <c:v>19253</c:v>
                </c:pt>
                <c:pt idx="9">
                  <c:v>19206</c:v>
                </c:pt>
                <c:pt idx="10">
                  <c:v>22246</c:v>
                </c:pt>
                <c:pt idx="11">
                  <c:v>11300</c:v>
                </c:pt>
                <c:pt idx="12">
                  <c:v>4445</c:v>
                </c:pt>
                <c:pt idx="13">
                  <c:v>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2184</c:v>
                </c:pt>
                <c:pt idx="1">
                  <c:v>4594</c:v>
                </c:pt>
                <c:pt idx="2">
                  <c:v>31856</c:v>
                </c:pt>
                <c:pt idx="3">
                  <c:v>65513</c:v>
                </c:pt>
                <c:pt idx="4">
                  <c:v>102082</c:v>
                </c:pt>
                <c:pt idx="5">
                  <c:v>95234</c:v>
                </c:pt>
                <c:pt idx="6">
                  <c:v>101830</c:v>
                </c:pt>
                <c:pt idx="7">
                  <c:v>100458</c:v>
                </c:pt>
                <c:pt idx="8">
                  <c:v>61731</c:v>
                </c:pt>
                <c:pt idx="9">
                  <c:v>53336</c:v>
                </c:pt>
                <c:pt idx="10">
                  <c:v>66176</c:v>
                </c:pt>
                <c:pt idx="11">
                  <c:v>36745</c:v>
                </c:pt>
                <c:pt idx="12">
                  <c:v>17430</c:v>
                </c:pt>
                <c:pt idx="13">
                  <c:v>22680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6933</c:v>
                </c:pt>
                <c:pt idx="1">
                  <c:v>9622</c:v>
                </c:pt>
                <c:pt idx="2">
                  <c:v>672</c:v>
                </c:pt>
                <c:pt idx="3">
                  <c:v>376</c:v>
                </c:pt>
                <c:pt idx="4" formatCode="0">
                  <c:v>16125</c:v>
                </c:pt>
                <c:pt idx="5">
                  <c:v>1764</c:v>
                </c:pt>
                <c:pt idx="6">
                  <c:v>2012</c:v>
                </c:pt>
                <c:pt idx="7">
                  <c:v>71299</c:v>
                </c:pt>
                <c:pt idx="8">
                  <c:v>58589</c:v>
                </c:pt>
                <c:pt idx="9">
                  <c:v>3504</c:v>
                </c:pt>
                <c:pt idx="10">
                  <c:v>153</c:v>
                </c:pt>
                <c:pt idx="11">
                  <c:v>4649</c:v>
                </c:pt>
                <c:pt idx="12">
                  <c:v>679</c:v>
                </c:pt>
                <c:pt idx="13">
                  <c:v>62</c:v>
                </c:pt>
                <c:pt idx="14">
                  <c:v>17</c:v>
                </c:pt>
                <c:pt idx="15">
                  <c:v>119</c:v>
                </c:pt>
                <c:pt idx="16">
                  <c:v>246</c:v>
                </c:pt>
                <c:pt idx="17">
                  <c:v>816</c:v>
                </c:pt>
                <c:pt idx="18">
                  <c:v>207</c:v>
                </c:pt>
                <c:pt idx="19">
                  <c:v>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809.14</c:v>
                </c:pt>
                <c:pt idx="1">
                  <c:v>762.15</c:v>
                </c:pt>
                <c:pt idx="2">
                  <c:v>728.02</c:v>
                </c:pt>
                <c:pt idx="3">
                  <c:v>877.27</c:v>
                </c:pt>
                <c:pt idx="4">
                  <c:v>690.55</c:v>
                </c:pt>
                <c:pt idx="5">
                  <c:v>469.29</c:v>
                </c:pt>
                <c:pt idx="6">
                  <c:v>725.65</c:v>
                </c:pt>
                <c:pt idx="7">
                  <c:v>1046.18</c:v>
                </c:pt>
                <c:pt idx="8">
                  <c:v>503.63</c:v>
                </c:pt>
                <c:pt idx="9">
                  <c:v>586.44000000000005</c:v>
                </c:pt>
                <c:pt idx="10">
                  <c:v>576.58000000000004</c:v>
                </c:pt>
                <c:pt idx="11">
                  <c:v>537.55999999999995</c:v>
                </c:pt>
                <c:pt idx="12">
                  <c:v>1859.14</c:v>
                </c:pt>
                <c:pt idx="13">
                  <c:v>633.27</c:v>
                </c:pt>
                <c:pt idx="14">
                  <c:v>672.05</c:v>
                </c:pt>
                <c:pt idx="15">
                  <c:v>1697.25</c:v>
                </c:pt>
                <c:pt idx="16">
                  <c:v>668.18</c:v>
                </c:pt>
                <c:pt idx="17">
                  <c:v>559.95000000000005</c:v>
                </c:pt>
                <c:pt idx="18">
                  <c:v>364.68</c:v>
                </c:pt>
                <c:pt idx="19">
                  <c:v>592.67999999999995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1631639570236E-2"/>
          <c:y val="0.16306954436450841"/>
          <c:w val="0.89192877509016411"/>
          <c:h val="0.5915904756509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8'!$B$7:$B$8</c:f>
              <c:strCache>
                <c:ptCount val="2"/>
                <c:pt idx="0">
                  <c:v>Broj 
korisnika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rgbClr val="DEBD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8'!$A$14:$A$15,'stranica 8'!$A$17,'stranica 8'!$A$18)</c:f>
              <c:strCache>
                <c:ptCount val="7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  <c:pt idx="5">
                  <c:v>Invalidska mirovina</c:v>
                </c:pt>
                <c:pt idx="6">
                  <c:v> UKUPNO  </c:v>
                </c:pt>
              </c:strCache>
            </c:strRef>
          </c:cat>
          <c:val>
            <c:numRef>
              <c:f>('stranica 8'!$B$10:$B$12,'stranica 8'!$B$14:$B$15,'stranica 8'!$B$17,'stranica 8'!$B$18)</c:f>
              <c:numCache>
                <c:formatCode>0</c:formatCode>
                <c:ptCount val="7"/>
                <c:pt idx="0">
                  <c:v>54177</c:v>
                </c:pt>
                <c:pt idx="1">
                  <c:v>1153</c:v>
                </c:pt>
                <c:pt idx="2">
                  <c:v>7032</c:v>
                </c:pt>
                <c:pt idx="3">
                  <c:v>13027</c:v>
                </c:pt>
                <c:pt idx="4">
                  <c:v>2</c:v>
                </c:pt>
                <c:pt idx="5">
                  <c:v>2569</c:v>
                </c:pt>
                <c:pt idx="6">
                  <c:v>77960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6163936"/>
        <c:axId val="1656164768"/>
      </c:barChart>
      <c:lineChart>
        <c:grouping val="standard"/>
        <c:varyColors val="0"/>
        <c:ser>
          <c:idx val="1"/>
          <c:order val="1"/>
          <c:tx>
            <c:strRef>
              <c:f>'stranica 8'!$D$7:$D$8</c:f>
              <c:strCache>
                <c:ptCount val="2"/>
                <c:pt idx="0">
                  <c:v>Prosjek brutoiznosa dijela obiteljske mirovine (DOM)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FF9F8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8'!$A$14:$A$15)</c:f>
              <c:strCache>
                <c:ptCount val="5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</c:strCache>
            </c:strRef>
          </c:cat>
          <c:val>
            <c:numRef>
              <c:f>('stranica 8'!$D$10:$D$12,'stranica 8'!$D$14:$D$15,'stranica 8'!$D$17,'stranica 8'!$D$18)</c:f>
              <c:numCache>
                <c:formatCode>#,##0.00</c:formatCode>
                <c:ptCount val="7"/>
                <c:pt idx="0">
                  <c:v>102.29139468778475</c:v>
                </c:pt>
                <c:pt idx="1">
                  <c:v>98.067701647875026</c:v>
                </c:pt>
                <c:pt idx="2">
                  <c:v>99.455749431171384</c:v>
                </c:pt>
                <c:pt idx="3">
                  <c:v>100.82685269056608</c:v>
                </c:pt>
                <c:pt idx="4">
                  <c:v>106.05500000000001</c:v>
                </c:pt>
                <c:pt idx="5">
                  <c:v>90.293857532113606</c:v>
                </c:pt>
                <c:pt idx="6">
                  <c:v>101.33317367880265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83728"/>
        <c:axId val="1452199536"/>
      </c:lineChart>
      <c:catAx>
        <c:axId val="1656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4768"/>
        <c:crosses val="autoZero"/>
        <c:auto val="1"/>
        <c:lblAlgn val="ctr"/>
        <c:lblOffset val="100"/>
        <c:noMultiLvlLbl val="0"/>
      </c:catAx>
      <c:valAx>
        <c:axId val="1656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3936"/>
        <c:crosses val="autoZero"/>
        <c:crossBetween val="between"/>
      </c:valAx>
      <c:valAx>
        <c:axId val="14521995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52183728"/>
        <c:crosses val="max"/>
        <c:crossBetween val="between"/>
      </c:valAx>
      <c:catAx>
        <c:axId val="145218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219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277534185777804E-2"/>
          <c:y val="2.396948582865991E-3"/>
          <c:w val="0.96077883121752639"/>
          <c:h val="0.17985838101172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67733</xdr:colOff>
      <xdr:row>34</xdr:row>
      <xdr:rowOff>25399</xdr:rowOff>
    </xdr:from>
    <xdr:to>
      <xdr:col>10</xdr:col>
      <xdr:colOff>713316</xdr:colOff>
      <xdr:row>45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12</xdr:col>
      <xdr:colOff>581025</xdr:colOff>
      <xdr:row>36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38099</xdr:rowOff>
    </xdr:from>
    <xdr:to>
      <xdr:col>12</xdr:col>
      <xdr:colOff>590550</xdr:colOff>
      <xdr:row>35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57151</xdr:rowOff>
    </xdr:from>
    <xdr:to>
      <xdr:col>13</xdr:col>
      <xdr:colOff>0</xdr:colOff>
      <xdr:row>35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28574</xdr:rowOff>
    </xdr:from>
    <xdr:to>
      <xdr:col>4</xdr:col>
      <xdr:colOff>695325</xdr:colOff>
      <xdr:row>56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9525</xdr:colOff>
      <xdr:row>37</xdr:row>
      <xdr:rowOff>123825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53" t="s">
        <v>204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23" s="1" customFormat="1" ht="12.75" customHeight="1" x14ac:dyDescent="0.2">
      <c r="A2" s="257" t="s">
        <v>4</v>
      </c>
      <c r="B2" s="254" t="s">
        <v>5</v>
      </c>
      <c r="C2" s="258" t="s">
        <v>105</v>
      </c>
      <c r="D2" s="254" t="s">
        <v>64</v>
      </c>
      <c r="E2" s="255" t="s">
        <v>65</v>
      </c>
      <c r="F2" s="251" t="s">
        <v>0</v>
      </c>
      <c r="G2" s="251"/>
      <c r="H2" s="251"/>
      <c r="I2" s="251"/>
      <c r="J2" s="251"/>
      <c r="K2" s="251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57"/>
      <c r="B3" s="254"/>
      <c r="C3" s="258"/>
      <c r="D3" s="254"/>
      <c r="E3" s="256"/>
      <c r="F3" s="65" t="s">
        <v>6</v>
      </c>
      <c r="G3" s="100" t="s">
        <v>106</v>
      </c>
      <c r="H3" s="65" t="s">
        <v>64</v>
      </c>
      <c r="I3" s="100" t="s">
        <v>65</v>
      </c>
      <c r="J3" s="101" t="s">
        <v>69</v>
      </c>
      <c r="K3" s="94" t="s">
        <v>66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50" t="s">
        <v>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6" t="s">
        <v>129</v>
      </c>
      <c r="B5" s="103">
        <v>500486</v>
      </c>
      <c r="C5" s="27">
        <v>477.87</v>
      </c>
      <c r="D5" s="28" t="s">
        <v>205</v>
      </c>
      <c r="E5" s="28" t="s">
        <v>132</v>
      </c>
      <c r="F5" s="110">
        <v>405541</v>
      </c>
      <c r="G5" s="29">
        <v>557.91999999999996</v>
      </c>
      <c r="H5" s="30" t="s">
        <v>221</v>
      </c>
      <c r="I5" s="31" t="s">
        <v>132</v>
      </c>
      <c r="J5" s="32">
        <f t="shared" ref="J5:J14" si="0">G5/$C$52*100</f>
        <v>47.972484952708513</v>
      </c>
      <c r="K5" s="32">
        <f>F5/$F$14*100</f>
        <v>42.886844111771595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7" t="s">
        <v>7</v>
      </c>
      <c r="B6" s="104">
        <v>51402</v>
      </c>
      <c r="C6" s="34">
        <v>612.25</v>
      </c>
      <c r="D6" s="35" t="s">
        <v>159</v>
      </c>
      <c r="E6" s="35" t="s">
        <v>161</v>
      </c>
      <c r="F6" s="111">
        <v>45384</v>
      </c>
      <c r="G6" s="36">
        <v>642.79999999999995</v>
      </c>
      <c r="H6" s="37" t="s">
        <v>165</v>
      </c>
      <c r="I6" s="38" t="s">
        <v>110</v>
      </c>
      <c r="J6" s="39">
        <f t="shared" si="0"/>
        <v>55.270851246775578</v>
      </c>
      <c r="K6" s="39">
        <f>F6/$F$14*100</f>
        <v>4.7994568568126086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7" t="s">
        <v>81</v>
      </c>
      <c r="B7" s="104">
        <v>76627</v>
      </c>
      <c r="C7" s="34">
        <v>420.82</v>
      </c>
      <c r="D7" s="35" t="s">
        <v>206</v>
      </c>
      <c r="E7" s="35" t="s">
        <v>162</v>
      </c>
      <c r="F7" s="111">
        <v>66438</v>
      </c>
      <c r="G7" s="36">
        <v>472.86</v>
      </c>
      <c r="H7" s="37" t="s">
        <v>222</v>
      </c>
      <c r="I7" s="38" t="s">
        <v>103</v>
      </c>
      <c r="J7" s="39">
        <f t="shared" si="0"/>
        <v>40.658641444539981</v>
      </c>
      <c r="K7" s="39">
        <f t="shared" ref="K7:K13" si="1">F7/$F$14*100</f>
        <v>7.0259632172773676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199" t="s">
        <v>126</v>
      </c>
      <c r="B8" s="192">
        <v>628515</v>
      </c>
      <c r="C8" s="193">
        <v>481.91</v>
      </c>
      <c r="D8" s="191" t="s">
        <v>207</v>
      </c>
      <c r="E8" s="191" t="s">
        <v>108</v>
      </c>
      <c r="F8" s="194">
        <v>517363</v>
      </c>
      <c r="G8" s="195">
        <v>554.44000000000005</v>
      </c>
      <c r="H8" s="196" t="s">
        <v>223</v>
      </c>
      <c r="I8" s="197" t="s">
        <v>135</v>
      </c>
      <c r="J8" s="198">
        <f t="shared" si="0"/>
        <v>47.67325881341359</v>
      </c>
      <c r="K8" s="198">
        <f t="shared" si="1"/>
        <v>54.712264185861571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8" t="s">
        <v>8</v>
      </c>
      <c r="B9" s="104">
        <v>211149</v>
      </c>
      <c r="C9" s="34">
        <v>460.27</v>
      </c>
      <c r="D9" s="35" t="s">
        <v>160</v>
      </c>
      <c r="E9" s="35" t="s">
        <v>163</v>
      </c>
      <c r="F9" s="111">
        <v>175190</v>
      </c>
      <c r="G9" s="36">
        <v>509.79</v>
      </c>
      <c r="H9" s="37" t="s">
        <v>224</v>
      </c>
      <c r="I9" s="38" t="s">
        <v>230</v>
      </c>
      <c r="J9" s="39">
        <f t="shared" si="0"/>
        <v>43.834049871023218</v>
      </c>
      <c r="K9" s="39">
        <f t="shared" si="1"/>
        <v>18.526724104199737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49" t="s">
        <v>9</v>
      </c>
      <c r="B10" s="104">
        <v>380</v>
      </c>
      <c r="C10" s="34">
        <v>505.19</v>
      </c>
      <c r="D10" s="35" t="s">
        <v>208</v>
      </c>
      <c r="E10" s="35" t="s">
        <v>217</v>
      </c>
      <c r="F10" s="111">
        <v>372</v>
      </c>
      <c r="G10" s="36">
        <v>505.62</v>
      </c>
      <c r="H10" s="37" t="s">
        <v>225</v>
      </c>
      <c r="I10" s="38" t="s">
        <v>164</v>
      </c>
      <c r="J10" s="39">
        <f t="shared" si="0"/>
        <v>43.475494411006025</v>
      </c>
      <c r="K10" s="39">
        <f t="shared" si="1"/>
        <v>3.9339810301742689E-2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199" t="s">
        <v>127</v>
      </c>
      <c r="B11" s="192">
        <v>840044</v>
      </c>
      <c r="C11" s="193">
        <v>476.48</v>
      </c>
      <c r="D11" s="191" t="s">
        <v>209</v>
      </c>
      <c r="E11" s="191" t="s">
        <v>133</v>
      </c>
      <c r="F11" s="194">
        <v>692925</v>
      </c>
      <c r="G11" s="195">
        <v>543.13</v>
      </c>
      <c r="H11" s="196" t="s">
        <v>226</v>
      </c>
      <c r="I11" s="197" t="s">
        <v>166</v>
      </c>
      <c r="J11" s="198">
        <f t="shared" si="0"/>
        <v>46.700773860705077</v>
      </c>
      <c r="K11" s="198">
        <f t="shared" si="1"/>
        <v>73.278328100363041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8" t="s">
        <v>128</v>
      </c>
      <c r="B12" s="104">
        <v>94509</v>
      </c>
      <c r="C12" s="34">
        <v>357.84</v>
      </c>
      <c r="D12" s="35" t="s">
        <v>210</v>
      </c>
      <c r="E12" s="35" t="s">
        <v>218</v>
      </c>
      <c r="F12" s="111">
        <v>89356</v>
      </c>
      <c r="G12" s="36">
        <v>373.53</v>
      </c>
      <c r="H12" s="37" t="s">
        <v>134</v>
      </c>
      <c r="I12" s="38" t="s">
        <v>167</v>
      </c>
      <c r="J12" s="39">
        <f t="shared" si="0"/>
        <v>32.117798796216675</v>
      </c>
      <c r="K12" s="39">
        <f t="shared" si="1"/>
        <v>9.4495916379637634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8" t="s">
        <v>130</v>
      </c>
      <c r="B13" s="104">
        <v>196210</v>
      </c>
      <c r="C13" s="34">
        <v>376.81</v>
      </c>
      <c r="D13" s="35" t="s">
        <v>211</v>
      </c>
      <c r="E13" s="35" t="s">
        <v>219</v>
      </c>
      <c r="F13" s="111">
        <v>163326</v>
      </c>
      <c r="G13" s="36">
        <v>430.38</v>
      </c>
      <c r="H13" s="37" t="s">
        <v>227</v>
      </c>
      <c r="I13" s="38" t="s">
        <v>231</v>
      </c>
      <c r="J13" s="39">
        <f t="shared" si="0"/>
        <v>37.006018916595011</v>
      </c>
      <c r="K13" s="39">
        <f t="shared" si="1"/>
        <v>17.272080261673189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1130763</v>
      </c>
      <c r="C14" s="42">
        <v>449.27</v>
      </c>
      <c r="D14" s="43" t="s">
        <v>212</v>
      </c>
      <c r="E14" s="43" t="s">
        <v>220</v>
      </c>
      <c r="F14" s="105">
        <v>945607</v>
      </c>
      <c r="G14" s="42">
        <v>507.63</v>
      </c>
      <c r="H14" s="43" t="s">
        <v>228</v>
      </c>
      <c r="I14" s="43" t="s">
        <v>168</v>
      </c>
      <c r="J14" s="44">
        <f t="shared" si="0"/>
        <v>43.648323301805675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59</v>
      </c>
      <c r="B15" s="106">
        <v>111180</v>
      </c>
      <c r="C15" s="18">
        <v>679.92</v>
      </c>
      <c r="D15" s="19" t="s">
        <v>213</v>
      </c>
      <c r="E15" s="20" t="s">
        <v>103</v>
      </c>
      <c r="F15" s="106">
        <v>88764</v>
      </c>
      <c r="G15" s="18">
        <v>810.13</v>
      </c>
      <c r="H15" s="19" t="s">
        <v>229</v>
      </c>
      <c r="I15" s="20" t="s">
        <v>111</v>
      </c>
      <c r="J15" s="21">
        <f>G15/C52*100</f>
        <v>69.658641444539981</v>
      </c>
      <c r="K15" s="21"/>
      <c r="L15" s="90"/>
      <c r="M15" s="225"/>
      <c r="N15" s="114"/>
      <c r="O15" s="180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60</v>
      </c>
      <c r="B16" s="107">
        <v>221599</v>
      </c>
      <c r="C16" s="22">
        <v>620.15</v>
      </c>
      <c r="D16" s="23" t="s">
        <v>214</v>
      </c>
      <c r="E16" s="24" t="s">
        <v>104</v>
      </c>
      <c r="F16" s="107">
        <v>179723</v>
      </c>
      <c r="G16" s="22">
        <v>718.88</v>
      </c>
      <c r="H16" s="23" t="s">
        <v>232</v>
      </c>
      <c r="I16" s="24" t="s">
        <v>112</v>
      </c>
      <c r="J16" s="25">
        <f>G16/C52*100</f>
        <v>61.812553740326734</v>
      </c>
      <c r="K16" s="25">
        <f>F16/F14*100</f>
        <v>19.006098728118552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306944</v>
      </c>
      <c r="C17" s="4">
        <v>316.77</v>
      </c>
      <c r="D17" s="5" t="s">
        <v>215</v>
      </c>
      <c r="E17" s="6" t="s">
        <v>70</v>
      </c>
      <c r="F17" s="108">
        <v>262181</v>
      </c>
      <c r="G17" s="4">
        <v>347.69266106239581</v>
      </c>
      <c r="H17" s="5" t="s">
        <v>233</v>
      </c>
      <c r="I17" s="6" t="s">
        <v>70</v>
      </c>
      <c r="J17" s="10">
        <f>G17/C52*100</f>
        <v>29.896187537609269</v>
      </c>
      <c r="K17" s="10">
        <f>F17/F14*100</f>
        <v>27.726211840648389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1696</v>
      </c>
      <c r="C18" s="7">
        <v>1297.68</v>
      </c>
      <c r="D18" s="9" t="s">
        <v>216</v>
      </c>
      <c r="E18" s="8" t="s">
        <v>70</v>
      </c>
      <c r="F18" s="109">
        <v>1551</v>
      </c>
      <c r="G18" s="7">
        <v>1363.46</v>
      </c>
      <c r="H18" s="9" t="s">
        <v>234</v>
      </c>
      <c r="I18" s="8" t="s">
        <v>70</v>
      </c>
      <c r="J18" s="11">
        <f>G18/C52*100</f>
        <v>117.23645743766123</v>
      </c>
      <c r="K18" s="11">
        <f>F18/F14*100</f>
        <v>0.1640216284354917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52" t="s">
        <v>76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133"/>
    </row>
    <row r="20" spans="1:25" ht="33.75" customHeight="1" x14ac:dyDescent="0.25">
      <c r="A20" s="261" t="s">
        <v>107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133"/>
    </row>
    <row r="21" spans="1:25" ht="22.5" customHeight="1" x14ac:dyDescent="0.25">
      <c r="A21" s="230" t="s">
        <v>158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133"/>
    </row>
    <row r="22" spans="1:25" s="1" customFormat="1" ht="12.75" customHeight="1" x14ac:dyDescent="0.2">
      <c r="A22" s="259" t="s">
        <v>4</v>
      </c>
      <c r="B22" s="255" t="str">
        <f>B2</f>
        <v>Broj 
korisnika</v>
      </c>
      <c r="C22" s="258" t="s">
        <v>105</v>
      </c>
      <c r="D22" s="255" t="str">
        <f>D2</f>
        <v>Prosječan mirovinski staž
(gg mm dd)</v>
      </c>
      <c r="E22" s="255" t="str">
        <f>E2</f>
        <v>Prosječna dob
(gg mm)</v>
      </c>
      <c r="F22" s="251" t="s">
        <v>0</v>
      </c>
      <c r="G22" s="251"/>
      <c r="H22" s="251"/>
      <c r="I22" s="251"/>
      <c r="J22" s="251"/>
      <c r="K22" s="251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60"/>
      <c r="B23" s="256"/>
      <c r="C23" s="258"/>
      <c r="D23" s="256"/>
      <c r="E23" s="256"/>
      <c r="F23" s="65" t="str">
        <f>F3</f>
        <v>Broj 
 korisnika</v>
      </c>
      <c r="G23" s="100" t="s">
        <v>106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67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63" t="s">
        <v>98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6" t="s">
        <v>129</v>
      </c>
      <c r="B25" s="103">
        <v>15030</v>
      </c>
      <c r="C25" s="27">
        <v>450.62</v>
      </c>
      <c r="D25" s="28" t="s">
        <v>235</v>
      </c>
      <c r="E25" s="28" t="s">
        <v>117</v>
      </c>
      <c r="F25" s="110">
        <v>11367</v>
      </c>
      <c r="G25" s="29">
        <v>551.79999999999995</v>
      </c>
      <c r="H25" s="30" t="s">
        <v>244</v>
      </c>
      <c r="I25" s="31" t="s">
        <v>217</v>
      </c>
      <c r="J25" s="150">
        <f t="shared" ref="J25:J33" si="2">G25/$C$52*100</f>
        <v>47.446259673258808</v>
      </c>
      <c r="K25" s="150">
        <f>F25/$F$33*100</f>
        <v>48.380506490742711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7" t="s">
        <v>7</v>
      </c>
      <c r="B26" s="104">
        <v>3882</v>
      </c>
      <c r="C26" s="34">
        <v>583.16999999999996</v>
      </c>
      <c r="D26" s="35" t="s">
        <v>236</v>
      </c>
      <c r="E26" s="35" t="s">
        <v>115</v>
      </c>
      <c r="F26" s="111">
        <v>3530</v>
      </c>
      <c r="G26" s="36">
        <v>605.89</v>
      </c>
      <c r="H26" s="37" t="s">
        <v>245</v>
      </c>
      <c r="I26" s="38" t="s">
        <v>115</v>
      </c>
      <c r="J26" s="151">
        <f t="shared" si="2"/>
        <v>52.097162510748063</v>
      </c>
      <c r="K26" s="151">
        <f>F26/$F$33*100</f>
        <v>15.024473292189827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88" t="s">
        <v>126</v>
      </c>
      <c r="B27" s="192">
        <v>18912</v>
      </c>
      <c r="C27" s="193">
        <v>477.83</v>
      </c>
      <c r="D27" s="191" t="s">
        <v>237</v>
      </c>
      <c r="E27" s="191" t="s">
        <v>136</v>
      </c>
      <c r="F27" s="194">
        <v>14897</v>
      </c>
      <c r="G27" s="195">
        <v>564.62</v>
      </c>
      <c r="H27" s="196" t="s">
        <v>246</v>
      </c>
      <c r="I27" s="197" t="s">
        <v>109</v>
      </c>
      <c r="J27" s="200">
        <f t="shared" si="2"/>
        <v>48.548581255374032</v>
      </c>
      <c r="K27" s="200">
        <f t="shared" ref="K27:K32" si="3">F27/$F$33*100</f>
        <v>63.404979782932536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8" t="s">
        <v>8</v>
      </c>
      <c r="B28" s="104">
        <v>3781</v>
      </c>
      <c r="C28" s="34">
        <v>469.54</v>
      </c>
      <c r="D28" s="35" t="s">
        <v>238</v>
      </c>
      <c r="E28" s="35" t="s">
        <v>137</v>
      </c>
      <c r="F28" s="111">
        <v>3268</v>
      </c>
      <c r="G28" s="36">
        <v>505.97</v>
      </c>
      <c r="H28" s="37" t="s">
        <v>247</v>
      </c>
      <c r="I28" s="38" t="s">
        <v>146</v>
      </c>
      <c r="J28" s="151">
        <f t="shared" si="2"/>
        <v>43.505588993981085</v>
      </c>
      <c r="K28" s="151">
        <f t="shared" si="3"/>
        <v>13.909342413279422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49" t="s">
        <v>9</v>
      </c>
      <c r="B29" s="104">
        <v>7</v>
      </c>
      <c r="C29" s="34">
        <v>570.24</v>
      </c>
      <c r="D29" s="35" t="s">
        <v>113</v>
      </c>
      <c r="E29" s="35" t="s">
        <v>114</v>
      </c>
      <c r="F29" s="111">
        <v>7</v>
      </c>
      <c r="G29" s="36">
        <v>570.24</v>
      </c>
      <c r="H29" s="37" t="s">
        <v>113</v>
      </c>
      <c r="I29" s="38" t="s">
        <v>114</v>
      </c>
      <c r="J29" s="151">
        <f t="shared" si="2"/>
        <v>49.031814273430783</v>
      </c>
      <c r="K29" s="151">
        <f t="shared" si="3"/>
        <v>2.9793573100659713E-2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88" t="s">
        <v>127</v>
      </c>
      <c r="B30" s="192">
        <v>22700</v>
      </c>
      <c r="C30" s="193">
        <v>476.47</v>
      </c>
      <c r="D30" s="191" t="s">
        <v>239</v>
      </c>
      <c r="E30" s="191" t="s">
        <v>138</v>
      </c>
      <c r="F30" s="194">
        <v>18172</v>
      </c>
      <c r="G30" s="195">
        <v>554.07000000000005</v>
      </c>
      <c r="H30" s="196" t="s">
        <v>248</v>
      </c>
      <c r="I30" s="197" t="s">
        <v>167</v>
      </c>
      <c r="J30" s="200">
        <f t="shared" si="2"/>
        <v>47.641444539982807</v>
      </c>
      <c r="K30" s="200">
        <f t="shared" si="3"/>
        <v>77.344115769312623</v>
      </c>
      <c r="L30" s="90"/>
      <c r="M30" s="114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</row>
    <row r="31" spans="1:25" s="1" customFormat="1" ht="12" customHeight="1" x14ac:dyDescent="0.2">
      <c r="A31" s="148" t="s">
        <v>128</v>
      </c>
      <c r="B31" s="104">
        <v>1391</v>
      </c>
      <c r="C31" s="34">
        <v>332.98</v>
      </c>
      <c r="D31" s="35" t="s">
        <v>240</v>
      </c>
      <c r="E31" s="35" t="s">
        <v>243</v>
      </c>
      <c r="F31" s="111">
        <v>1200</v>
      </c>
      <c r="G31" s="36">
        <v>368.3</v>
      </c>
      <c r="H31" s="37" t="s">
        <v>249</v>
      </c>
      <c r="I31" s="38" t="s">
        <v>252</v>
      </c>
      <c r="J31" s="151">
        <f t="shared" si="2"/>
        <v>31.668099742046437</v>
      </c>
      <c r="K31" s="151">
        <f t="shared" si="3"/>
        <v>5.1074696743988079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8" t="s">
        <v>130</v>
      </c>
      <c r="B32" s="104">
        <v>5157</v>
      </c>
      <c r="C32" s="34">
        <v>374.71</v>
      </c>
      <c r="D32" s="35" t="s">
        <v>241</v>
      </c>
      <c r="E32" s="35" t="s">
        <v>139</v>
      </c>
      <c r="F32" s="111">
        <v>4123</v>
      </c>
      <c r="G32" s="36">
        <v>443.23</v>
      </c>
      <c r="H32" s="37" t="s">
        <v>250</v>
      </c>
      <c r="I32" s="38" t="s">
        <v>253</v>
      </c>
      <c r="J32" s="151">
        <f t="shared" si="2"/>
        <v>38.110920034393807</v>
      </c>
      <c r="K32" s="151">
        <f t="shared" si="3"/>
        <v>17.54841455628857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29248</v>
      </c>
      <c r="C33" s="42">
        <v>451.71348912746168</v>
      </c>
      <c r="D33" s="43" t="s">
        <v>242</v>
      </c>
      <c r="E33" s="43" t="s">
        <v>139</v>
      </c>
      <c r="F33" s="105">
        <v>23495</v>
      </c>
      <c r="G33" s="42">
        <v>525.13119089167913</v>
      </c>
      <c r="H33" s="43" t="s">
        <v>251</v>
      </c>
      <c r="I33" s="43" t="s">
        <v>142</v>
      </c>
      <c r="J33" s="152">
        <f t="shared" si="2"/>
        <v>45.153154848811617</v>
      </c>
      <c r="K33" s="152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43" t="s">
        <v>77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64" t="s">
        <v>17</v>
      </c>
      <c r="B36" s="254" t="s">
        <v>5</v>
      </c>
      <c r="C36" s="258" t="s">
        <v>105</v>
      </c>
      <c r="D36" s="242" t="s">
        <v>56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65"/>
      <c r="B37" s="254"/>
      <c r="C37" s="258"/>
      <c r="D37" s="242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31" t="s">
        <v>97</v>
      </c>
      <c r="B38" s="231"/>
      <c r="C38" s="231"/>
      <c r="D38" s="231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129</v>
      </c>
      <c r="B39" s="153">
        <v>21271</v>
      </c>
      <c r="C39" s="154">
        <v>446.56</v>
      </c>
      <c r="D39" s="155" t="s">
        <v>143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128</v>
      </c>
      <c r="B40" s="156">
        <v>2629</v>
      </c>
      <c r="C40" s="157">
        <v>405.37</v>
      </c>
      <c r="D40" s="158" t="s">
        <v>254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130</v>
      </c>
      <c r="B41" s="156">
        <v>7988</v>
      </c>
      <c r="C41" s="157">
        <v>406.04</v>
      </c>
      <c r="D41" s="158" t="s">
        <v>255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31888</v>
      </c>
      <c r="C42" s="42">
        <v>433.01376724786752</v>
      </c>
      <c r="D42" s="159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32" t="s">
        <v>78</v>
      </c>
      <c r="B43" s="232"/>
      <c r="C43" s="232"/>
      <c r="D43" s="232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1"/>
      <c r="B44" s="160"/>
      <c r="C44" s="160"/>
      <c r="D44" s="160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33" t="s">
        <v>256</v>
      </c>
      <c r="B45" s="234"/>
      <c r="C45" s="237">
        <v>1677607</v>
      </c>
      <c r="D45" s="237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33" t="s">
        <v>257</v>
      </c>
      <c r="B46" s="234"/>
      <c r="C46" s="236">
        <v>1224909</v>
      </c>
      <c r="D46" s="236"/>
      <c r="L46" s="112"/>
      <c r="M46" s="116"/>
      <c r="N46" s="116"/>
      <c r="O46" s="179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33" t="s">
        <v>73</v>
      </c>
      <c r="B47" s="234"/>
      <c r="C47" s="235" t="s">
        <v>169</v>
      </c>
      <c r="D47" s="235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139" t="s">
        <v>258</v>
      </c>
      <c r="B48" s="140"/>
      <c r="C48" s="238">
        <v>111216</v>
      </c>
      <c r="D48" s="239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40" t="s">
        <v>259</v>
      </c>
      <c r="B49" s="241"/>
      <c r="C49" s="238">
        <v>214434</v>
      </c>
      <c r="D49" s="239"/>
      <c r="L49" s="112"/>
      <c r="M49" s="116"/>
      <c r="N49" s="179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229" t="s">
        <v>260</v>
      </c>
      <c r="B50" s="138"/>
      <c r="C50" s="238">
        <v>7057</v>
      </c>
      <c r="D50" s="239"/>
      <c r="L50" s="112"/>
      <c r="M50" s="116"/>
      <c r="N50" s="145"/>
      <c r="O50" s="145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261</v>
      </c>
      <c r="B51" s="136"/>
      <c r="C51" s="238">
        <v>103617</v>
      </c>
      <c r="D51" s="239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46" t="s">
        <v>262</v>
      </c>
      <c r="B52" s="247"/>
      <c r="C52" s="296">
        <v>1163</v>
      </c>
      <c r="D52" s="296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33" t="s">
        <v>170</v>
      </c>
      <c r="B53" s="234"/>
      <c r="C53" s="245" t="s">
        <v>171</v>
      </c>
      <c r="D53" s="244"/>
      <c r="L53" s="112"/>
      <c r="M53" s="116"/>
      <c r="N53" s="116"/>
      <c r="O53" s="116"/>
      <c r="P53" s="116"/>
      <c r="Q53" s="112">
        <f>C45/C46</f>
        <v>1.369576842034796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49" t="s">
        <v>172</v>
      </c>
      <c r="B54" s="249"/>
      <c r="C54" s="248" t="s">
        <v>173</v>
      </c>
      <c r="D54" s="248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33" t="s">
        <v>102</v>
      </c>
      <c r="B55" s="234"/>
      <c r="C55" s="244">
        <v>6.56</v>
      </c>
      <c r="D55" s="244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5"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K20"/>
    <mergeCell ref="C22:C23"/>
    <mergeCell ref="D22:D23"/>
    <mergeCell ref="C55:D55"/>
    <mergeCell ref="C53:D53"/>
    <mergeCell ref="C52:D52"/>
    <mergeCell ref="A55:B55"/>
    <mergeCell ref="A53:B53"/>
    <mergeCell ref="A52:B52"/>
    <mergeCell ref="C54:D54"/>
    <mergeCell ref="A54:B54"/>
    <mergeCell ref="A21:K21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  <mergeCell ref="D36:D37"/>
    <mergeCell ref="A34:K34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47.25" customHeight="1" x14ac:dyDescent="0.25">
      <c r="A1" s="267" t="s">
        <v>157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3" t="s">
        <v>315</v>
      </c>
      <c r="J2" s="273"/>
      <c r="K2" s="273"/>
      <c r="L2" s="273"/>
      <c r="M2" s="273"/>
    </row>
    <row r="3" spans="1:16" ht="26.25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6" ht="33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6" ht="12.75" customHeight="1" x14ac:dyDescent="0.25">
      <c r="A5" s="52" t="s">
        <v>83</v>
      </c>
      <c r="B5" s="53">
        <v>2221</v>
      </c>
      <c r="C5" s="54">
        <v>49.16</v>
      </c>
      <c r="D5" s="55" t="s">
        <v>263</v>
      </c>
      <c r="E5" s="53">
        <v>822</v>
      </c>
      <c r="F5" s="54">
        <v>47.28</v>
      </c>
      <c r="G5" s="55" t="s">
        <v>264</v>
      </c>
      <c r="H5" s="53">
        <v>1054</v>
      </c>
      <c r="I5" s="54">
        <v>51.7</v>
      </c>
      <c r="J5" s="55" t="s">
        <v>265</v>
      </c>
      <c r="K5" s="53">
        <v>345</v>
      </c>
      <c r="L5" s="56">
        <v>45.9</v>
      </c>
      <c r="M5" s="55" t="s">
        <v>266</v>
      </c>
    </row>
    <row r="6" spans="1:16" ht="12.75" customHeight="1" x14ac:dyDescent="0.25">
      <c r="A6" s="52" t="s">
        <v>84</v>
      </c>
      <c r="B6" s="53">
        <v>8232</v>
      </c>
      <c r="C6" s="54">
        <v>119.41</v>
      </c>
      <c r="D6" s="55" t="s">
        <v>267</v>
      </c>
      <c r="E6" s="53">
        <v>3397</v>
      </c>
      <c r="F6" s="54">
        <v>122.61</v>
      </c>
      <c r="G6" s="55" t="s">
        <v>174</v>
      </c>
      <c r="H6" s="53">
        <v>1821</v>
      </c>
      <c r="I6" s="54">
        <v>110.02</v>
      </c>
      <c r="J6" s="55" t="s">
        <v>268</v>
      </c>
      <c r="K6" s="53">
        <v>3014</v>
      </c>
      <c r="L6" s="56">
        <v>121.48</v>
      </c>
      <c r="M6" s="55" t="s">
        <v>175</v>
      </c>
    </row>
    <row r="7" spans="1:16" ht="12.75" customHeight="1" x14ac:dyDescent="0.25">
      <c r="A7" s="52" t="s">
        <v>85</v>
      </c>
      <c r="B7" s="53">
        <v>35634</v>
      </c>
      <c r="C7" s="54">
        <v>180.9</v>
      </c>
      <c r="D7" s="55" t="s">
        <v>269</v>
      </c>
      <c r="E7" s="53">
        <v>17869</v>
      </c>
      <c r="F7" s="54">
        <v>181.55</v>
      </c>
      <c r="G7" s="55" t="s">
        <v>270</v>
      </c>
      <c r="H7" s="53">
        <v>4397</v>
      </c>
      <c r="I7" s="54">
        <v>174.07</v>
      </c>
      <c r="J7" s="55" t="s">
        <v>271</v>
      </c>
      <c r="K7" s="53">
        <v>13368</v>
      </c>
      <c r="L7" s="56">
        <v>182.26</v>
      </c>
      <c r="M7" s="55" t="s">
        <v>272</v>
      </c>
    </row>
    <row r="8" spans="1:16" ht="12.75" customHeight="1" x14ac:dyDescent="0.25">
      <c r="A8" s="52" t="s">
        <v>86</v>
      </c>
      <c r="B8" s="53">
        <v>70881</v>
      </c>
      <c r="C8" s="54">
        <v>236.43</v>
      </c>
      <c r="D8" s="55" t="s">
        <v>273</v>
      </c>
      <c r="E8" s="53">
        <v>40675</v>
      </c>
      <c r="F8" s="54">
        <v>236.56</v>
      </c>
      <c r="G8" s="55" t="s">
        <v>274</v>
      </c>
      <c r="H8" s="53">
        <v>10934</v>
      </c>
      <c r="I8" s="54">
        <v>237.98</v>
      </c>
      <c r="J8" s="55" t="s">
        <v>275</v>
      </c>
      <c r="K8" s="53">
        <v>19272</v>
      </c>
      <c r="L8" s="56">
        <v>235.28</v>
      </c>
      <c r="M8" s="55" t="s">
        <v>276</v>
      </c>
    </row>
    <row r="9" spans="1:16" ht="12.75" customHeight="1" x14ac:dyDescent="0.25">
      <c r="A9" s="52" t="s">
        <v>87</v>
      </c>
      <c r="B9" s="53">
        <v>110706</v>
      </c>
      <c r="C9" s="54">
        <v>308.87</v>
      </c>
      <c r="D9" s="55" t="s">
        <v>277</v>
      </c>
      <c r="E9" s="53">
        <v>67103</v>
      </c>
      <c r="F9" s="54">
        <v>310.11</v>
      </c>
      <c r="G9" s="55" t="s">
        <v>278</v>
      </c>
      <c r="H9" s="53">
        <v>22539</v>
      </c>
      <c r="I9" s="54">
        <v>308.5</v>
      </c>
      <c r="J9" s="55" t="s">
        <v>279</v>
      </c>
      <c r="K9" s="53">
        <v>21064</v>
      </c>
      <c r="L9" s="56">
        <v>305.32</v>
      </c>
      <c r="M9" s="55" t="s">
        <v>280</v>
      </c>
    </row>
    <row r="10" spans="1:16" ht="12.75" customHeight="1" x14ac:dyDescent="0.25">
      <c r="A10" s="52" t="s">
        <v>88</v>
      </c>
      <c r="B10" s="53">
        <v>121711</v>
      </c>
      <c r="C10" s="54">
        <v>372.55</v>
      </c>
      <c r="D10" s="55" t="s">
        <v>281</v>
      </c>
      <c r="E10" s="53">
        <v>80966</v>
      </c>
      <c r="F10" s="54">
        <v>371.68</v>
      </c>
      <c r="G10" s="55" t="s">
        <v>282</v>
      </c>
      <c r="H10" s="53">
        <v>16389</v>
      </c>
      <c r="I10" s="54">
        <v>372.44</v>
      </c>
      <c r="J10" s="55" t="s">
        <v>283</v>
      </c>
      <c r="K10" s="53">
        <v>24356</v>
      </c>
      <c r="L10" s="56">
        <v>375.53</v>
      </c>
      <c r="M10" s="55" t="s">
        <v>284</v>
      </c>
    </row>
    <row r="11" spans="1:16" ht="12.75" customHeight="1" x14ac:dyDescent="0.25">
      <c r="A11" s="52" t="s">
        <v>89</v>
      </c>
      <c r="B11" s="53">
        <v>128493</v>
      </c>
      <c r="C11" s="54">
        <v>433.02</v>
      </c>
      <c r="D11" s="55" t="s">
        <v>285</v>
      </c>
      <c r="E11" s="53">
        <v>88088</v>
      </c>
      <c r="F11" s="54">
        <v>434.22</v>
      </c>
      <c r="G11" s="55" t="s">
        <v>286</v>
      </c>
      <c r="H11" s="53">
        <v>12364</v>
      </c>
      <c r="I11" s="54">
        <v>428.95</v>
      </c>
      <c r="J11" s="55" t="s">
        <v>287</v>
      </c>
      <c r="K11" s="53">
        <v>28041</v>
      </c>
      <c r="L11" s="56">
        <v>431.07</v>
      </c>
      <c r="M11" s="55" t="s">
        <v>288</v>
      </c>
    </row>
    <row r="12" spans="1:16" ht="12.75" customHeight="1" x14ac:dyDescent="0.25">
      <c r="A12" s="52" t="s">
        <v>90</v>
      </c>
      <c r="B12" s="53">
        <v>128666</v>
      </c>
      <c r="C12" s="54">
        <v>505.16</v>
      </c>
      <c r="D12" s="55" t="s">
        <v>289</v>
      </c>
      <c r="E12" s="53">
        <v>100759</v>
      </c>
      <c r="F12" s="54">
        <v>505.57</v>
      </c>
      <c r="G12" s="55" t="s">
        <v>290</v>
      </c>
      <c r="H12" s="53">
        <v>11136</v>
      </c>
      <c r="I12" s="54">
        <v>503.52</v>
      </c>
      <c r="J12" s="55" t="s">
        <v>291</v>
      </c>
      <c r="K12" s="53">
        <v>16771</v>
      </c>
      <c r="L12" s="56">
        <v>503.8</v>
      </c>
      <c r="M12" s="55" t="s">
        <v>292</v>
      </c>
    </row>
    <row r="13" spans="1:16" ht="12.75" customHeight="1" x14ac:dyDescent="0.25">
      <c r="A13" s="52" t="s">
        <v>91</v>
      </c>
      <c r="B13" s="53">
        <v>80984</v>
      </c>
      <c r="C13" s="54">
        <v>569.14</v>
      </c>
      <c r="D13" s="55" t="s">
        <v>293</v>
      </c>
      <c r="E13" s="53">
        <v>66288</v>
      </c>
      <c r="F13" s="54">
        <v>569.39</v>
      </c>
      <c r="G13" s="55" t="s">
        <v>294</v>
      </c>
      <c r="H13" s="53">
        <v>3651</v>
      </c>
      <c r="I13" s="54">
        <v>567.44000000000005</v>
      </c>
      <c r="J13" s="55" t="s">
        <v>295</v>
      </c>
      <c r="K13" s="53">
        <v>11045</v>
      </c>
      <c r="L13" s="56">
        <v>568.24</v>
      </c>
      <c r="M13" s="55" t="s">
        <v>296</v>
      </c>
    </row>
    <row r="14" spans="1:16" ht="12.75" customHeight="1" x14ac:dyDescent="0.25">
      <c r="A14" s="52" t="s">
        <v>92</v>
      </c>
      <c r="B14" s="53">
        <v>72542</v>
      </c>
      <c r="C14" s="54">
        <v>632.97</v>
      </c>
      <c r="D14" s="55" t="s">
        <v>297</v>
      </c>
      <c r="E14" s="53">
        <v>61911</v>
      </c>
      <c r="F14" s="54">
        <v>633.22</v>
      </c>
      <c r="G14" s="55" t="s">
        <v>298</v>
      </c>
      <c r="H14" s="53">
        <v>2334</v>
      </c>
      <c r="I14" s="54">
        <v>629.58000000000004</v>
      </c>
      <c r="J14" s="55" t="s">
        <v>299</v>
      </c>
      <c r="K14" s="53">
        <v>8297</v>
      </c>
      <c r="L14" s="56">
        <v>632.05999999999995</v>
      </c>
      <c r="M14" s="55" t="s">
        <v>300</v>
      </c>
      <c r="P14" s="119" t="s">
        <v>62</v>
      </c>
    </row>
    <row r="15" spans="1:16" ht="12.75" customHeight="1" x14ac:dyDescent="0.25">
      <c r="A15" s="52" t="s">
        <v>93</v>
      </c>
      <c r="B15" s="53">
        <v>88422</v>
      </c>
      <c r="C15" s="54">
        <v>728.66</v>
      </c>
      <c r="D15" s="55" t="s">
        <v>301</v>
      </c>
      <c r="E15" s="53">
        <v>77966</v>
      </c>
      <c r="F15" s="54">
        <v>729.22</v>
      </c>
      <c r="G15" s="55" t="s">
        <v>302</v>
      </c>
      <c r="H15" s="53">
        <v>1663</v>
      </c>
      <c r="I15" s="54">
        <v>719.94</v>
      </c>
      <c r="J15" s="55" t="s">
        <v>303</v>
      </c>
      <c r="K15" s="53">
        <v>8793</v>
      </c>
      <c r="L15" s="56">
        <v>725.34</v>
      </c>
      <c r="M15" s="55" t="s">
        <v>176</v>
      </c>
      <c r="P15" s="119">
        <f>B19-'stranica 4'!B19-'stranica 5'!B19</f>
        <v>0</v>
      </c>
    </row>
    <row r="16" spans="1:16" ht="12.75" customHeight="1" x14ac:dyDescent="0.25">
      <c r="A16" s="52" t="s">
        <v>94</v>
      </c>
      <c r="B16" s="53">
        <v>48045</v>
      </c>
      <c r="C16" s="54">
        <v>859.41</v>
      </c>
      <c r="D16" s="55" t="s">
        <v>177</v>
      </c>
      <c r="E16" s="53">
        <v>43422</v>
      </c>
      <c r="F16" s="54">
        <v>859.58</v>
      </c>
      <c r="G16" s="55" t="s">
        <v>304</v>
      </c>
      <c r="H16" s="53">
        <v>554</v>
      </c>
      <c r="I16" s="54">
        <v>855.58</v>
      </c>
      <c r="J16" s="55" t="s">
        <v>305</v>
      </c>
      <c r="K16" s="53">
        <v>4069</v>
      </c>
      <c r="L16" s="56">
        <v>858.11</v>
      </c>
      <c r="M16" s="55" t="s">
        <v>306</v>
      </c>
    </row>
    <row r="17" spans="1:13" ht="12.75" customHeight="1" x14ac:dyDescent="0.25">
      <c r="A17" s="52" t="s">
        <v>95</v>
      </c>
      <c r="B17" s="53">
        <v>21875</v>
      </c>
      <c r="C17" s="54">
        <v>991.9</v>
      </c>
      <c r="D17" s="55" t="s">
        <v>307</v>
      </c>
      <c r="E17" s="53">
        <v>18984</v>
      </c>
      <c r="F17" s="54">
        <v>991.59</v>
      </c>
      <c r="G17" s="55" t="s">
        <v>308</v>
      </c>
      <c r="H17" s="53">
        <v>287</v>
      </c>
      <c r="I17" s="54">
        <v>989.64</v>
      </c>
      <c r="J17" s="55" t="s">
        <v>309</v>
      </c>
      <c r="K17" s="53">
        <v>2604</v>
      </c>
      <c r="L17" s="56">
        <v>994.42</v>
      </c>
      <c r="M17" s="55" t="s">
        <v>310</v>
      </c>
    </row>
    <row r="18" spans="1:13" ht="12.75" customHeight="1" x14ac:dyDescent="0.25">
      <c r="A18" s="52" t="s">
        <v>96</v>
      </c>
      <c r="B18" s="53">
        <v>27195</v>
      </c>
      <c r="C18" s="54">
        <v>1328.17</v>
      </c>
      <c r="D18" s="55" t="s">
        <v>311</v>
      </c>
      <c r="E18" s="53">
        <v>24675</v>
      </c>
      <c r="F18" s="54">
        <v>1336.68</v>
      </c>
      <c r="G18" s="55" t="s">
        <v>312</v>
      </c>
      <c r="H18" s="53">
        <v>233</v>
      </c>
      <c r="I18" s="54">
        <v>1248.1300000000001</v>
      </c>
      <c r="J18" s="55" t="s">
        <v>313</v>
      </c>
      <c r="K18" s="53">
        <v>2287</v>
      </c>
      <c r="L18" s="56">
        <v>1244.4100000000001</v>
      </c>
      <c r="M18" s="55" t="s">
        <v>314</v>
      </c>
    </row>
    <row r="19" spans="1:13" ht="11.25" customHeight="1" x14ac:dyDescent="0.25">
      <c r="A19" s="57" t="s">
        <v>1</v>
      </c>
      <c r="B19" s="58">
        <v>945607</v>
      </c>
      <c r="C19" s="59">
        <v>507.63</v>
      </c>
      <c r="D19" s="60" t="s">
        <v>228</v>
      </c>
      <c r="E19" s="58">
        <v>692925</v>
      </c>
      <c r="F19" s="59">
        <v>543.13</v>
      </c>
      <c r="G19" s="60" t="s">
        <v>226</v>
      </c>
      <c r="H19" s="58">
        <v>89356</v>
      </c>
      <c r="I19" s="59">
        <v>373.53</v>
      </c>
      <c r="J19" s="60" t="s">
        <v>134</v>
      </c>
      <c r="K19" s="58">
        <v>163326</v>
      </c>
      <c r="L19" s="61">
        <v>430.38</v>
      </c>
      <c r="M19" s="60" t="s">
        <v>227</v>
      </c>
    </row>
    <row r="20" spans="1:13" ht="14.2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62"/>
    </row>
    <row r="21" spans="1:13" ht="6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8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48" customHeight="1" x14ac:dyDescent="0.25">
      <c r="A1" s="274" t="s">
        <v>156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rujan 2023. (isplata u listopadu 2023.)</v>
      </c>
      <c r="J2" s="273"/>
      <c r="K2" s="273"/>
      <c r="L2" s="273"/>
      <c r="M2" s="273"/>
    </row>
    <row r="3" spans="1:13" ht="24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4.5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37</v>
      </c>
      <c r="C5" s="54">
        <v>49.15</v>
      </c>
      <c r="D5" s="55" t="s">
        <v>178</v>
      </c>
      <c r="E5" s="53">
        <v>22</v>
      </c>
      <c r="F5" s="54">
        <v>46.51</v>
      </c>
      <c r="G5" s="55" t="s">
        <v>179</v>
      </c>
      <c r="H5" s="53">
        <v>1</v>
      </c>
      <c r="I5" s="54">
        <v>65.08</v>
      </c>
      <c r="J5" s="55" t="s">
        <v>79</v>
      </c>
      <c r="K5" s="53">
        <v>14</v>
      </c>
      <c r="L5" s="56">
        <v>52.16</v>
      </c>
      <c r="M5" s="55" t="s">
        <v>180</v>
      </c>
    </row>
    <row r="6" spans="1:13" ht="12.75" customHeight="1" x14ac:dyDescent="0.25">
      <c r="A6" s="52" t="s">
        <v>84</v>
      </c>
      <c r="B6" s="53">
        <v>3638</v>
      </c>
      <c r="C6" s="54">
        <v>126.07</v>
      </c>
      <c r="D6" s="55" t="s">
        <v>316</v>
      </c>
      <c r="E6" s="53">
        <v>2527</v>
      </c>
      <c r="F6" s="54">
        <v>124.91</v>
      </c>
      <c r="G6" s="55" t="s">
        <v>317</v>
      </c>
      <c r="H6" s="53">
        <v>64</v>
      </c>
      <c r="I6" s="54">
        <v>122.59</v>
      </c>
      <c r="J6" s="55" t="s">
        <v>318</v>
      </c>
      <c r="K6" s="53">
        <v>1047</v>
      </c>
      <c r="L6" s="56">
        <v>129.07</v>
      </c>
      <c r="M6" s="55" t="s">
        <v>319</v>
      </c>
    </row>
    <row r="7" spans="1:13" ht="12.75" customHeight="1" x14ac:dyDescent="0.25">
      <c r="A7" s="52" t="s">
        <v>85</v>
      </c>
      <c r="B7" s="53">
        <v>3778</v>
      </c>
      <c r="C7" s="54">
        <v>169.1</v>
      </c>
      <c r="D7" s="55" t="s">
        <v>320</v>
      </c>
      <c r="E7" s="53">
        <v>2436</v>
      </c>
      <c r="F7" s="54">
        <v>167.3</v>
      </c>
      <c r="G7" s="55" t="s">
        <v>321</v>
      </c>
      <c r="H7" s="53">
        <v>106</v>
      </c>
      <c r="I7" s="54">
        <v>170.04</v>
      </c>
      <c r="J7" s="55" t="s">
        <v>322</v>
      </c>
      <c r="K7" s="53">
        <v>1236</v>
      </c>
      <c r="L7" s="56">
        <v>172.57</v>
      </c>
      <c r="M7" s="55" t="s">
        <v>323</v>
      </c>
    </row>
    <row r="8" spans="1:13" ht="12.75" customHeight="1" x14ac:dyDescent="0.25">
      <c r="A8" s="52" t="s">
        <v>86</v>
      </c>
      <c r="B8" s="53">
        <v>5368</v>
      </c>
      <c r="C8" s="54">
        <v>237.03</v>
      </c>
      <c r="D8" s="55" t="s">
        <v>324</v>
      </c>
      <c r="E8" s="53">
        <v>2730</v>
      </c>
      <c r="F8" s="54">
        <v>237.4</v>
      </c>
      <c r="G8" s="55" t="s">
        <v>325</v>
      </c>
      <c r="H8" s="53">
        <v>246</v>
      </c>
      <c r="I8" s="54">
        <v>240.44</v>
      </c>
      <c r="J8" s="55" t="s">
        <v>326</v>
      </c>
      <c r="K8" s="53">
        <v>2392</v>
      </c>
      <c r="L8" s="56">
        <v>236.25</v>
      </c>
      <c r="M8" s="55" t="s">
        <v>327</v>
      </c>
    </row>
    <row r="9" spans="1:13" ht="12.75" customHeight="1" x14ac:dyDescent="0.25">
      <c r="A9" s="52" t="s">
        <v>87</v>
      </c>
      <c r="B9" s="53">
        <v>8624</v>
      </c>
      <c r="C9" s="54">
        <v>309.06</v>
      </c>
      <c r="D9" s="55" t="s">
        <v>328</v>
      </c>
      <c r="E9" s="53">
        <v>5411</v>
      </c>
      <c r="F9" s="54">
        <v>310.20999999999998</v>
      </c>
      <c r="G9" s="55" t="s">
        <v>329</v>
      </c>
      <c r="H9" s="53">
        <v>414</v>
      </c>
      <c r="I9" s="54">
        <v>312.51</v>
      </c>
      <c r="J9" s="55" t="s">
        <v>330</v>
      </c>
      <c r="K9" s="53">
        <v>2799</v>
      </c>
      <c r="L9" s="56">
        <v>306.33</v>
      </c>
      <c r="M9" s="55" t="s">
        <v>331</v>
      </c>
    </row>
    <row r="10" spans="1:13" ht="12.75" customHeight="1" x14ac:dyDescent="0.25">
      <c r="A10" s="52" t="s">
        <v>88</v>
      </c>
      <c r="B10" s="53">
        <v>26477</v>
      </c>
      <c r="C10" s="54">
        <v>375.29</v>
      </c>
      <c r="D10" s="55" t="s">
        <v>332</v>
      </c>
      <c r="E10" s="53">
        <v>18839</v>
      </c>
      <c r="F10" s="54">
        <v>373.98</v>
      </c>
      <c r="G10" s="55" t="s">
        <v>333</v>
      </c>
      <c r="H10" s="53">
        <v>1880</v>
      </c>
      <c r="I10" s="54">
        <v>373.23</v>
      </c>
      <c r="J10" s="55" t="s">
        <v>334</v>
      </c>
      <c r="K10" s="53">
        <v>5758</v>
      </c>
      <c r="L10" s="56">
        <v>380.24</v>
      </c>
      <c r="M10" s="55" t="s">
        <v>335</v>
      </c>
    </row>
    <row r="11" spans="1:13" ht="12.75" customHeight="1" x14ac:dyDescent="0.25">
      <c r="A11" s="52" t="s">
        <v>89</v>
      </c>
      <c r="B11" s="53">
        <v>26663</v>
      </c>
      <c r="C11" s="54">
        <v>431.97</v>
      </c>
      <c r="D11" s="55" t="s">
        <v>336</v>
      </c>
      <c r="E11" s="53">
        <v>15955</v>
      </c>
      <c r="F11" s="54">
        <v>436.25</v>
      </c>
      <c r="G11" s="55" t="s">
        <v>337</v>
      </c>
      <c r="H11" s="53">
        <v>781</v>
      </c>
      <c r="I11" s="54">
        <v>437.76</v>
      </c>
      <c r="J11" s="55" t="s">
        <v>338</v>
      </c>
      <c r="K11" s="53">
        <v>9927</v>
      </c>
      <c r="L11" s="56">
        <v>424.62</v>
      </c>
      <c r="M11" s="55" t="s">
        <v>339</v>
      </c>
    </row>
    <row r="12" spans="1:13" ht="12.75" customHeight="1" x14ac:dyDescent="0.25">
      <c r="A12" s="52" t="s">
        <v>90</v>
      </c>
      <c r="B12" s="53">
        <v>28208</v>
      </c>
      <c r="C12" s="54">
        <v>503.81</v>
      </c>
      <c r="D12" s="55" t="s">
        <v>340</v>
      </c>
      <c r="E12" s="53">
        <v>23315</v>
      </c>
      <c r="F12" s="54">
        <v>503.6</v>
      </c>
      <c r="G12" s="55" t="s">
        <v>341</v>
      </c>
      <c r="H12" s="53">
        <v>1438</v>
      </c>
      <c r="I12" s="54">
        <v>504.73</v>
      </c>
      <c r="J12" s="55" t="s">
        <v>342</v>
      </c>
      <c r="K12" s="53">
        <v>3455</v>
      </c>
      <c r="L12" s="56">
        <v>504.87</v>
      </c>
      <c r="M12" s="55" t="s">
        <v>343</v>
      </c>
    </row>
    <row r="13" spans="1:13" ht="12.75" customHeight="1" x14ac:dyDescent="0.25">
      <c r="A13" s="52" t="s">
        <v>91</v>
      </c>
      <c r="B13" s="53">
        <v>19253</v>
      </c>
      <c r="C13" s="54">
        <v>570.5</v>
      </c>
      <c r="D13" s="55" t="s">
        <v>344</v>
      </c>
      <c r="E13" s="53">
        <v>16646</v>
      </c>
      <c r="F13" s="54">
        <v>570.78</v>
      </c>
      <c r="G13" s="55" t="s">
        <v>345</v>
      </c>
      <c r="H13" s="53">
        <v>603</v>
      </c>
      <c r="I13" s="54">
        <v>571.20000000000005</v>
      </c>
      <c r="J13" s="55" t="s">
        <v>346</v>
      </c>
      <c r="K13" s="53">
        <v>2004</v>
      </c>
      <c r="L13" s="56">
        <v>567.95000000000005</v>
      </c>
      <c r="M13" s="55" t="s">
        <v>347</v>
      </c>
    </row>
    <row r="14" spans="1:13" ht="12.75" customHeight="1" x14ac:dyDescent="0.25">
      <c r="A14" s="52" t="s">
        <v>92</v>
      </c>
      <c r="B14" s="53">
        <v>19206</v>
      </c>
      <c r="C14" s="54">
        <v>632.78</v>
      </c>
      <c r="D14" s="55" t="s">
        <v>348</v>
      </c>
      <c r="E14" s="53">
        <v>17206</v>
      </c>
      <c r="F14" s="54">
        <v>632.99</v>
      </c>
      <c r="G14" s="55" t="s">
        <v>349</v>
      </c>
      <c r="H14" s="53">
        <v>536</v>
      </c>
      <c r="I14" s="54">
        <v>628.84</v>
      </c>
      <c r="J14" s="55" t="s">
        <v>350</v>
      </c>
      <c r="K14" s="53">
        <v>1464</v>
      </c>
      <c r="L14" s="56">
        <v>631.79</v>
      </c>
      <c r="M14" s="55" t="s">
        <v>351</v>
      </c>
    </row>
    <row r="15" spans="1:13" ht="12.75" customHeight="1" x14ac:dyDescent="0.25">
      <c r="A15" s="52" t="s">
        <v>93</v>
      </c>
      <c r="B15" s="53">
        <v>22246</v>
      </c>
      <c r="C15" s="54">
        <v>727.34</v>
      </c>
      <c r="D15" s="55" t="s">
        <v>352</v>
      </c>
      <c r="E15" s="53">
        <v>20063</v>
      </c>
      <c r="F15" s="54">
        <v>727.63</v>
      </c>
      <c r="G15" s="55" t="s">
        <v>353</v>
      </c>
      <c r="H15" s="53">
        <v>608</v>
      </c>
      <c r="I15" s="54">
        <v>721.69</v>
      </c>
      <c r="J15" s="55" t="s">
        <v>354</v>
      </c>
      <c r="K15" s="53">
        <v>1575</v>
      </c>
      <c r="L15" s="56">
        <v>725.88</v>
      </c>
      <c r="M15" s="55" t="s">
        <v>355</v>
      </c>
    </row>
    <row r="16" spans="1:13" ht="12.75" customHeight="1" x14ac:dyDescent="0.25">
      <c r="A16" s="52" t="s">
        <v>94</v>
      </c>
      <c r="B16" s="53">
        <v>11300</v>
      </c>
      <c r="C16" s="54">
        <v>860.06</v>
      </c>
      <c r="D16" s="55" t="s">
        <v>356</v>
      </c>
      <c r="E16" s="53">
        <v>10477</v>
      </c>
      <c r="F16" s="54">
        <v>860.41</v>
      </c>
      <c r="G16" s="55" t="s">
        <v>357</v>
      </c>
      <c r="H16" s="53">
        <v>196</v>
      </c>
      <c r="I16" s="54">
        <v>854.47</v>
      </c>
      <c r="J16" s="55" t="s">
        <v>358</v>
      </c>
      <c r="K16" s="53">
        <v>627</v>
      </c>
      <c r="L16" s="56">
        <v>855.97</v>
      </c>
      <c r="M16" s="55" t="s">
        <v>359</v>
      </c>
    </row>
    <row r="17" spans="1:13" ht="12.75" customHeight="1" x14ac:dyDescent="0.25">
      <c r="A17" s="52" t="s">
        <v>95</v>
      </c>
      <c r="B17" s="53">
        <v>4445</v>
      </c>
      <c r="C17" s="54">
        <v>992.68</v>
      </c>
      <c r="D17" s="55" t="s">
        <v>360</v>
      </c>
      <c r="E17" s="53">
        <v>4001</v>
      </c>
      <c r="F17" s="54">
        <v>992.45</v>
      </c>
      <c r="G17" s="55" t="s">
        <v>361</v>
      </c>
      <c r="H17" s="53">
        <v>86</v>
      </c>
      <c r="I17" s="54">
        <v>988.7</v>
      </c>
      <c r="J17" s="55" t="s">
        <v>362</v>
      </c>
      <c r="K17" s="53">
        <v>358</v>
      </c>
      <c r="L17" s="56">
        <v>996.21</v>
      </c>
      <c r="M17" s="55" t="s">
        <v>363</v>
      </c>
    </row>
    <row r="18" spans="1:13" ht="12.75" customHeight="1" x14ac:dyDescent="0.25">
      <c r="A18" s="52" t="s">
        <v>96</v>
      </c>
      <c r="B18" s="53">
        <v>4515</v>
      </c>
      <c r="C18" s="54">
        <v>1236.77</v>
      </c>
      <c r="D18" s="55" t="s">
        <v>364</v>
      </c>
      <c r="E18" s="53">
        <v>4239</v>
      </c>
      <c r="F18" s="54">
        <v>1240.43</v>
      </c>
      <c r="G18" s="55" t="s">
        <v>365</v>
      </c>
      <c r="H18" s="53">
        <v>88</v>
      </c>
      <c r="I18" s="54">
        <v>1259.08</v>
      </c>
      <c r="J18" s="55" t="s">
        <v>366</v>
      </c>
      <c r="K18" s="53">
        <v>188</v>
      </c>
      <c r="L18" s="56">
        <v>1143.8399999999999</v>
      </c>
      <c r="M18" s="55" t="s">
        <v>367</v>
      </c>
    </row>
    <row r="19" spans="1:13" ht="11.25" customHeight="1" x14ac:dyDescent="0.25">
      <c r="A19" s="57" t="s">
        <v>1</v>
      </c>
      <c r="B19" s="58">
        <v>183758</v>
      </c>
      <c r="C19" s="59">
        <v>542.75</v>
      </c>
      <c r="D19" s="60" t="s">
        <v>368</v>
      </c>
      <c r="E19" s="58">
        <v>143867</v>
      </c>
      <c r="F19" s="59">
        <v>570.20000000000005</v>
      </c>
      <c r="G19" s="60" t="s">
        <v>369</v>
      </c>
      <c r="H19" s="58">
        <v>7047</v>
      </c>
      <c r="I19" s="59">
        <v>492.04</v>
      </c>
      <c r="J19" s="60" t="s">
        <v>370</v>
      </c>
      <c r="K19" s="58">
        <v>32844</v>
      </c>
      <c r="L19" s="61">
        <v>433.43</v>
      </c>
      <c r="M19" s="60" t="s">
        <v>371</v>
      </c>
    </row>
    <row r="20" spans="1:13" ht="15.75" customHeight="1" x14ac:dyDescent="0.25">
      <c r="A20" s="262" t="s">
        <v>75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3" ht="2.25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5.7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51" customHeight="1" x14ac:dyDescent="0.25">
      <c r="A1" s="274" t="s">
        <v>155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rujan 2023. (isplata u listopadu 2023.)</v>
      </c>
      <c r="J2" s="273"/>
      <c r="K2" s="273"/>
      <c r="L2" s="273"/>
      <c r="M2" s="273"/>
    </row>
    <row r="3" spans="1:13" ht="24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6.75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2184</v>
      </c>
      <c r="C5" s="54">
        <v>49.16</v>
      </c>
      <c r="D5" s="55" t="s">
        <v>372</v>
      </c>
      <c r="E5" s="53">
        <v>800</v>
      </c>
      <c r="F5" s="54">
        <v>47.3</v>
      </c>
      <c r="G5" s="55" t="s">
        <v>373</v>
      </c>
      <c r="H5" s="53">
        <v>1053</v>
      </c>
      <c r="I5" s="54">
        <v>51.69</v>
      </c>
      <c r="J5" s="55" t="s">
        <v>374</v>
      </c>
      <c r="K5" s="53">
        <v>331</v>
      </c>
      <c r="L5" s="56">
        <v>45.63</v>
      </c>
      <c r="M5" s="55" t="s">
        <v>375</v>
      </c>
    </row>
    <row r="6" spans="1:13" ht="12.75" customHeight="1" x14ac:dyDescent="0.25">
      <c r="A6" s="52" t="s">
        <v>84</v>
      </c>
      <c r="B6" s="53">
        <v>4594</v>
      </c>
      <c r="C6" s="54">
        <v>114.14</v>
      </c>
      <c r="D6" s="55" t="s">
        <v>376</v>
      </c>
      <c r="E6" s="53">
        <v>870</v>
      </c>
      <c r="F6" s="54">
        <v>115.93</v>
      </c>
      <c r="G6" s="55" t="s">
        <v>377</v>
      </c>
      <c r="H6" s="53">
        <v>1757</v>
      </c>
      <c r="I6" s="54">
        <v>109.56</v>
      </c>
      <c r="J6" s="55" t="s">
        <v>378</v>
      </c>
      <c r="K6" s="53">
        <v>1967</v>
      </c>
      <c r="L6" s="56">
        <v>117.44</v>
      </c>
      <c r="M6" s="55" t="s">
        <v>379</v>
      </c>
    </row>
    <row r="7" spans="1:13" ht="12.75" customHeight="1" x14ac:dyDescent="0.25">
      <c r="A7" s="52" t="s">
        <v>85</v>
      </c>
      <c r="B7" s="53">
        <v>31856</v>
      </c>
      <c r="C7" s="54">
        <v>182.3</v>
      </c>
      <c r="D7" s="55" t="s">
        <v>380</v>
      </c>
      <c r="E7" s="53">
        <v>15433</v>
      </c>
      <c r="F7" s="54">
        <v>183.8</v>
      </c>
      <c r="G7" s="55" t="s">
        <v>381</v>
      </c>
      <c r="H7" s="53">
        <v>4291</v>
      </c>
      <c r="I7" s="54">
        <v>174.17</v>
      </c>
      <c r="J7" s="55" t="s">
        <v>382</v>
      </c>
      <c r="K7" s="53">
        <v>12132</v>
      </c>
      <c r="L7" s="56">
        <v>183.25</v>
      </c>
      <c r="M7" s="55" t="s">
        <v>383</v>
      </c>
    </row>
    <row r="8" spans="1:13" ht="12.75" customHeight="1" x14ac:dyDescent="0.25">
      <c r="A8" s="52" t="s">
        <v>86</v>
      </c>
      <c r="B8" s="53">
        <v>65513</v>
      </c>
      <c r="C8" s="54">
        <v>236.38</v>
      </c>
      <c r="D8" s="55" t="s">
        <v>384</v>
      </c>
      <c r="E8" s="53">
        <v>37945</v>
      </c>
      <c r="F8" s="54">
        <v>236.5</v>
      </c>
      <c r="G8" s="55" t="s">
        <v>385</v>
      </c>
      <c r="H8" s="53">
        <v>10688</v>
      </c>
      <c r="I8" s="54">
        <v>237.92</v>
      </c>
      <c r="J8" s="55" t="s">
        <v>386</v>
      </c>
      <c r="K8" s="53">
        <v>16880</v>
      </c>
      <c r="L8" s="56">
        <v>235.14</v>
      </c>
      <c r="M8" s="55" t="s">
        <v>387</v>
      </c>
    </row>
    <row r="9" spans="1:13" ht="12.75" customHeight="1" x14ac:dyDescent="0.25">
      <c r="A9" s="52" t="s">
        <v>87</v>
      </c>
      <c r="B9" s="53">
        <v>102082</v>
      </c>
      <c r="C9" s="54">
        <v>308.86</v>
      </c>
      <c r="D9" s="55" t="s">
        <v>388</v>
      </c>
      <c r="E9" s="53">
        <v>61692</v>
      </c>
      <c r="F9" s="54">
        <v>310.10000000000002</v>
      </c>
      <c r="G9" s="55" t="s">
        <v>389</v>
      </c>
      <c r="H9" s="53">
        <v>22125</v>
      </c>
      <c r="I9" s="54">
        <v>308.43</v>
      </c>
      <c r="J9" s="55" t="s">
        <v>390</v>
      </c>
      <c r="K9" s="53">
        <v>18265</v>
      </c>
      <c r="L9" s="56">
        <v>305.17</v>
      </c>
      <c r="M9" s="55" t="s">
        <v>391</v>
      </c>
    </row>
    <row r="10" spans="1:13" ht="12.75" customHeight="1" x14ac:dyDescent="0.25">
      <c r="A10" s="52" t="s">
        <v>88</v>
      </c>
      <c r="B10" s="53">
        <v>95234</v>
      </c>
      <c r="C10" s="54">
        <v>371.79</v>
      </c>
      <c r="D10" s="55" t="s">
        <v>392</v>
      </c>
      <c r="E10" s="53">
        <v>62127</v>
      </c>
      <c r="F10" s="54">
        <v>370.98</v>
      </c>
      <c r="G10" s="55" t="s">
        <v>393</v>
      </c>
      <c r="H10" s="53">
        <v>14509</v>
      </c>
      <c r="I10" s="54">
        <v>372.34</v>
      </c>
      <c r="J10" s="55" t="s">
        <v>394</v>
      </c>
      <c r="K10" s="53">
        <v>18598</v>
      </c>
      <c r="L10" s="56">
        <v>374.07</v>
      </c>
      <c r="M10" s="55" t="s">
        <v>395</v>
      </c>
    </row>
    <row r="11" spans="1:13" ht="12.75" customHeight="1" x14ac:dyDescent="0.25">
      <c r="A11" s="52" t="s">
        <v>89</v>
      </c>
      <c r="B11" s="53">
        <v>101830</v>
      </c>
      <c r="C11" s="54">
        <v>433.3</v>
      </c>
      <c r="D11" s="55" t="s">
        <v>396</v>
      </c>
      <c r="E11" s="53">
        <v>72133</v>
      </c>
      <c r="F11" s="54">
        <v>433.76</v>
      </c>
      <c r="G11" s="55" t="s">
        <v>397</v>
      </c>
      <c r="H11" s="53">
        <v>11583</v>
      </c>
      <c r="I11" s="54">
        <v>428.35</v>
      </c>
      <c r="J11" s="55" t="s">
        <v>398</v>
      </c>
      <c r="K11" s="53">
        <v>18114</v>
      </c>
      <c r="L11" s="56">
        <v>434.6</v>
      </c>
      <c r="M11" s="55" t="s">
        <v>399</v>
      </c>
    </row>
    <row r="12" spans="1:13" ht="12.75" customHeight="1" x14ac:dyDescent="0.25">
      <c r="A12" s="52" t="s">
        <v>90</v>
      </c>
      <c r="B12" s="53">
        <v>100458</v>
      </c>
      <c r="C12" s="54">
        <v>505.54</v>
      </c>
      <c r="D12" s="55" t="s">
        <v>400</v>
      </c>
      <c r="E12" s="53">
        <v>77444</v>
      </c>
      <c r="F12" s="54">
        <v>506.16</v>
      </c>
      <c r="G12" s="55" t="s">
        <v>401</v>
      </c>
      <c r="H12" s="53">
        <v>9698</v>
      </c>
      <c r="I12" s="54">
        <v>503.34</v>
      </c>
      <c r="J12" s="55" t="s">
        <v>402</v>
      </c>
      <c r="K12" s="53">
        <v>13316</v>
      </c>
      <c r="L12" s="56">
        <v>503.52</v>
      </c>
      <c r="M12" s="55" t="s">
        <v>181</v>
      </c>
    </row>
    <row r="13" spans="1:13" ht="12.75" customHeight="1" x14ac:dyDescent="0.25">
      <c r="A13" s="52" t="s">
        <v>91</v>
      </c>
      <c r="B13" s="53">
        <v>61731</v>
      </c>
      <c r="C13" s="54">
        <v>568.72</v>
      </c>
      <c r="D13" s="55" t="s">
        <v>403</v>
      </c>
      <c r="E13" s="53">
        <v>49642</v>
      </c>
      <c r="F13" s="54">
        <v>568.91999999999996</v>
      </c>
      <c r="G13" s="55" t="s">
        <v>404</v>
      </c>
      <c r="H13" s="53">
        <v>3048</v>
      </c>
      <c r="I13" s="54">
        <v>566.69000000000005</v>
      </c>
      <c r="J13" s="55" t="s">
        <v>405</v>
      </c>
      <c r="K13" s="53">
        <v>9041</v>
      </c>
      <c r="L13" s="56">
        <v>568.30999999999995</v>
      </c>
      <c r="M13" s="55" t="s">
        <v>406</v>
      </c>
    </row>
    <row r="14" spans="1:13" ht="12.75" customHeight="1" x14ac:dyDescent="0.25">
      <c r="A14" s="52" t="s">
        <v>92</v>
      </c>
      <c r="B14" s="53">
        <v>53336</v>
      </c>
      <c r="C14" s="54">
        <v>633.04</v>
      </c>
      <c r="D14" s="55" t="s">
        <v>407</v>
      </c>
      <c r="E14" s="53">
        <v>44705</v>
      </c>
      <c r="F14" s="54">
        <v>633.30999999999995</v>
      </c>
      <c r="G14" s="55" t="s">
        <v>408</v>
      </c>
      <c r="H14" s="53">
        <v>1798</v>
      </c>
      <c r="I14" s="54">
        <v>629.79999999999995</v>
      </c>
      <c r="J14" s="55" t="s">
        <v>409</v>
      </c>
      <c r="K14" s="53">
        <v>6833</v>
      </c>
      <c r="L14" s="56">
        <v>632.12</v>
      </c>
      <c r="M14" s="55" t="s">
        <v>410</v>
      </c>
    </row>
    <row r="15" spans="1:13" ht="12.75" customHeight="1" x14ac:dyDescent="0.25">
      <c r="A15" s="52" t="s">
        <v>93</v>
      </c>
      <c r="B15" s="53">
        <v>66176</v>
      </c>
      <c r="C15" s="54">
        <v>729.1</v>
      </c>
      <c r="D15" s="55" t="s">
        <v>411</v>
      </c>
      <c r="E15" s="53">
        <v>57903</v>
      </c>
      <c r="F15" s="54">
        <v>729.77</v>
      </c>
      <c r="G15" s="55" t="s">
        <v>412</v>
      </c>
      <c r="H15" s="53">
        <v>1055</v>
      </c>
      <c r="I15" s="54">
        <v>718.94</v>
      </c>
      <c r="J15" s="55" t="s">
        <v>413</v>
      </c>
      <c r="K15" s="53">
        <v>7218</v>
      </c>
      <c r="L15" s="56">
        <v>725.22</v>
      </c>
      <c r="M15" s="55" t="s">
        <v>414</v>
      </c>
    </row>
    <row r="16" spans="1:13" ht="12.75" customHeight="1" x14ac:dyDescent="0.25">
      <c r="A16" s="52" t="s">
        <v>94</v>
      </c>
      <c r="B16" s="53">
        <v>36745</v>
      </c>
      <c r="C16" s="54">
        <v>859.21</v>
      </c>
      <c r="D16" s="55" t="s">
        <v>415</v>
      </c>
      <c r="E16" s="53">
        <v>32945</v>
      </c>
      <c r="F16" s="54">
        <v>859.31</v>
      </c>
      <c r="G16" s="55" t="s">
        <v>416</v>
      </c>
      <c r="H16" s="53">
        <v>358</v>
      </c>
      <c r="I16" s="54">
        <v>856.19</v>
      </c>
      <c r="J16" s="55" t="s">
        <v>417</v>
      </c>
      <c r="K16" s="53">
        <v>3442</v>
      </c>
      <c r="L16" s="56">
        <v>858.5</v>
      </c>
      <c r="M16" s="55" t="s">
        <v>418</v>
      </c>
    </row>
    <row r="17" spans="1:19" ht="12.75" customHeight="1" x14ac:dyDescent="0.25">
      <c r="A17" s="52" t="s">
        <v>95</v>
      </c>
      <c r="B17" s="53">
        <v>17430</v>
      </c>
      <c r="C17" s="54">
        <v>991.71</v>
      </c>
      <c r="D17" s="55" t="s">
        <v>419</v>
      </c>
      <c r="E17" s="53">
        <v>14983</v>
      </c>
      <c r="F17" s="54">
        <v>991.36</v>
      </c>
      <c r="G17" s="55" t="s">
        <v>420</v>
      </c>
      <c r="H17" s="53">
        <v>201</v>
      </c>
      <c r="I17" s="54">
        <v>990.04</v>
      </c>
      <c r="J17" s="55" t="s">
        <v>421</v>
      </c>
      <c r="K17" s="53">
        <v>2246</v>
      </c>
      <c r="L17" s="56">
        <v>994.14</v>
      </c>
      <c r="M17" s="55" t="s">
        <v>422</v>
      </c>
    </row>
    <row r="18" spans="1:19" ht="12.75" customHeight="1" x14ac:dyDescent="0.25">
      <c r="A18" s="52" t="s">
        <v>96</v>
      </c>
      <c r="B18" s="53">
        <v>22680</v>
      </c>
      <c r="C18" s="54">
        <v>1346.36</v>
      </c>
      <c r="D18" s="55" t="s">
        <v>423</v>
      </c>
      <c r="E18" s="53">
        <v>20436</v>
      </c>
      <c r="F18" s="54">
        <v>1356.65</v>
      </c>
      <c r="G18" s="55" t="s">
        <v>424</v>
      </c>
      <c r="H18" s="53">
        <v>145</v>
      </c>
      <c r="I18" s="54">
        <v>1241.49</v>
      </c>
      <c r="J18" s="55" t="s">
        <v>425</v>
      </c>
      <c r="K18" s="53">
        <v>2099</v>
      </c>
      <c r="L18" s="56">
        <v>1253.42</v>
      </c>
      <c r="M18" s="55" t="s">
        <v>426</v>
      </c>
    </row>
    <row r="19" spans="1:19" ht="11.25" customHeight="1" x14ac:dyDescent="0.25">
      <c r="A19" s="57" t="s">
        <v>1</v>
      </c>
      <c r="B19" s="58">
        <v>761849</v>
      </c>
      <c r="C19" s="59">
        <v>499.16</v>
      </c>
      <c r="D19" s="60" t="s">
        <v>427</v>
      </c>
      <c r="E19" s="58">
        <v>549058</v>
      </c>
      <c r="F19" s="59">
        <v>536.04</v>
      </c>
      <c r="G19" s="60" t="s">
        <v>428</v>
      </c>
      <c r="H19" s="58">
        <v>82309</v>
      </c>
      <c r="I19" s="59">
        <v>363.39</v>
      </c>
      <c r="J19" s="60" t="s">
        <v>429</v>
      </c>
      <c r="K19" s="58">
        <v>130482</v>
      </c>
      <c r="L19" s="61">
        <v>429.62</v>
      </c>
      <c r="M19" s="60" t="s">
        <v>430</v>
      </c>
    </row>
    <row r="20" spans="1:19" s="62" customFormat="1" ht="1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N20" s="166"/>
      <c r="O20" s="166"/>
      <c r="P20" s="166"/>
      <c r="Q20" s="166"/>
      <c r="R20" s="166"/>
      <c r="S20" s="166"/>
    </row>
    <row r="21" spans="1:19" s="62" customFormat="1" ht="12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166"/>
      <c r="O21" s="166"/>
      <c r="P21" s="166"/>
      <c r="Q21" s="166"/>
      <c r="R21" s="166"/>
      <c r="S21" s="166"/>
    </row>
    <row r="22" spans="1:19" s="62" customFormat="1" ht="29.2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166"/>
      <c r="O22" s="166"/>
      <c r="P22" s="166"/>
      <c r="Q22" s="166"/>
      <c r="R22" s="166"/>
      <c r="S22" s="166"/>
    </row>
  </sheetData>
  <mergeCells count="9">
    <mergeCell ref="A21:M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6" sqref="C6:E27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27" customHeight="1" x14ac:dyDescent="0.25">
      <c r="A1" s="274" t="s">
        <v>18</v>
      </c>
      <c r="B1" s="274"/>
      <c r="C1" s="274"/>
      <c r="D1" s="274"/>
      <c r="E1" s="274"/>
    </row>
    <row r="2" spans="1:9" ht="0.75" customHeight="1" x14ac:dyDescent="0.2"/>
    <row r="3" spans="1:9" ht="9" customHeight="1" x14ac:dyDescent="0.2">
      <c r="B3" s="51"/>
      <c r="C3" s="277" t="s">
        <v>315</v>
      </c>
      <c r="D3" s="277"/>
      <c r="E3" s="277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78" t="s">
        <v>106</v>
      </c>
      <c r="E4" s="69" t="s">
        <v>15</v>
      </c>
    </row>
    <row r="5" spans="1:9" s="76" customFormat="1" ht="6.75" customHeight="1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2.5" customHeight="1" x14ac:dyDescent="0.2">
      <c r="A6" s="278" t="s">
        <v>21</v>
      </c>
      <c r="B6" s="82" t="s">
        <v>22</v>
      </c>
      <c r="C6" s="83">
        <v>17183</v>
      </c>
      <c r="D6" s="93">
        <v>698.6673665832509</v>
      </c>
      <c r="E6" s="84"/>
    </row>
    <row r="7" spans="1:9" ht="45.75" customHeight="1" x14ac:dyDescent="0.2">
      <c r="A7" s="279"/>
      <c r="B7" s="79" t="s">
        <v>23</v>
      </c>
      <c r="C7" s="120">
        <v>6933</v>
      </c>
      <c r="D7" s="121">
        <v>809.14</v>
      </c>
      <c r="E7" s="99" t="s">
        <v>431</v>
      </c>
      <c r="F7" s="77">
        <v>32</v>
      </c>
    </row>
    <row r="8" spans="1:9" ht="45" customHeight="1" x14ac:dyDescent="0.2">
      <c r="A8" s="279"/>
      <c r="B8" s="80" t="s">
        <v>24</v>
      </c>
      <c r="C8" s="120">
        <v>9622</v>
      </c>
      <c r="D8" s="121">
        <v>762.15</v>
      </c>
      <c r="E8" s="99" t="s">
        <v>432</v>
      </c>
      <c r="F8" s="77">
        <v>34</v>
      </c>
    </row>
    <row r="9" spans="1:9" ht="9.75" customHeight="1" x14ac:dyDescent="0.2">
      <c r="A9" s="279"/>
      <c r="B9" s="81" t="s">
        <v>25</v>
      </c>
      <c r="C9" s="122">
        <v>672</v>
      </c>
      <c r="D9" s="123">
        <v>728.02</v>
      </c>
      <c r="E9" s="98" t="s">
        <v>433</v>
      </c>
      <c r="F9" s="77">
        <v>31</v>
      </c>
    </row>
    <row r="10" spans="1:9" ht="21" customHeight="1" x14ac:dyDescent="0.2">
      <c r="A10" s="134" t="s">
        <v>26</v>
      </c>
      <c r="B10" s="81" t="s">
        <v>72</v>
      </c>
      <c r="C10" s="122">
        <v>376</v>
      </c>
      <c r="D10" s="123">
        <v>877.27</v>
      </c>
      <c r="E10" s="98" t="s">
        <v>70</v>
      </c>
      <c r="F10" s="77"/>
    </row>
    <row r="11" spans="1:9" ht="12" customHeight="1" x14ac:dyDescent="0.2">
      <c r="A11" s="85" t="s">
        <v>27</v>
      </c>
      <c r="B11" s="86" t="s">
        <v>61</v>
      </c>
      <c r="C11" s="124">
        <v>16125</v>
      </c>
      <c r="D11" s="125">
        <v>690.55</v>
      </c>
      <c r="E11" s="97" t="s">
        <v>434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1764</v>
      </c>
      <c r="D12" s="127">
        <v>469.29</v>
      </c>
      <c r="E12" s="97" t="s">
        <v>435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2012</v>
      </c>
      <c r="D13" s="127">
        <v>725.65</v>
      </c>
      <c r="E13" s="97" t="s">
        <v>436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71299</v>
      </c>
      <c r="D14" s="125">
        <v>1046.18</v>
      </c>
      <c r="E14" s="97" t="s">
        <v>437</v>
      </c>
      <c r="F14" s="77">
        <v>19</v>
      </c>
    </row>
    <row r="15" spans="1:9" ht="21.75" customHeight="1" x14ac:dyDescent="0.2">
      <c r="A15" s="134" t="s">
        <v>35</v>
      </c>
      <c r="B15" s="86" t="s">
        <v>34</v>
      </c>
      <c r="C15" s="129">
        <v>58589</v>
      </c>
      <c r="D15" s="125">
        <v>503.63</v>
      </c>
      <c r="E15" s="97" t="s">
        <v>438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3504</v>
      </c>
      <c r="D16" s="127">
        <v>586.44000000000005</v>
      </c>
      <c r="E16" s="98" t="s">
        <v>70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153</v>
      </c>
      <c r="D17" s="131">
        <v>576.58000000000004</v>
      </c>
      <c r="E17" s="97" t="s">
        <v>439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4649</v>
      </c>
      <c r="D18" s="131">
        <v>537.55999999999995</v>
      </c>
      <c r="E18" s="102" t="s">
        <v>440</v>
      </c>
      <c r="F18" s="77">
        <v>29</v>
      </c>
    </row>
    <row r="19" spans="1:8" ht="20.25" customHeight="1" x14ac:dyDescent="0.2">
      <c r="A19" s="134" t="s">
        <v>43</v>
      </c>
      <c r="B19" s="86" t="s">
        <v>42</v>
      </c>
      <c r="C19" s="126">
        <v>679</v>
      </c>
      <c r="D19" s="127">
        <v>1859.14</v>
      </c>
      <c r="E19" s="97" t="s">
        <v>441</v>
      </c>
      <c r="F19" s="77">
        <v>33</v>
      </c>
    </row>
    <row r="20" spans="1:8" ht="21.75" customHeight="1" x14ac:dyDescent="0.2">
      <c r="A20" s="134" t="s">
        <v>45</v>
      </c>
      <c r="B20" s="86" t="s">
        <v>44</v>
      </c>
      <c r="C20" s="126">
        <v>62</v>
      </c>
      <c r="D20" s="127">
        <v>633.27</v>
      </c>
      <c r="E20" s="97" t="s">
        <v>182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672.05</v>
      </c>
      <c r="E21" s="98" t="s">
        <v>70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119</v>
      </c>
      <c r="D22" s="127">
        <v>1697.25</v>
      </c>
      <c r="E22" s="97" t="s">
        <v>442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246</v>
      </c>
      <c r="D23" s="127">
        <v>668.18</v>
      </c>
      <c r="E23" s="97" t="s">
        <v>443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816</v>
      </c>
      <c r="D24" s="127">
        <v>559.95000000000005</v>
      </c>
      <c r="E24" s="97" t="s">
        <v>144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68</v>
      </c>
      <c r="C25" s="128">
        <v>207</v>
      </c>
      <c r="D25" s="125">
        <v>364.68</v>
      </c>
      <c r="E25" s="97" t="s">
        <v>444</v>
      </c>
      <c r="F25" s="77">
        <v>30</v>
      </c>
    </row>
    <row r="26" spans="1:8" ht="12" customHeight="1" x14ac:dyDescent="0.2">
      <c r="A26" s="134" t="s">
        <v>71</v>
      </c>
      <c r="B26" s="86" t="s">
        <v>55</v>
      </c>
      <c r="C26" s="128">
        <v>6722</v>
      </c>
      <c r="D26" s="125">
        <v>592.67999999999995</v>
      </c>
      <c r="E26" s="98" t="s">
        <v>445</v>
      </c>
      <c r="F26" s="77">
        <v>7</v>
      </c>
    </row>
    <row r="27" spans="1:8" ht="12" customHeight="1" x14ac:dyDescent="0.2">
      <c r="A27" s="275" t="s">
        <v>1</v>
      </c>
      <c r="B27" s="276"/>
      <c r="C27" s="88">
        <v>184566</v>
      </c>
      <c r="D27" s="89" t="s">
        <v>3</v>
      </c>
      <c r="E27" s="89" t="s">
        <v>3</v>
      </c>
    </row>
    <row r="28" spans="1:8" s="51" customFormat="1" ht="9.75" customHeight="1" x14ac:dyDescent="0.25">
      <c r="A28" s="167" t="s">
        <v>99</v>
      </c>
      <c r="B28" s="167"/>
      <c r="C28" s="167"/>
      <c r="D28" s="167"/>
      <c r="E28" s="167"/>
      <c r="F28" s="168"/>
      <c r="G28" s="168"/>
      <c r="H28" s="168"/>
    </row>
    <row r="29" spans="1:8" s="51" customFormat="1" ht="11.25" customHeight="1" x14ac:dyDescent="0.25">
      <c r="A29" s="280" t="s">
        <v>158</v>
      </c>
      <c r="B29" s="280"/>
      <c r="C29" s="280"/>
      <c r="D29" s="280"/>
      <c r="E29" s="280"/>
    </row>
    <row r="30" spans="1:8" s="51" customFormat="1" ht="18" customHeight="1" x14ac:dyDescent="0.25">
      <c r="A30" s="280"/>
      <c r="B30" s="280"/>
      <c r="C30" s="280"/>
      <c r="D30" s="280"/>
      <c r="E30" s="280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scale="9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workbookViewId="0">
      <selection sqref="A1:K1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50.25" customHeight="1" x14ac:dyDescent="0.3">
      <c r="A1" s="281" t="s">
        <v>154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41"/>
      <c r="M1" s="141"/>
      <c r="N1" s="141"/>
    </row>
    <row r="2" spans="1:22" ht="11.25" customHeight="1" x14ac:dyDescent="0.25">
      <c r="A2" s="143"/>
      <c r="B2" s="143"/>
      <c r="C2" s="143"/>
      <c r="D2" s="143"/>
      <c r="E2" s="143"/>
      <c r="F2" s="143"/>
      <c r="G2" s="144"/>
      <c r="H2" s="144"/>
      <c r="I2" s="277" t="str">
        <f>'stranica 3'!I2:M2</f>
        <v>za rujan 2023. (isplata u listopadu 2023.)</v>
      </c>
      <c r="J2" s="277"/>
      <c r="K2" s="277"/>
      <c r="L2" s="141"/>
      <c r="M2" s="141"/>
      <c r="N2" s="141"/>
    </row>
    <row r="3" spans="1:22" s="1" customFormat="1" ht="14.45" customHeight="1" x14ac:dyDescent="0.2">
      <c r="A3" s="257" t="s">
        <v>4</v>
      </c>
      <c r="B3" s="254" t="s">
        <v>5</v>
      </c>
      <c r="C3" s="258" t="s">
        <v>105</v>
      </c>
      <c r="D3" s="254" t="s">
        <v>64</v>
      </c>
      <c r="E3" s="255" t="s">
        <v>65</v>
      </c>
      <c r="F3" s="251" t="s">
        <v>0</v>
      </c>
      <c r="G3" s="251"/>
      <c r="H3" s="251"/>
      <c r="I3" s="251"/>
      <c r="J3" s="251"/>
      <c r="K3" s="251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57"/>
      <c r="B4" s="254"/>
      <c r="C4" s="258"/>
      <c r="D4" s="254"/>
      <c r="E4" s="256"/>
      <c r="F4" s="65" t="s">
        <v>6</v>
      </c>
      <c r="G4" s="100" t="s">
        <v>106</v>
      </c>
      <c r="H4" s="65" t="s">
        <v>64</v>
      </c>
      <c r="I4" s="100" t="s">
        <v>65</v>
      </c>
      <c r="J4" s="101" t="s">
        <v>69</v>
      </c>
      <c r="K4" s="94" t="s">
        <v>66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129</v>
      </c>
      <c r="B5" s="103">
        <v>5977</v>
      </c>
      <c r="C5" s="27">
        <v>836.36</v>
      </c>
      <c r="D5" s="28" t="s">
        <v>145</v>
      </c>
      <c r="E5" s="28" t="s">
        <v>452</v>
      </c>
      <c r="F5" s="110">
        <v>5925</v>
      </c>
      <c r="G5" s="29">
        <v>839.18</v>
      </c>
      <c r="H5" s="30" t="s">
        <v>458</v>
      </c>
      <c r="I5" s="31" t="s">
        <v>452</v>
      </c>
      <c r="J5" s="32">
        <f>G5/'stranica 1 i 2'!$C$52*100</f>
        <v>72.156491831470333</v>
      </c>
      <c r="K5" s="32">
        <f>F5/$F$14*100</f>
        <v>39.075380861307131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2208</v>
      </c>
      <c r="C6" s="34">
        <v>702.65</v>
      </c>
      <c r="D6" s="35" t="s">
        <v>446</v>
      </c>
      <c r="E6" s="35" t="s">
        <v>185</v>
      </c>
      <c r="F6" s="111">
        <v>2116</v>
      </c>
      <c r="G6" s="36">
        <v>706.18</v>
      </c>
      <c r="H6" s="37" t="s">
        <v>459</v>
      </c>
      <c r="I6" s="38" t="s">
        <v>185</v>
      </c>
      <c r="J6" s="39">
        <f>G6/'stranica 1 i 2'!$C$52*100</f>
        <v>60.720550300945831</v>
      </c>
      <c r="K6" s="39">
        <f>F6/$F$14*100</f>
        <v>13.955022093253314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74</v>
      </c>
      <c r="B7" s="104">
        <v>28</v>
      </c>
      <c r="C7" s="34">
        <v>464.45</v>
      </c>
      <c r="D7" s="35" t="s">
        <v>183</v>
      </c>
      <c r="E7" s="35" t="s">
        <v>453</v>
      </c>
      <c r="F7" s="111">
        <v>27</v>
      </c>
      <c r="G7" s="36">
        <v>478.13</v>
      </c>
      <c r="H7" s="37" t="s">
        <v>188</v>
      </c>
      <c r="I7" s="38" t="s">
        <v>453</v>
      </c>
      <c r="J7" s="39">
        <f>G7/'stranica 1 i 2'!$C$52*100</f>
        <v>41.111779879621665</v>
      </c>
      <c r="K7" s="39">
        <f t="shared" ref="K7:K13" si="0">F7/$F$14*100</f>
        <v>0.17806502670975399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1" t="s">
        <v>126</v>
      </c>
      <c r="B8" s="192">
        <v>8213</v>
      </c>
      <c r="C8" s="193">
        <v>799.14</v>
      </c>
      <c r="D8" s="191" t="s">
        <v>447</v>
      </c>
      <c r="E8" s="191" t="s">
        <v>186</v>
      </c>
      <c r="F8" s="194">
        <v>8068</v>
      </c>
      <c r="G8" s="195">
        <v>803.09</v>
      </c>
      <c r="H8" s="196" t="s">
        <v>460</v>
      </c>
      <c r="I8" s="197" t="s">
        <v>186</v>
      </c>
      <c r="J8" s="202">
        <f>G8/'stranica 1 i 2'!$C$52*100</f>
        <v>69.053310404127259</v>
      </c>
      <c r="K8" s="198">
        <f t="shared" si="0"/>
        <v>53.208467981270203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4716</v>
      </c>
      <c r="C9" s="34">
        <v>635.69000000000005</v>
      </c>
      <c r="D9" s="35" t="s">
        <v>448</v>
      </c>
      <c r="E9" s="35" t="s">
        <v>454</v>
      </c>
      <c r="F9" s="111">
        <v>4568</v>
      </c>
      <c r="G9" s="36">
        <v>639.34</v>
      </c>
      <c r="H9" s="37" t="s">
        <v>461</v>
      </c>
      <c r="I9" s="38" t="s">
        <v>116</v>
      </c>
      <c r="J9" s="39">
        <f>G9/'stranica 1 i 2'!$C$52*100</f>
        <v>54.973344797936377</v>
      </c>
      <c r="K9" s="39">
        <f t="shared" si="0"/>
        <v>30.125964518894676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3" t="s">
        <v>9</v>
      </c>
      <c r="B10" s="104">
        <v>9</v>
      </c>
      <c r="C10" s="34">
        <v>602.11</v>
      </c>
      <c r="D10" s="35" t="s">
        <v>82</v>
      </c>
      <c r="E10" s="35" t="s">
        <v>455</v>
      </c>
      <c r="F10" s="111">
        <v>9</v>
      </c>
      <c r="G10" s="36">
        <v>602.11</v>
      </c>
      <c r="H10" s="37" t="s">
        <v>82</v>
      </c>
      <c r="I10" s="38" t="s">
        <v>455</v>
      </c>
      <c r="J10" s="39">
        <f>G10/'stranica 1 i 2'!$C$52*100</f>
        <v>51.772141014617368</v>
      </c>
      <c r="K10" s="39">
        <f t="shared" si="0"/>
        <v>5.9355008903251336E-2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1" t="s">
        <v>127</v>
      </c>
      <c r="B11" s="192">
        <v>12938</v>
      </c>
      <c r="C11" s="193">
        <v>739.43</v>
      </c>
      <c r="D11" s="191" t="s">
        <v>449</v>
      </c>
      <c r="E11" s="191" t="s">
        <v>187</v>
      </c>
      <c r="F11" s="194">
        <v>12645</v>
      </c>
      <c r="G11" s="195">
        <v>743.79</v>
      </c>
      <c r="H11" s="196" t="s">
        <v>462</v>
      </c>
      <c r="I11" s="197" t="s">
        <v>187</v>
      </c>
      <c r="J11" s="202">
        <f>G11/'stranica 1 i 2'!$C$52*100</f>
        <v>63.954428202923474</v>
      </c>
      <c r="K11" s="198">
        <f t="shared" si="0"/>
        <v>83.393787509068133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128</v>
      </c>
      <c r="B12" s="104">
        <v>63</v>
      </c>
      <c r="C12" s="34">
        <v>508.76</v>
      </c>
      <c r="D12" s="35" t="s">
        <v>184</v>
      </c>
      <c r="E12" s="35" t="s">
        <v>456</v>
      </c>
      <c r="F12" s="111">
        <v>62</v>
      </c>
      <c r="G12" s="36">
        <v>515.49</v>
      </c>
      <c r="H12" s="37" t="s">
        <v>189</v>
      </c>
      <c r="I12" s="38" t="s">
        <v>456</v>
      </c>
      <c r="J12" s="39">
        <f>G12/'stranica 1 i 2'!$C$52*100</f>
        <v>44.324161650902838</v>
      </c>
      <c r="K12" s="39">
        <f t="shared" si="0"/>
        <v>0.40889006133350925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130</v>
      </c>
      <c r="B13" s="104">
        <v>2464</v>
      </c>
      <c r="C13" s="34">
        <v>365.48</v>
      </c>
      <c r="D13" s="35" t="s">
        <v>450</v>
      </c>
      <c r="E13" s="35" t="s">
        <v>457</v>
      </c>
      <c r="F13" s="111">
        <v>2456</v>
      </c>
      <c r="G13" s="36">
        <v>365.77</v>
      </c>
      <c r="H13" s="37" t="s">
        <v>463</v>
      </c>
      <c r="I13" s="38" t="s">
        <v>457</v>
      </c>
      <c r="J13" s="142">
        <f>G13/'stranica 1 i 2'!$C$52*100</f>
        <v>31.450558899398107</v>
      </c>
      <c r="K13" s="39">
        <f t="shared" si="0"/>
        <v>16.197322429598366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15465</v>
      </c>
      <c r="C14" s="42">
        <v>678.91</v>
      </c>
      <c r="D14" s="43" t="s">
        <v>451</v>
      </c>
      <c r="E14" s="43" t="s">
        <v>131</v>
      </c>
      <c r="F14" s="105">
        <v>15163</v>
      </c>
      <c r="G14" s="42">
        <v>681.63</v>
      </c>
      <c r="H14" s="43" t="s">
        <v>464</v>
      </c>
      <c r="I14" s="43" t="s">
        <v>137</v>
      </c>
      <c r="J14" s="44">
        <f>G14/'stranica 1 i 2'!$C$52*100</f>
        <v>58.609630266552017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2" customFormat="1" ht="12" customHeight="1" x14ac:dyDescent="0.25">
      <c r="A15" s="282" t="s">
        <v>100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169"/>
      <c r="M15" s="170"/>
      <c r="N15" s="170"/>
      <c r="O15" s="170"/>
      <c r="P15" s="171"/>
      <c r="Q15" s="170"/>
      <c r="R15" s="170"/>
      <c r="S15" s="170"/>
      <c r="T15" s="170"/>
      <c r="U15" s="170"/>
      <c r="V15" s="170"/>
    </row>
    <row r="16" spans="1:22" s="177" customFormat="1" ht="12" customHeight="1" x14ac:dyDescent="0.25">
      <c r="A16" s="226"/>
      <c r="B16" s="226"/>
      <c r="C16" s="226"/>
      <c r="D16" s="226"/>
      <c r="E16" s="226"/>
      <c r="F16" s="226"/>
      <c r="G16" s="226"/>
      <c r="H16" s="226"/>
      <c r="I16" s="164"/>
      <c r="J16" s="164"/>
      <c r="K16" s="164"/>
      <c r="L16" s="133"/>
      <c r="M16" s="175"/>
      <c r="N16" s="175"/>
      <c r="O16" s="175"/>
      <c r="P16" s="176"/>
      <c r="Q16" s="175"/>
      <c r="R16" s="175"/>
      <c r="S16" s="175"/>
      <c r="T16" s="175"/>
      <c r="U16" s="175"/>
      <c r="V16" s="175"/>
    </row>
    <row r="17" spans="1:26" s="172" customFormat="1" ht="1.5" customHeight="1" x14ac:dyDescent="0.2">
      <c r="A17" s="227"/>
      <c r="B17" s="227"/>
      <c r="C17" s="227"/>
      <c r="D17" s="227"/>
      <c r="E17" s="227"/>
      <c r="F17" s="227"/>
      <c r="G17" s="227"/>
      <c r="H17" s="227"/>
      <c r="I17" s="285" t="str">
        <f>I2</f>
        <v>za rujan 2023. (isplata u listopadu 2023.)</v>
      </c>
      <c r="J17" s="285"/>
      <c r="K17" s="285"/>
      <c r="L17" s="169"/>
      <c r="M17" s="170"/>
      <c r="N17" s="170"/>
      <c r="O17" s="170"/>
      <c r="P17" s="171"/>
      <c r="Q17" s="170"/>
      <c r="R17" s="170"/>
      <c r="S17" s="170"/>
      <c r="T17" s="170"/>
      <c r="U17" s="170"/>
      <c r="V17" s="170"/>
    </row>
    <row r="18" spans="1:26" s="1" customFormat="1" ht="15.75" customHeight="1" x14ac:dyDescent="0.2">
      <c r="A18" s="259" t="s">
        <v>4</v>
      </c>
      <c r="B18" s="255" t="str">
        <f>B3</f>
        <v>Broj 
korisnika</v>
      </c>
      <c r="C18" s="258" t="s">
        <v>105</v>
      </c>
      <c r="D18" s="255" t="str">
        <f>D3</f>
        <v>Prosječan mirovinski staž
(gg mm dd)</v>
      </c>
      <c r="E18" s="255" t="str">
        <f>E3</f>
        <v>Prosječna dob
(gg mm)</v>
      </c>
      <c r="F18" s="251" t="s">
        <v>0</v>
      </c>
      <c r="G18" s="251"/>
      <c r="H18" s="251"/>
      <c r="I18" s="251"/>
      <c r="J18" s="251"/>
      <c r="K18" s="251"/>
      <c r="L18" s="90"/>
      <c r="M18" s="114"/>
      <c r="N18" s="114"/>
      <c r="O18" s="114"/>
      <c r="P18" s="90"/>
      <c r="Q18" s="114"/>
      <c r="R18" s="114"/>
      <c r="S18" s="114"/>
      <c r="T18" s="114"/>
      <c r="U18" s="114"/>
      <c r="V18" s="114"/>
    </row>
    <row r="19" spans="1:26" s="1" customFormat="1" ht="79.5" customHeight="1" x14ac:dyDescent="0.2">
      <c r="A19" s="260"/>
      <c r="B19" s="256"/>
      <c r="C19" s="258"/>
      <c r="D19" s="256"/>
      <c r="E19" s="256"/>
      <c r="F19" s="65" t="str">
        <f>F4</f>
        <v>Broj 
 korisnika</v>
      </c>
      <c r="G19" s="100" t="s">
        <v>106</v>
      </c>
      <c r="H19" s="65" t="str">
        <f>H4</f>
        <v>Prosječan mirovinski staž
(gg mm dd)</v>
      </c>
      <c r="I19" s="100" t="str">
        <f>I4</f>
        <v>Prosječna dob
(gg mm)</v>
      </c>
      <c r="J19" s="101" t="str">
        <f>J4</f>
        <v>Udio netomirovine u netoplaći RH</v>
      </c>
      <c r="K19" s="94" t="s">
        <v>67</v>
      </c>
      <c r="L19" s="90"/>
      <c r="M19" s="114"/>
      <c r="N19" s="114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</row>
    <row r="20" spans="1:26" s="1" customFormat="1" ht="49.5" customHeight="1" x14ac:dyDescent="0.2">
      <c r="A20" s="284" t="s">
        <v>153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90"/>
      <c r="M20" s="114"/>
      <c r="N20" s="114"/>
      <c r="O20" s="114"/>
      <c r="P20" s="90"/>
      <c r="Q20" s="114"/>
      <c r="R20" s="114"/>
      <c r="S20" s="114"/>
      <c r="T20" s="114"/>
      <c r="U20" s="114"/>
      <c r="V20" s="114"/>
    </row>
    <row r="21" spans="1:26" s="1" customFormat="1" ht="12" customHeight="1" x14ac:dyDescent="0.2">
      <c r="A21" s="26" t="s">
        <v>129</v>
      </c>
      <c r="B21" s="103">
        <v>641</v>
      </c>
      <c r="C21" s="27">
        <v>867.92</v>
      </c>
      <c r="D21" s="28" t="s">
        <v>465</v>
      </c>
      <c r="E21" s="28" t="s">
        <v>140</v>
      </c>
      <c r="F21" s="110">
        <v>634</v>
      </c>
      <c r="G21" s="29">
        <v>874.07</v>
      </c>
      <c r="H21" s="30" t="s">
        <v>474</v>
      </c>
      <c r="I21" s="31" t="s">
        <v>117</v>
      </c>
      <c r="J21" s="32">
        <f>G21/'stranica 1 i 2'!$C$52*100</f>
        <v>75.156491831470333</v>
      </c>
      <c r="K21" s="32">
        <f>F21/$F$29*100</f>
        <v>37.272192827748384</v>
      </c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33" t="s">
        <v>7</v>
      </c>
      <c r="B22" s="104">
        <v>271</v>
      </c>
      <c r="C22" s="34">
        <v>676.81</v>
      </c>
      <c r="D22" s="35" t="s">
        <v>466</v>
      </c>
      <c r="E22" s="35" t="s">
        <v>141</v>
      </c>
      <c r="F22" s="111">
        <v>259</v>
      </c>
      <c r="G22" s="36">
        <v>683.36</v>
      </c>
      <c r="H22" s="37" t="s">
        <v>475</v>
      </c>
      <c r="I22" s="38" t="s">
        <v>141</v>
      </c>
      <c r="J22" s="39">
        <f>G22/'stranica 1 i 2'!$C$52*100</f>
        <v>58.758383490971624</v>
      </c>
      <c r="K22" s="39">
        <f>F22/$F$29*100</f>
        <v>15.22633744855967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201" t="s">
        <v>126</v>
      </c>
      <c r="B23" s="192">
        <v>912</v>
      </c>
      <c r="C23" s="193">
        <v>811.13</v>
      </c>
      <c r="D23" s="191" t="s">
        <v>467</v>
      </c>
      <c r="E23" s="191" t="s">
        <v>194</v>
      </c>
      <c r="F23" s="194">
        <v>893</v>
      </c>
      <c r="G23" s="195">
        <v>818.76</v>
      </c>
      <c r="H23" s="196" t="s">
        <v>476</v>
      </c>
      <c r="I23" s="197" t="s">
        <v>194</v>
      </c>
      <c r="J23" s="198">
        <f>G23/'stranica 1 i 2'!$C$52*100</f>
        <v>70.400687876182289</v>
      </c>
      <c r="K23" s="198">
        <f t="shared" ref="K23:K28" si="1">F23/$F$29*100</f>
        <v>52.498530276308053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40" t="s">
        <v>8</v>
      </c>
      <c r="B24" s="104">
        <v>424</v>
      </c>
      <c r="C24" s="34">
        <v>653.07000000000005</v>
      </c>
      <c r="D24" s="35" t="s">
        <v>468</v>
      </c>
      <c r="E24" s="35" t="s">
        <v>131</v>
      </c>
      <c r="F24" s="111">
        <v>410</v>
      </c>
      <c r="G24" s="36">
        <v>658.05</v>
      </c>
      <c r="H24" s="37" t="s">
        <v>477</v>
      </c>
      <c r="I24" s="38" t="s">
        <v>131</v>
      </c>
      <c r="J24" s="39">
        <f>G24/'stranica 1 i 2'!$C$52*100</f>
        <v>56.58211521926053</v>
      </c>
      <c r="K24" s="39">
        <f t="shared" si="1"/>
        <v>24.103468547912993</v>
      </c>
      <c r="L24" s="90"/>
      <c r="M24" s="114"/>
      <c r="N24" s="114"/>
      <c r="O24" s="114" t="s">
        <v>3</v>
      </c>
      <c r="P24" s="90"/>
      <c r="Q24" s="114"/>
      <c r="R24" s="114"/>
      <c r="S24" s="114"/>
      <c r="T24" s="114"/>
      <c r="U24" s="114"/>
      <c r="V24" s="114"/>
    </row>
    <row r="25" spans="1:26" s="1" customFormat="1" ht="15.75" customHeight="1" x14ac:dyDescent="0.2">
      <c r="A25" s="173" t="s">
        <v>9</v>
      </c>
      <c r="B25" s="104">
        <v>0</v>
      </c>
      <c r="C25" s="34" t="s">
        <v>190</v>
      </c>
      <c r="D25" s="35" t="s">
        <v>191</v>
      </c>
      <c r="E25" s="35" t="s">
        <v>195</v>
      </c>
      <c r="F25" s="111">
        <v>0</v>
      </c>
      <c r="G25" s="36" t="s">
        <v>190</v>
      </c>
      <c r="H25" s="37" t="s">
        <v>191</v>
      </c>
      <c r="I25" s="38" t="s">
        <v>195</v>
      </c>
      <c r="J25" s="174" t="e">
        <f>G25/'stranica 1 i 2'!$C$52*100</f>
        <v>#VALUE!</v>
      </c>
      <c r="K25" s="174">
        <f t="shared" si="1"/>
        <v>0</v>
      </c>
      <c r="L25" s="90"/>
      <c r="M25" s="114"/>
      <c r="N25" s="114"/>
      <c r="O25" s="114"/>
      <c r="P25" s="90"/>
      <c r="Q25" s="114"/>
      <c r="R25" s="114"/>
      <c r="S25" s="114"/>
      <c r="T25" s="114"/>
      <c r="U25" s="114"/>
      <c r="V25" s="114"/>
    </row>
    <row r="26" spans="1:26" s="1" customFormat="1" ht="12" customHeight="1" x14ac:dyDescent="0.2">
      <c r="A26" s="201" t="s">
        <v>127</v>
      </c>
      <c r="B26" s="192">
        <v>1336</v>
      </c>
      <c r="C26" s="193">
        <v>760.97</v>
      </c>
      <c r="D26" s="191" t="s">
        <v>469</v>
      </c>
      <c r="E26" s="191" t="s">
        <v>472</v>
      </c>
      <c r="F26" s="194">
        <v>1303</v>
      </c>
      <c r="G26" s="195">
        <v>768.19</v>
      </c>
      <c r="H26" s="196" t="s">
        <v>192</v>
      </c>
      <c r="I26" s="197" t="s">
        <v>472</v>
      </c>
      <c r="J26" s="198">
        <f>G26/'stranica 1 i 2'!$C$52*100</f>
        <v>66.052450558899395</v>
      </c>
      <c r="K26" s="198">
        <f t="shared" si="1"/>
        <v>76.601998824221056</v>
      </c>
      <c r="L26" s="90"/>
      <c r="M26" s="114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6" s="1" customFormat="1" ht="12" customHeight="1" x14ac:dyDescent="0.2">
      <c r="A27" s="40" t="s">
        <v>128</v>
      </c>
      <c r="B27" s="104">
        <v>2</v>
      </c>
      <c r="C27" s="34">
        <v>209.67</v>
      </c>
      <c r="D27" s="35" t="s">
        <v>193</v>
      </c>
      <c r="E27" s="35" t="s">
        <v>196</v>
      </c>
      <c r="F27" s="111">
        <v>2</v>
      </c>
      <c r="G27" s="36">
        <v>209.67</v>
      </c>
      <c r="H27" s="37" t="s">
        <v>193</v>
      </c>
      <c r="I27" s="38" t="s">
        <v>196</v>
      </c>
      <c r="J27" s="151">
        <f>G27/'stranica 1 i 2'!$C$52*100</f>
        <v>18.028374892519345</v>
      </c>
      <c r="K27" s="151">
        <f t="shared" si="1"/>
        <v>0.11757789535567313</v>
      </c>
      <c r="L27" s="90"/>
      <c r="M27" s="114"/>
      <c r="N27" s="114"/>
      <c r="O27" s="114"/>
      <c r="P27" s="90"/>
      <c r="Q27" s="114"/>
      <c r="R27" s="114"/>
      <c r="S27" s="114"/>
      <c r="T27" s="114"/>
      <c r="U27" s="114"/>
      <c r="V27" s="114"/>
    </row>
    <row r="28" spans="1:26" s="1" customFormat="1" ht="12" customHeight="1" x14ac:dyDescent="0.2">
      <c r="A28" s="40" t="s">
        <v>130</v>
      </c>
      <c r="B28" s="104">
        <v>397</v>
      </c>
      <c r="C28" s="34">
        <v>346.71</v>
      </c>
      <c r="D28" s="35" t="s">
        <v>470</v>
      </c>
      <c r="E28" s="35" t="s">
        <v>473</v>
      </c>
      <c r="F28" s="111">
        <v>396</v>
      </c>
      <c r="G28" s="36">
        <v>347.53</v>
      </c>
      <c r="H28" s="37" t="s">
        <v>478</v>
      </c>
      <c r="I28" s="38" t="s">
        <v>473</v>
      </c>
      <c r="J28" s="39">
        <f>G28/'stranica 1 i 2'!$C$52*100</f>
        <v>29.882201203783314</v>
      </c>
      <c r="K28" s="39">
        <f t="shared" si="1"/>
        <v>23.280423280423278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4.25" customHeight="1" x14ac:dyDescent="0.2">
      <c r="A29" s="41" t="s">
        <v>10</v>
      </c>
      <c r="B29" s="105">
        <v>1735</v>
      </c>
      <c r="C29" s="42">
        <v>665.54416714697402</v>
      </c>
      <c r="D29" s="43" t="s">
        <v>471</v>
      </c>
      <c r="E29" s="43" t="s">
        <v>197</v>
      </c>
      <c r="F29" s="105">
        <v>1701</v>
      </c>
      <c r="G29" s="42">
        <v>669.60187536743092</v>
      </c>
      <c r="H29" s="43" t="s">
        <v>479</v>
      </c>
      <c r="I29" s="43" t="s">
        <v>198</v>
      </c>
      <c r="J29" s="44">
        <f>G29/'stranica 1 i 2'!$C$52*100</f>
        <v>57.575397710011259</v>
      </c>
      <c r="K29" s="44"/>
      <c r="L29" s="90">
        <v>32</v>
      </c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3" customFormat="1" ht="24" customHeight="1" x14ac:dyDescent="0.2">
      <c r="A30" s="243" t="s">
        <v>80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118"/>
      <c r="M30" s="115"/>
      <c r="N30" s="115"/>
      <c r="O30" s="115"/>
      <c r="P30" s="118"/>
      <c r="Q30" s="115"/>
      <c r="R30" s="115"/>
      <c r="S30" s="115"/>
      <c r="T30" s="115"/>
      <c r="U30" s="115"/>
      <c r="V30" s="115"/>
    </row>
    <row r="31" spans="1:26" x14ac:dyDescent="0.25">
      <c r="A31" s="161"/>
    </row>
    <row r="32" spans="1:26" x14ac:dyDescent="0.25">
      <c r="A32" s="162"/>
    </row>
  </sheetData>
  <mergeCells count="20">
    <mergeCell ref="O19:Z19"/>
    <mergeCell ref="I2:K2"/>
    <mergeCell ref="A20:K20"/>
    <mergeCell ref="N26:X26"/>
    <mergeCell ref="I17:K17"/>
    <mergeCell ref="A30:K30"/>
    <mergeCell ref="A15:K15"/>
    <mergeCell ref="A18:A19"/>
    <mergeCell ref="B18:B19"/>
    <mergeCell ref="C18:C19"/>
    <mergeCell ref="D18:D19"/>
    <mergeCell ref="E18:E19"/>
    <mergeCell ref="F18:K18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65"/>
  <sheetViews>
    <sheetView workbookViewId="0"/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88" t="s">
        <v>124</v>
      </c>
      <c r="B2" s="288"/>
      <c r="C2" s="288"/>
      <c r="D2" s="288"/>
      <c r="E2" s="288"/>
      <c r="F2" s="288"/>
      <c r="G2" s="288"/>
    </row>
    <row r="3" spans="1:9" ht="28.5" customHeight="1" x14ac:dyDescent="0.25">
      <c r="A3" s="288"/>
      <c r="B3" s="288"/>
      <c r="C3" s="288"/>
      <c r="D3" s="288"/>
      <c r="E3" s="288"/>
      <c r="F3" s="288"/>
      <c r="G3" s="288"/>
    </row>
    <row r="4" spans="1:9" x14ac:dyDescent="0.25">
      <c r="A4" s="182"/>
      <c r="B4" s="182"/>
      <c r="C4" s="182"/>
      <c r="D4" s="182"/>
      <c r="E4" s="182"/>
    </row>
    <row r="5" spans="1:9" x14ac:dyDescent="0.25">
      <c r="A5" s="182"/>
      <c r="B5" s="182"/>
      <c r="C5" s="289" t="s">
        <v>315</v>
      </c>
      <c r="D5" s="289"/>
      <c r="E5" s="289"/>
      <c r="F5" s="289"/>
      <c r="G5" s="289"/>
    </row>
    <row r="6" spans="1:9" x14ac:dyDescent="0.25">
      <c r="C6" s="277" t="s">
        <v>123</v>
      </c>
      <c r="D6" s="277"/>
      <c r="E6" s="277"/>
      <c r="F6" s="277"/>
      <c r="G6" s="277"/>
    </row>
    <row r="7" spans="1:9" ht="15" customHeight="1" x14ac:dyDescent="0.25">
      <c r="A7" s="257" t="s">
        <v>4</v>
      </c>
      <c r="B7" s="254" t="s">
        <v>5</v>
      </c>
      <c r="C7" s="258" t="s">
        <v>119</v>
      </c>
      <c r="D7" s="258" t="s">
        <v>120</v>
      </c>
      <c r="E7" s="293" t="s">
        <v>121</v>
      </c>
      <c r="F7" s="254" t="s">
        <v>64</v>
      </c>
      <c r="G7" s="255" t="s">
        <v>65</v>
      </c>
    </row>
    <row r="8" spans="1:9" ht="54.75" customHeight="1" x14ac:dyDescent="0.25">
      <c r="A8" s="257"/>
      <c r="B8" s="254"/>
      <c r="C8" s="258"/>
      <c r="D8" s="258"/>
      <c r="E8" s="294"/>
      <c r="F8" s="254"/>
      <c r="G8" s="256"/>
    </row>
    <row r="9" spans="1:9" ht="24.75" customHeight="1" x14ac:dyDescent="0.25">
      <c r="A9" s="292" t="s">
        <v>118</v>
      </c>
      <c r="B9" s="291"/>
      <c r="C9" s="291"/>
      <c r="D9" s="291"/>
      <c r="E9" s="291"/>
      <c r="F9" s="291"/>
      <c r="G9" s="291"/>
    </row>
    <row r="10" spans="1:9" x14ac:dyDescent="0.25">
      <c r="A10" s="146" t="s">
        <v>125</v>
      </c>
      <c r="B10" s="183">
        <v>54177</v>
      </c>
      <c r="C10" s="184">
        <v>487.97344149728212</v>
      </c>
      <c r="D10" s="28">
        <v>102.29139468778475</v>
      </c>
      <c r="E10" s="184">
        <v>572.60558244273875</v>
      </c>
      <c r="F10" s="204" t="s">
        <v>480</v>
      </c>
      <c r="G10" s="205" t="s">
        <v>481</v>
      </c>
      <c r="H10" s="35"/>
      <c r="I10" s="203"/>
    </row>
    <row r="11" spans="1:9" ht="22.5" x14ac:dyDescent="0.25">
      <c r="A11" s="149" t="s">
        <v>7</v>
      </c>
      <c r="B11" s="185">
        <v>1153</v>
      </c>
      <c r="C11" s="186">
        <v>620.05529921942855</v>
      </c>
      <c r="D11" s="35">
        <v>98.067701647875026</v>
      </c>
      <c r="E11" s="186">
        <v>688.02800520381641</v>
      </c>
      <c r="F11" s="206" t="s">
        <v>199</v>
      </c>
      <c r="G11" s="207" t="s">
        <v>482</v>
      </c>
    </row>
    <row r="12" spans="1:9" x14ac:dyDescent="0.25">
      <c r="A12" s="149" t="s">
        <v>81</v>
      </c>
      <c r="B12" s="185">
        <v>7032</v>
      </c>
      <c r="C12" s="186">
        <v>448.88165529010814</v>
      </c>
      <c r="D12" s="35">
        <v>99.455749431171384</v>
      </c>
      <c r="E12" s="186">
        <v>546.24709470989751</v>
      </c>
      <c r="F12" s="206" t="s">
        <v>483</v>
      </c>
      <c r="G12" s="207" t="s">
        <v>200</v>
      </c>
    </row>
    <row r="13" spans="1:9" x14ac:dyDescent="0.25">
      <c r="A13" s="188" t="s">
        <v>126</v>
      </c>
      <c r="B13" s="189">
        <v>62362</v>
      </c>
      <c r="C13" s="190">
        <v>486.00745165320535</v>
      </c>
      <c r="D13" s="191">
        <v>101.89355344600976</v>
      </c>
      <c r="E13" s="190">
        <v>571.76739841570759</v>
      </c>
      <c r="F13" s="208" t="s">
        <v>484</v>
      </c>
      <c r="G13" s="209" t="s">
        <v>202</v>
      </c>
    </row>
    <row r="14" spans="1:9" x14ac:dyDescent="0.25">
      <c r="A14" s="181" t="s">
        <v>8</v>
      </c>
      <c r="B14" s="185">
        <v>13027</v>
      </c>
      <c r="C14" s="186">
        <v>458.56412220772626</v>
      </c>
      <c r="D14" s="35">
        <v>100.82685269056608</v>
      </c>
      <c r="E14" s="186">
        <v>542.97303984033408</v>
      </c>
      <c r="F14" s="210" t="s">
        <v>485</v>
      </c>
      <c r="G14" s="211" t="s">
        <v>486</v>
      </c>
    </row>
    <row r="15" spans="1:9" ht="28.5" customHeight="1" x14ac:dyDescent="0.25">
      <c r="A15" s="149" t="s">
        <v>9</v>
      </c>
      <c r="B15" s="185">
        <v>2</v>
      </c>
      <c r="C15" s="186">
        <v>488.82499999999999</v>
      </c>
      <c r="D15" s="35">
        <v>106.05500000000001</v>
      </c>
      <c r="E15" s="186">
        <v>578.29</v>
      </c>
      <c r="F15" s="212" t="s">
        <v>201</v>
      </c>
      <c r="G15" s="213" t="s">
        <v>487</v>
      </c>
    </row>
    <row r="16" spans="1:9" x14ac:dyDescent="0.25">
      <c r="A16" s="188" t="s">
        <v>127</v>
      </c>
      <c r="B16" s="189">
        <v>75391</v>
      </c>
      <c r="C16" s="190">
        <v>481.26552466470849</v>
      </c>
      <c r="D16" s="191">
        <v>101.70934594314302</v>
      </c>
      <c r="E16" s="190">
        <v>566.79212200395136</v>
      </c>
      <c r="F16" s="214" t="s">
        <v>488</v>
      </c>
      <c r="G16" s="209" t="s">
        <v>203</v>
      </c>
    </row>
    <row r="17" spans="1:7" x14ac:dyDescent="0.25">
      <c r="A17" s="181" t="s">
        <v>128</v>
      </c>
      <c r="B17" s="185">
        <v>2569</v>
      </c>
      <c r="C17" s="186">
        <v>383.83701829505674</v>
      </c>
      <c r="D17" s="35">
        <v>90.293857532113606</v>
      </c>
      <c r="E17" s="186">
        <v>469.45121058777778</v>
      </c>
      <c r="F17" s="215" t="s">
        <v>489</v>
      </c>
      <c r="G17" s="216" t="s">
        <v>149</v>
      </c>
    </row>
    <row r="18" spans="1:7" x14ac:dyDescent="0.25">
      <c r="A18" s="41" t="s">
        <v>10</v>
      </c>
      <c r="B18" s="187">
        <v>77960</v>
      </c>
      <c r="C18" s="43">
        <v>478.05498293992821</v>
      </c>
      <c r="D18" s="43">
        <v>101.33317367880265</v>
      </c>
      <c r="E18" s="43">
        <v>563.58446677783013</v>
      </c>
      <c r="F18" s="217" t="s">
        <v>490</v>
      </c>
      <c r="G18" s="218" t="s">
        <v>148</v>
      </c>
    </row>
    <row r="19" spans="1:7" x14ac:dyDescent="0.25">
      <c r="A19" s="295" t="s">
        <v>122</v>
      </c>
      <c r="B19" s="295"/>
      <c r="C19" s="295"/>
      <c r="D19" s="295"/>
      <c r="E19" s="295"/>
      <c r="F19" s="295"/>
      <c r="G19" s="295"/>
    </row>
    <row r="20" spans="1:7" ht="11.25" customHeight="1" x14ac:dyDescent="0.25">
      <c r="A20" s="228" t="s">
        <v>150</v>
      </c>
    </row>
    <row r="21" spans="1:7" ht="11.25" customHeight="1" x14ac:dyDescent="0.25">
      <c r="A21" s="228"/>
    </row>
    <row r="22" spans="1:7" ht="11.25" customHeight="1" x14ac:dyDescent="0.25">
      <c r="A22" s="228"/>
    </row>
    <row r="23" spans="1:7" ht="11.25" customHeight="1" x14ac:dyDescent="0.25">
      <c r="A23" s="228"/>
    </row>
    <row r="24" spans="1:7" ht="11.25" customHeight="1" x14ac:dyDescent="0.25">
      <c r="A24" s="228"/>
    </row>
    <row r="25" spans="1:7" ht="11.25" customHeight="1" x14ac:dyDescent="0.25">
      <c r="A25" s="228"/>
    </row>
    <row r="26" spans="1:7" ht="11.25" customHeight="1" x14ac:dyDescent="0.25">
      <c r="A26" s="228"/>
    </row>
    <row r="27" spans="1:7" ht="11.25" customHeight="1" x14ac:dyDescent="0.25">
      <c r="A27" s="228"/>
    </row>
    <row r="28" spans="1:7" ht="11.25" customHeight="1" x14ac:dyDescent="0.25">
      <c r="A28" s="228"/>
    </row>
    <row r="29" spans="1:7" ht="11.25" customHeight="1" x14ac:dyDescent="0.25">
      <c r="A29" s="228"/>
    </row>
    <row r="30" spans="1:7" ht="11.25" customHeight="1" x14ac:dyDescent="0.25">
      <c r="A30" s="228"/>
    </row>
    <row r="31" spans="1:7" ht="11.25" customHeight="1" x14ac:dyDescent="0.25">
      <c r="A31" s="228"/>
    </row>
    <row r="32" spans="1:7" ht="11.25" customHeight="1" x14ac:dyDescent="0.25">
      <c r="A32" s="228"/>
    </row>
    <row r="33" spans="1:7" ht="11.25" customHeight="1" x14ac:dyDescent="0.25">
      <c r="A33" s="228"/>
    </row>
    <row r="34" spans="1:7" ht="11.25" customHeight="1" x14ac:dyDescent="0.25">
      <c r="A34" s="228"/>
    </row>
    <row r="35" spans="1:7" ht="11.25" customHeight="1" x14ac:dyDescent="0.25">
      <c r="A35" s="228"/>
    </row>
    <row r="36" spans="1:7" ht="11.25" customHeight="1" x14ac:dyDescent="0.25">
      <c r="A36" s="228"/>
    </row>
    <row r="37" spans="1:7" ht="11.25" customHeight="1" x14ac:dyDescent="0.25">
      <c r="A37" s="228"/>
    </row>
    <row r="38" spans="1:7" ht="11.25" customHeight="1" x14ac:dyDescent="0.25">
      <c r="A38" s="228"/>
    </row>
    <row r="39" spans="1:7" x14ac:dyDescent="0.25">
      <c r="C39" s="289" t="str">
        <f>C5</f>
        <v>za rujan 2023. (isplata u listopadu 2023.)</v>
      </c>
      <c r="D39" s="289"/>
      <c r="E39" s="289"/>
      <c r="F39" s="289"/>
      <c r="G39" s="289"/>
    </row>
    <row r="40" spans="1:7" x14ac:dyDescent="0.25">
      <c r="C40" s="277" t="s">
        <v>123</v>
      </c>
      <c r="D40" s="277"/>
      <c r="E40" s="277"/>
      <c r="F40" s="277"/>
      <c r="G40" s="277"/>
    </row>
    <row r="41" spans="1:7" x14ac:dyDescent="0.25">
      <c r="A41" s="257" t="s">
        <v>4</v>
      </c>
      <c r="B41" s="254" t="s">
        <v>5</v>
      </c>
      <c r="C41" s="258" t="s">
        <v>119</v>
      </c>
      <c r="D41" s="258" t="s">
        <v>120</v>
      </c>
      <c r="E41" s="293" t="s">
        <v>121</v>
      </c>
      <c r="F41" s="254" t="s">
        <v>64</v>
      </c>
      <c r="G41" s="255" t="s">
        <v>65</v>
      </c>
    </row>
    <row r="42" spans="1:7" ht="54.75" customHeight="1" x14ac:dyDescent="0.25">
      <c r="A42" s="257"/>
      <c r="B42" s="254"/>
      <c r="C42" s="258"/>
      <c r="D42" s="258"/>
      <c r="E42" s="294"/>
      <c r="F42" s="254"/>
      <c r="G42" s="256"/>
    </row>
    <row r="43" spans="1:7" ht="46.5" customHeight="1" x14ac:dyDescent="0.25">
      <c r="A43" s="290" t="s">
        <v>151</v>
      </c>
      <c r="B43" s="291"/>
      <c r="C43" s="291"/>
      <c r="D43" s="291"/>
      <c r="E43" s="291"/>
      <c r="F43" s="291"/>
      <c r="G43" s="291"/>
    </row>
    <row r="44" spans="1:7" x14ac:dyDescent="0.25">
      <c r="A44" s="146" t="s">
        <v>129</v>
      </c>
      <c r="B44" s="183">
        <v>52683</v>
      </c>
      <c r="C44" s="184">
        <v>491.99461230375101</v>
      </c>
      <c r="D44" s="28">
        <v>103.07725964732654</v>
      </c>
      <c r="E44" s="184">
        <v>577.16482660441261</v>
      </c>
      <c r="F44" s="219" t="s">
        <v>480</v>
      </c>
      <c r="G44" s="220" t="s">
        <v>481</v>
      </c>
    </row>
    <row r="45" spans="1:7" ht="22.5" x14ac:dyDescent="0.25">
      <c r="A45" s="149" t="s">
        <v>7</v>
      </c>
      <c r="B45" s="185">
        <v>1088</v>
      </c>
      <c r="C45" s="186">
        <v>627.34107536764839</v>
      </c>
      <c r="D45" s="35">
        <v>98.848492647058762</v>
      </c>
      <c r="E45" s="186">
        <v>695.03813419117682</v>
      </c>
      <c r="F45" s="206" t="s">
        <v>491</v>
      </c>
      <c r="G45" s="207" t="s">
        <v>482</v>
      </c>
    </row>
    <row r="46" spans="1:7" x14ac:dyDescent="0.25">
      <c r="A46" s="149" t="s">
        <v>81</v>
      </c>
      <c r="B46" s="185">
        <v>6976</v>
      </c>
      <c r="C46" s="186">
        <v>451.09585722477613</v>
      </c>
      <c r="D46" s="35">
        <v>99.897692087155519</v>
      </c>
      <c r="E46" s="186">
        <v>548.86569667431218</v>
      </c>
      <c r="F46" s="212" t="s">
        <v>492</v>
      </c>
      <c r="G46" s="213" t="s">
        <v>200</v>
      </c>
    </row>
    <row r="47" spans="1:7" x14ac:dyDescent="0.25">
      <c r="A47" s="188" t="s">
        <v>126</v>
      </c>
      <c r="B47" s="189">
        <v>60747</v>
      </c>
      <c r="C47" s="190">
        <v>489.72202660209462</v>
      </c>
      <c r="D47" s="191">
        <v>102.63638912209808</v>
      </c>
      <c r="E47" s="190">
        <v>576.02619306303711</v>
      </c>
      <c r="F47" s="221" t="s">
        <v>493</v>
      </c>
      <c r="G47" s="222" t="s">
        <v>202</v>
      </c>
    </row>
    <row r="48" spans="1:7" x14ac:dyDescent="0.25">
      <c r="A48" s="181" t="s">
        <v>8</v>
      </c>
      <c r="B48" s="185">
        <v>12072</v>
      </c>
      <c r="C48" s="186">
        <v>467.86985255136256</v>
      </c>
      <c r="D48" s="35">
        <v>102.91494201457957</v>
      </c>
      <c r="E48" s="186">
        <v>553.7233258780675</v>
      </c>
      <c r="F48" s="210" t="s">
        <v>494</v>
      </c>
      <c r="G48" s="211" t="s">
        <v>147</v>
      </c>
    </row>
    <row r="49" spans="1:7" ht="22.5" x14ac:dyDescent="0.25">
      <c r="A49" s="149" t="s">
        <v>9</v>
      </c>
      <c r="B49" s="185">
        <v>2</v>
      </c>
      <c r="C49" s="186">
        <v>488.82499999999999</v>
      </c>
      <c r="D49" s="35">
        <v>106.05500000000001</v>
      </c>
      <c r="E49" s="186">
        <v>578.29</v>
      </c>
      <c r="F49" s="210" t="s">
        <v>201</v>
      </c>
      <c r="G49" s="211" t="s">
        <v>487</v>
      </c>
    </row>
    <row r="50" spans="1:7" x14ac:dyDescent="0.25">
      <c r="A50" s="188" t="s">
        <v>127</v>
      </c>
      <c r="B50" s="189">
        <v>72821</v>
      </c>
      <c r="C50" s="190">
        <v>486.09942818688882</v>
      </c>
      <c r="D50" s="191">
        <v>102.68266049628058</v>
      </c>
      <c r="E50" s="190">
        <v>572.32896719352675</v>
      </c>
      <c r="F50" s="223" t="s">
        <v>495</v>
      </c>
      <c r="G50" s="224" t="s">
        <v>203</v>
      </c>
    </row>
    <row r="51" spans="1:7" x14ac:dyDescent="0.25">
      <c r="A51" s="181" t="s">
        <v>128</v>
      </c>
      <c r="B51" s="185">
        <v>2559</v>
      </c>
      <c r="C51" s="186">
        <v>384.40227823368531</v>
      </c>
      <c r="D51" s="35">
        <v>90.507753028526722</v>
      </c>
      <c r="E51" s="186">
        <v>470.22453692848802</v>
      </c>
      <c r="F51" s="210" t="s">
        <v>496</v>
      </c>
      <c r="G51" s="211" t="s">
        <v>149</v>
      </c>
    </row>
    <row r="52" spans="1:7" x14ac:dyDescent="0.25">
      <c r="A52" s="41" t="s">
        <v>10</v>
      </c>
      <c r="B52" s="187">
        <v>75380</v>
      </c>
      <c r="C52" s="43">
        <v>482.64701366406047</v>
      </c>
      <c r="D52" s="43">
        <v>102.26934677632742</v>
      </c>
      <c r="E52" s="43">
        <v>568.86272631997679</v>
      </c>
      <c r="F52" s="217" t="s">
        <v>497</v>
      </c>
      <c r="G52" s="218" t="s">
        <v>148</v>
      </c>
    </row>
    <row r="53" spans="1:7" x14ac:dyDescent="0.25">
      <c r="A53" s="295" t="s">
        <v>122</v>
      </c>
      <c r="B53" s="295"/>
      <c r="C53" s="295"/>
      <c r="D53" s="295"/>
      <c r="E53" s="295"/>
      <c r="F53" s="295"/>
      <c r="G53" s="295"/>
    </row>
    <row r="54" spans="1:7" ht="11.25" customHeight="1" x14ac:dyDescent="0.25">
      <c r="A54" s="228" t="s">
        <v>150</v>
      </c>
    </row>
    <row r="55" spans="1:7" ht="0.75" customHeight="1" x14ac:dyDescent="0.25">
      <c r="A55" s="286"/>
      <c r="B55" s="286"/>
      <c r="C55" s="286"/>
      <c r="D55" s="286"/>
      <c r="E55" s="286"/>
      <c r="F55" s="286"/>
      <c r="G55" s="286"/>
    </row>
    <row r="56" spans="1:7" ht="34.5" hidden="1" customHeight="1" x14ac:dyDescent="0.25">
      <c r="A56" s="286"/>
      <c r="B56" s="286"/>
      <c r="C56" s="286"/>
      <c r="D56" s="286"/>
      <c r="E56" s="286"/>
      <c r="F56" s="286"/>
      <c r="G56" s="286"/>
    </row>
    <row r="57" spans="1:7" ht="0.75" customHeight="1" x14ac:dyDescent="0.25">
      <c r="A57" s="226"/>
      <c r="B57" s="226"/>
      <c r="C57" s="226"/>
      <c r="D57" s="226"/>
      <c r="E57" s="226"/>
      <c r="F57" s="226"/>
      <c r="G57" s="226"/>
    </row>
    <row r="58" spans="1:7" ht="0.75" customHeight="1" x14ac:dyDescent="0.25">
      <c r="A58" s="287" t="s">
        <v>152</v>
      </c>
      <c r="B58" s="287"/>
      <c r="C58" s="287"/>
      <c r="D58" s="287"/>
      <c r="E58" s="287"/>
      <c r="F58" s="287"/>
      <c r="G58" s="287"/>
    </row>
    <row r="59" spans="1:7" ht="15" hidden="1" customHeight="1" x14ac:dyDescent="0.25">
      <c r="A59" s="287"/>
      <c r="B59" s="287"/>
      <c r="C59" s="287"/>
      <c r="D59" s="287"/>
      <c r="E59" s="287"/>
      <c r="F59" s="287"/>
      <c r="G59" s="287"/>
    </row>
    <row r="60" spans="1:7" ht="0.75" hidden="1" customHeight="1" x14ac:dyDescent="0.25">
      <c r="A60" s="287"/>
      <c r="B60" s="287"/>
      <c r="C60" s="287"/>
      <c r="D60" s="287"/>
      <c r="E60" s="287"/>
      <c r="F60" s="287"/>
      <c r="G60" s="287"/>
    </row>
    <row r="61" spans="1:7" x14ac:dyDescent="0.25">
      <c r="A61" s="287"/>
      <c r="B61" s="287"/>
      <c r="C61" s="287"/>
      <c r="D61" s="287"/>
      <c r="E61" s="287"/>
      <c r="F61" s="287"/>
      <c r="G61" s="287"/>
    </row>
    <row r="62" spans="1:7" x14ac:dyDescent="0.25">
      <c r="A62" s="287"/>
      <c r="B62" s="287"/>
      <c r="C62" s="287"/>
      <c r="D62" s="287"/>
      <c r="E62" s="287"/>
      <c r="F62" s="287"/>
      <c r="G62" s="287"/>
    </row>
    <row r="63" spans="1:7" x14ac:dyDescent="0.25">
      <c r="A63" s="287"/>
      <c r="B63" s="287"/>
      <c r="C63" s="287"/>
      <c r="D63" s="287"/>
      <c r="E63" s="287"/>
      <c r="F63" s="287"/>
      <c r="G63" s="287"/>
    </row>
    <row r="64" spans="1:7" x14ac:dyDescent="0.25">
      <c r="A64" s="287"/>
      <c r="B64" s="287"/>
      <c r="C64" s="287"/>
      <c r="D64" s="287"/>
      <c r="E64" s="287"/>
      <c r="F64" s="287"/>
      <c r="G64" s="287"/>
    </row>
    <row r="65" spans="1:7" x14ac:dyDescent="0.25">
      <c r="A65" s="287"/>
      <c r="B65" s="287"/>
      <c r="C65" s="287"/>
      <c r="D65" s="287"/>
      <c r="E65" s="287"/>
      <c r="F65" s="287"/>
      <c r="G65" s="287"/>
    </row>
  </sheetData>
  <mergeCells count="25">
    <mergeCell ref="C39:G39"/>
    <mergeCell ref="C40:G40"/>
    <mergeCell ref="A41:A42"/>
    <mergeCell ref="B41:B42"/>
    <mergeCell ref="C41:C42"/>
    <mergeCell ref="D41:D42"/>
    <mergeCell ref="E41:E42"/>
    <mergeCell ref="F41:F42"/>
    <mergeCell ref="G41:G42"/>
    <mergeCell ref="A55:G56"/>
    <mergeCell ref="A58:G65"/>
    <mergeCell ref="A2:G3"/>
    <mergeCell ref="C5:G5"/>
    <mergeCell ref="F7:F8"/>
    <mergeCell ref="G7:G8"/>
    <mergeCell ref="A43:G43"/>
    <mergeCell ref="A9:G9"/>
    <mergeCell ref="C6:G6"/>
    <mergeCell ref="A7:A8"/>
    <mergeCell ref="B7:B8"/>
    <mergeCell ref="C7:C8"/>
    <mergeCell ref="D7:D8"/>
    <mergeCell ref="E7:E8"/>
    <mergeCell ref="A19:G19"/>
    <mergeCell ref="A53:G53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  <vt:lpstr>'stranica 8'!Podrucje_ispisa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2023-10-20T09:49:56Z</cp:lastPrinted>
  <dcterms:created xsi:type="dcterms:W3CDTF">2018-09-19T07:11:38Z</dcterms:created>
  <dcterms:modified xsi:type="dcterms:W3CDTF">2023-10-20T09:50:10Z</dcterms:modified>
</cp:coreProperties>
</file>