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8800" windowHeight="11700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  <sheet name="stranica 8" sheetId="7" r:id="rId7"/>
  </sheets>
  <definedNames>
    <definedName name="_xlnm.Print_Area" localSheetId="0">'stranica 1 i 2'!$A$1:$K$67</definedName>
    <definedName name="_xlnm.Print_Area" localSheetId="1">'stranica 3'!$A$1:$M$38</definedName>
    <definedName name="_xlnm.Print_Area" localSheetId="2">'stranica 4'!$A$1:$M$37</definedName>
    <definedName name="_xlnm.Print_Area" localSheetId="3">'stranica 5'!$A$1:$M$37</definedName>
    <definedName name="_xlnm.Print_Area" localSheetId="4">'stranica 6'!$A$1:$E$57</definedName>
    <definedName name="_xlnm.Print_Area" localSheetId="5">'stranica 7'!$A$1:$K$30</definedName>
    <definedName name="_xlnm.Print_Area" localSheetId="6">'stranica 8'!$A$1:$H$69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6" l="1"/>
  <c r="K27" i="6"/>
  <c r="C39" i="7" l="1"/>
  <c r="I2" i="5" l="1"/>
  <c r="B22" i="1" l="1"/>
  <c r="D22" i="1"/>
  <c r="E22" i="1"/>
  <c r="F23" i="1"/>
  <c r="H23" i="1"/>
  <c r="I23" i="1"/>
  <c r="J23" i="1"/>
  <c r="I2" i="6" l="1"/>
  <c r="I17" i="6" s="1"/>
  <c r="J29" i="6"/>
  <c r="J28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6" i="6"/>
  <c r="K25" i="6"/>
  <c r="K24" i="6"/>
  <c r="K23" i="6"/>
  <c r="K22" i="6"/>
  <c r="K21" i="6"/>
  <c r="J19" i="6"/>
  <c r="I19" i="6"/>
  <c r="H19" i="6"/>
  <c r="F19" i="6"/>
  <c r="E18" i="6"/>
  <c r="D18" i="6"/>
  <c r="B18" i="6"/>
  <c r="K13" i="6"/>
  <c r="K12" i="6"/>
  <c r="K11" i="6"/>
  <c r="K10" i="6"/>
  <c r="K9" i="6"/>
  <c r="K8" i="6"/>
  <c r="K7" i="6"/>
  <c r="K6" i="6"/>
  <c r="K5" i="6"/>
  <c r="Q53" i="1" l="1"/>
  <c r="P15" i="2" l="1"/>
  <c r="I2" i="4" l="1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<sst xmlns="http://schemas.openxmlformats.org/spreadsheetml/2006/main" count="720" uniqueCount="494">
  <si>
    <t>Bez međunarodnih ugovora</t>
  </si>
  <si>
    <t>UKUPNO</t>
  </si>
  <si>
    <t>Broj korisnika</t>
  </si>
  <si>
    <t>-</t>
  </si>
  <si>
    <t>Vrste
mirovina</t>
  </si>
  <si>
    <t>Broj 
korisnika</t>
  </si>
  <si>
    <t>Broj 
 korisnika</t>
  </si>
  <si>
    <t>Starosna mirovina za dugogodišnjeg osiguranika - čl. 35.</t>
  </si>
  <si>
    <t>Prijevremena starosna mirovina</t>
  </si>
  <si>
    <t>Prijevremena starosna mirovina zbog stečaja poslodavca - čl. 36.</t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</si>
  <si>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</si>
  <si>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</si>
  <si>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</si>
  <si>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</si>
  <si>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</si>
  <si>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</si>
  <si>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</si>
  <si>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</si>
  <si>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</si>
  <si>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</si>
  <si>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</si>
  <si>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</si>
  <si>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</si>
  <si>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</si>
  <si>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</si>
  <si>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</si>
  <si>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</si>
  <si>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</si>
  <si>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</si>
  <si>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</si>
  <si>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</si>
  <si>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</si>
  <si>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</si>
  <si>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</si>
  <si>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</si>
  <si>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</si>
  <si>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</si>
  <si>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</si>
  <si>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</si>
  <si>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</si>
  <si>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</si>
  <si>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</si>
  <si>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</si>
  <si>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</si>
  <si>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</si>
  <si>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</si>
  <si>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</si>
  <si>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</si>
  <si>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</si>
  <si>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</si>
  <si>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</si>
  <si>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</si>
  <si>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</si>
  <si>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</si>
  <si>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</si>
  <si>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</si>
  <si>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</si>
  <si>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</si>
  <si>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</si>
  <si>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</si>
  <si>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</si>
  <si>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</si>
  <si>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</si>
  <si>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</si>
  <si>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</si>
  <si>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</si>
  <si>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</si>
  <si>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</si>
  <si>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</si>
  <si>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</si>
  <si>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</si>
  <si>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</si>
  <si>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</si>
  <si>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</si>
  <si>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</si>
  <si>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</si>
  <si>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</si>
  <si>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</si>
  <si>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</si>
  <si>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</si>
  <si>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</si>
  <si>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</si>
  <si>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t>36 01 07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</si>
  <si>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</si>
  <si>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</si>
  <si>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</si>
  <si>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</si>
  <si>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</si>
  <si>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</si>
  <si>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</si>
  <si>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</si>
  <si>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</si>
  <si>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</si>
  <si>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</si>
  <si>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</si>
  <si>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</si>
  <si>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</si>
  <si>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</si>
  <si>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</si>
  <si>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</si>
  <si>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</si>
  <si>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</si>
  <si>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</si>
  <si>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74 07 </t>
  </si>
  <si>
    <t xml:space="preserve"> 72 07 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</si>
  <si>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</si>
  <si>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</si>
  <si>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</si>
  <si>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74 05 </t>
  </si>
  <si>
    <t xml:space="preserve"> 64 00 </t>
  </si>
  <si>
    <t xml:space="preserve"> 66 06 </t>
  </si>
  <si>
    <t xml:space="preserve"> 73 11 </t>
  </si>
  <si>
    <t xml:space="preserve"> 72 01 </t>
  </si>
  <si>
    <t xml:space="preserve"> 37 00 10 </t>
  </si>
  <si>
    <t xml:space="preserve"> 59 05 </t>
  </si>
  <si>
    <t xml:space="preserve"> 61 11 </t>
  </si>
  <si>
    <t xml:space="preserve"> 64 10 </t>
  </si>
  <si>
    <t>Korisnici mirovina ostvarenih prema Zakonu o mirovinskom osiguranju - ZOMO</t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</si>
  <si>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brutomirovine</t>
    </r>
    <r>
      <rPr>
        <sz val="8"/>
        <rFont val="Calibri"/>
        <family val="2"/>
        <charset val="238"/>
        <scheme val="minor"/>
      </rPr>
      <t xml:space="preserve"> iz obveznog mirovinskog osiguranja u RH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</si>
  <si>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brutoiznosa</t>
    </r>
    <r>
      <rPr>
        <sz val="8"/>
        <rFont val="Calibri"/>
        <family val="2"/>
        <charset val="238"/>
        <scheme val="minor"/>
      </rPr>
      <t xml:space="preserve"> dijela obiteljske mirovine (DOM)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</si>
  <si>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ukupno</t>
    </r>
    <r>
      <rPr>
        <sz val="8"/>
        <rFont val="Calibri"/>
        <family val="2"/>
        <charset val="238"/>
        <scheme val="minor"/>
      </rPr>
      <t xml:space="preserve"> isplaćenog </t>
    </r>
    <r>
      <rPr>
        <sz val="8"/>
        <color rgb="FFFF0000"/>
        <rFont val="Calibri"/>
        <family val="2"/>
        <charset val="238"/>
        <scheme val="minor"/>
      </rPr>
      <t>netoiznosa</t>
    </r>
  </si>
  <si>
    <t>U broj korisnika mirovina nisu uključeni korisnici mirovina DVO, ZOHBDR i HVO.</t>
  </si>
  <si>
    <t>u eurima (EUR)</t>
  </si>
  <si>
    <t>KORISNICI MIROVINA KOJIMA JE ISPLAĆENA OSOBNA (starosna, prijevremena starosna ili invalidska) MIROVINA I DIO OBITELJSKE MIROVINE (DOM)</t>
  </si>
  <si>
    <t>Starosna miorovina</t>
  </si>
  <si>
    <t>Ukupno starosna mirovina</t>
  </si>
  <si>
    <t>Sveukupno starosna mirovina</t>
  </si>
  <si>
    <t>Invalidska mirovina</t>
  </si>
  <si>
    <t>Starosna mirovina</t>
  </si>
  <si>
    <t>Obiteljska mirovina</t>
  </si>
  <si>
    <t xml:space="preserve"> 60 06 </t>
  </si>
  <si>
    <t xml:space="preserve"> 75 02 </t>
  </si>
  <si>
    <t xml:space="preserve"> 73 02 </t>
  </si>
  <si>
    <t>21 11 07</t>
  </si>
  <si>
    <t xml:space="preserve"> 74 04 </t>
  </si>
  <si>
    <t xml:space="preserve"> 64 03 </t>
  </si>
  <si>
    <t xml:space="preserve"> 60 05 </t>
  </si>
  <si>
    <t xml:space="preserve"> 63 07 </t>
  </si>
  <si>
    <t xml:space="preserve"> 64 09 </t>
  </si>
  <si>
    <t xml:space="preserve"> 62 07 </t>
  </si>
  <si>
    <t xml:space="preserve">   21 09   </t>
  </si>
  <si>
    <t xml:space="preserve"> 60 03 </t>
  </si>
  <si>
    <r>
      <t>U tablici je prikazan</t>
    </r>
    <r>
      <rPr>
        <b/>
        <i/>
        <sz val="8"/>
        <color rgb="FFFF0000"/>
        <rFont val="Calibri"/>
        <family val="2"/>
        <charset val="238"/>
        <scheme val="minor"/>
      </rPr>
      <t xml:space="preserve"> ukupni staž</t>
    </r>
    <r>
      <rPr>
        <sz val="8"/>
        <color theme="1"/>
        <rFont val="Calibri"/>
        <family val="2"/>
        <charset val="238"/>
        <scheme val="minor"/>
      </rPr>
      <t xml:space="preserve"> korisnika mirovina. </t>
    </r>
  </si>
  <si>
    <r>
      <t xml:space="preserve">Korisnici mirovina ostvarenih prema Zakonu o mirovinskom osiguranju - ZOMO
</t>
    </r>
    <r>
      <rPr>
        <b/>
        <i/>
        <sz val="14"/>
        <color rgb="FFFF0000"/>
        <rFont val="Calibri"/>
        <family val="2"/>
        <charset val="238"/>
        <scheme val="minor"/>
      </rPr>
      <t>bez međunarodnih ugovora</t>
    </r>
  </si>
  <si>
    <t xml:space="preserve">Od ožujka 2023. u primjeni je članak 3. Zakona o izmjenama i dopunama Zakona o mirovinskom osiguranju (NN 119/22), kojim je omogućeno da udovica, odnosno udovac koji je korisnik starosne, prijevremene starisne ili invalidske mirovine i ispunjava uvjete za stjecanje prava na obiteljsku mirovinu, može koristiti i dio obiteljske mirovine.                   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</si>
  <si>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4"/>
        <color rgb="FFFF0000"/>
        <rFont val="Calibri"/>
        <family val="2"/>
        <charset val="238"/>
        <scheme val="minor"/>
      </rPr>
      <t>PRVI PUT</t>
    </r>
    <r>
      <rPr>
        <b/>
        <sz val="14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4"/>
        <color rgb="FFFF0000"/>
        <rFont val="Calibri"/>
        <family val="2"/>
        <charset val="238"/>
        <scheme val="minor"/>
      </rPr>
      <t>NOVI KORISNICI</t>
    </r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</si>
  <si>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</si>
  <si>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</si>
  <si>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</si>
  <si>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PREMA ZAKONU O MIROVINSKOM OSIGURANJU 
</t>
    </r>
    <r>
      <rPr>
        <b/>
        <i/>
        <sz val="10.5"/>
        <color rgb="FFFF0000"/>
        <rFont val="Calibri"/>
        <family val="2"/>
        <charset val="238"/>
        <scheme val="minor"/>
      </rPr>
      <t>BEZ MEĐUNARODNIH UGOVORA</t>
    </r>
  </si>
  <si>
    <t>Od srpnja 2023. u primjeni je članak 1. Zakona o izmjenama Zakona o smanjenju mirovina određenih, odnosno ostvarenih prema posebnim propisima o mirovinskom osiguranju (NN 47/2023).</t>
  </si>
  <si>
    <t xml:space="preserve"> 73 00 </t>
  </si>
  <si>
    <t xml:space="preserve"> 63 04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</si>
  <si>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01.07.2023.</t>
    </r>
  </si>
  <si>
    <t>11,77 euro 
(88,68 kuna)</t>
  </si>
  <si>
    <t>Vrijednost najniže mirovine za 1 godinu mirovinskog staža (VNM) 01.07.2023.</t>
  </si>
  <si>
    <t>12,13 euro 
(91,39 kuna)</t>
  </si>
  <si>
    <t>18 08 23</t>
  </si>
  <si>
    <t>21 06 21</t>
  </si>
  <si>
    <t>15 05 01</t>
  </si>
  <si>
    <t>32 01 00</t>
  </si>
  <si>
    <t xml:space="preserve"> 64 02 </t>
  </si>
  <si>
    <t xml:space="preserve"> 66 02 </t>
  </si>
  <si>
    <t xml:space="preserve"> 65 00 </t>
  </si>
  <si>
    <t>32 07 17</t>
  </si>
  <si>
    <t xml:space="preserve"> </t>
  </si>
  <si>
    <t xml:space="preserve">          </t>
  </si>
  <si>
    <t xml:space="preserve"> 63 11 </t>
  </si>
  <si>
    <t xml:space="preserve">       </t>
  </si>
  <si>
    <t>37 08 08</t>
  </si>
  <si>
    <t>31 09 04</t>
  </si>
  <si>
    <t>21 10 14</t>
  </si>
  <si>
    <t xml:space="preserve"> 64 08 </t>
  </si>
  <si>
    <t xml:space="preserve"> 72 04 </t>
  </si>
  <si>
    <t xml:space="preserve"> 69 01 </t>
  </si>
  <si>
    <t xml:space="preserve"> 72 08 </t>
  </si>
  <si>
    <t xml:space="preserve"> 31 10 03 </t>
  </si>
  <si>
    <t xml:space="preserve"> 54 06 </t>
  </si>
  <si>
    <t xml:space="preserve"> 53 11 </t>
  </si>
  <si>
    <t xml:space="preserve"> 61 09 </t>
  </si>
  <si>
    <t>18 03 24</t>
  </si>
  <si>
    <t>25 05 16</t>
  </si>
  <si>
    <t>36 10 16</t>
  </si>
  <si>
    <t>38 01 11</t>
  </si>
  <si>
    <t>21 04 05</t>
  </si>
  <si>
    <t>27 00 06</t>
  </si>
  <si>
    <t>25 07 17</t>
  </si>
  <si>
    <t>28 07 21</t>
  </si>
  <si>
    <t>18 05 02</t>
  </si>
  <si>
    <t>33 00 05</t>
  </si>
  <si>
    <t>34 07 26</t>
  </si>
  <si>
    <t xml:space="preserve"> 38 05 06  </t>
  </si>
  <si>
    <t xml:space="preserve"> 66 11 </t>
  </si>
  <si>
    <t xml:space="preserve"> 63 00 </t>
  </si>
  <si>
    <t xml:space="preserve"> 62 05 </t>
  </si>
  <si>
    <t>42 02 11</t>
  </si>
  <si>
    <t xml:space="preserve"> 62 10 </t>
  </si>
  <si>
    <t>69 05</t>
  </si>
  <si>
    <t>31 03 06</t>
  </si>
  <si>
    <t>42 05 12</t>
  </si>
  <si>
    <t>PREGLED OSNOVNIH PODATAKA O STANJU U SUSTAVU MIROVINSKOG OSIGURANJA za listopad 2023. (isplata u studenome 2023.)</t>
  </si>
  <si>
    <t>42 05 17</t>
  </si>
  <si>
    <t>24 07 28</t>
  </si>
  <si>
    <t>31 09 11</t>
  </si>
  <si>
    <t>36 00 19</t>
  </si>
  <si>
    <t>35 08 21</t>
  </si>
  <si>
    <t>32 10 09</t>
  </si>
  <si>
    <t>28 04 06</t>
  </si>
  <si>
    <t>31 01 28</t>
  </si>
  <si>
    <t xml:space="preserve"> 42 11 29 </t>
  </si>
  <si>
    <t xml:space="preserve"> 42 05 14 </t>
  </si>
  <si>
    <t>28 01 03</t>
  </si>
  <si>
    <t>37 04 18</t>
  </si>
  <si>
    <t xml:space="preserve"> 66 08 </t>
  </si>
  <si>
    <t xml:space="preserve"> 74 10 </t>
  </si>
  <si>
    <t xml:space="preserve"> 69 07 </t>
  </si>
  <si>
    <t>31 09 24</t>
  </si>
  <si>
    <t>24 05 01</t>
  </si>
  <si>
    <t>31 09 22</t>
  </si>
  <si>
    <t>35 10 18</t>
  </si>
  <si>
    <t>35 08 25</t>
  </si>
  <si>
    <t>32 10 03</t>
  </si>
  <si>
    <t>28 02 02</t>
  </si>
  <si>
    <t>31 00 02</t>
  </si>
  <si>
    <t xml:space="preserve"> 43 00 18 </t>
  </si>
  <si>
    <t xml:space="preserve"> 63 05 </t>
  </si>
  <si>
    <t xml:space="preserve"> 42 06 01 </t>
  </si>
  <si>
    <t>27 10 17</t>
  </si>
  <si>
    <t>37 06 02</t>
  </si>
  <si>
    <t xml:space="preserve"> 42 03 09 </t>
  </si>
  <si>
    <t xml:space="preserve"> 33 10 02 </t>
  </si>
  <si>
    <t xml:space="preserve"> 37 03 28 </t>
  </si>
  <si>
    <t xml:space="preserve"> 34 05 09 </t>
  </si>
  <si>
    <t xml:space="preserve"> 24 03 29 </t>
  </si>
  <si>
    <t xml:space="preserve"> 28 11 29 </t>
  </si>
  <si>
    <t xml:space="preserve"> 33 00 10 </t>
  </si>
  <si>
    <t xml:space="preserve"> 62 09 </t>
  </si>
  <si>
    <t xml:space="preserve"> 32 07 20 </t>
  </si>
  <si>
    <t xml:space="preserve"> 42 03 01 </t>
  </si>
  <si>
    <t xml:space="preserve"> 34 09 01 </t>
  </si>
  <si>
    <t xml:space="preserve"> 37 02 28 </t>
  </si>
  <si>
    <t xml:space="preserve"> 35 02 17 </t>
  </si>
  <si>
    <t xml:space="preserve"> 24 03 25 </t>
  </si>
  <si>
    <t xml:space="preserve"> 29 00 13 </t>
  </si>
  <si>
    <t xml:space="preserve"> 33 07 15 </t>
  </si>
  <si>
    <t xml:space="preserve"> 61 05 </t>
  </si>
  <si>
    <t xml:space="preserve">   20 03   </t>
  </si>
  <si>
    <t xml:space="preserve">   18 06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</si>
  <si>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31.10.2023.</t>
    </r>
  </si>
  <si>
    <t>Broj korisnika mirovine za listopad 2023. (isplata u studenome 2023.)</t>
  </si>
  <si>
    <t>Broj korisnika doplatka za djecu za listopad 2023. (isplata u studenome 2023.)</t>
  </si>
  <si>
    <t>Broj djece za koju je isplaćen doplatak za djecu za listopad 2023. (isplata u studenome 2023.)</t>
  </si>
  <si>
    <t>Broj korisnika nacionalne naknade za listopad 2023. (isplata u studenome 2023.)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</si>
  <si>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listopada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</si>
  <si>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rujan 2023. u eurima (EUR) (izvor:DSZ)</t>
  </si>
  <si>
    <t>za listopad 2023. (isplata u studenome 2023.)</t>
  </si>
  <si>
    <t>14 10 16</t>
  </si>
  <si>
    <t>16 01 19</t>
  </si>
  <si>
    <t>12 05 10</t>
  </si>
  <si>
    <t>19 04 14</t>
  </si>
  <si>
    <t>14 04 23</t>
  </si>
  <si>
    <t>15 10 09</t>
  </si>
  <si>
    <t>13 00 26</t>
  </si>
  <si>
    <t>13 08 01</t>
  </si>
  <si>
    <t>15 01 07</t>
  </si>
  <si>
    <t>16 00 29</t>
  </si>
  <si>
    <t>13 02 02</t>
  </si>
  <si>
    <t>14 05 13</t>
  </si>
  <si>
    <t>18 11 02</t>
  </si>
  <si>
    <t>14 11 25</t>
  </si>
  <si>
    <t>18 11 17</t>
  </si>
  <si>
    <t>24 07 04</t>
  </si>
  <si>
    <t>25 03 11</t>
  </si>
  <si>
    <t>21 00 19</t>
  </si>
  <si>
    <t>26 02 12</t>
  </si>
  <si>
    <t>28 00 20</t>
  </si>
  <si>
    <t>29 01 21</t>
  </si>
  <si>
    <t>23 02 13</t>
  </si>
  <si>
    <t>27 09 02</t>
  </si>
  <si>
    <t>31 09 18</t>
  </si>
  <si>
    <t>33 00 29</t>
  </si>
  <si>
    <t>25 07 13</t>
  </si>
  <si>
    <t>30 05 03</t>
  </si>
  <si>
    <t>33 09 19</t>
  </si>
  <si>
    <t>34 08 05</t>
  </si>
  <si>
    <t>34 00 02</t>
  </si>
  <si>
    <t>35 10 13</t>
  </si>
  <si>
    <t>36 03 23</t>
  </si>
  <si>
    <t>27 08 09</t>
  </si>
  <si>
    <t>35 09 15</t>
  </si>
  <si>
    <t>37 02 17</t>
  </si>
  <si>
    <t>28 11 21</t>
  </si>
  <si>
    <t>36 04 12</t>
  </si>
  <si>
    <t>38 05 14</t>
  </si>
  <si>
    <t>29 02 28</t>
  </si>
  <si>
    <t>36 06 29</t>
  </si>
  <si>
    <t>38 10 11</t>
  </si>
  <si>
    <t>39 01 15</t>
  </si>
  <si>
    <t>29 01 02</t>
  </si>
  <si>
    <t>37 01 23</t>
  </si>
  <si>
    <t>38 11 05</t>
  </si>
  <si>
    <t>39 02 28</t>
  </si>
  <si>
    <t>37 08 07</t>
  </si>
  <si>
    <t>39 07 13</t>
  </si>
  <si>
    <t>39 08 24</t>
  </si>
  <si>
    <t>29 02 16</t>
  </si>
  <si>
    <t>39 05 22</t>
  </si>
  <si>
    <t>14 03 02</t>
  </si>
  <si>
    <t>15 09 23</t>
  </si>
  <si>
    <t>08 09 16</t>
  </si>
  <si>
    <t>10 11 15</t>
  </si>
  <si>
    <t>15 08 11</t>
  </si>
  <si>
    <t>17 03 24</t>
  </si>
  <si>
    <t>10 07 14</t>
  </si>
  <si>
    <t>12 10 26</t>
  </si>
  <si>
    <t>17 00 11</t>
  </si>
  <si>
    <t>18 03 28</t>
  </si>
  <si>
    <t>10 11 11</t>
  </si>
  <si>
    <t>16 02 06</t>
  </si>
  <si>
    <t>21 02 13</t>
  </si>
  <si>
    <t>21 08 19</t>
  </si>
  <si>
    <t>13 06 23</t>
  </si>
  <si>
    <t>21 10 02</t>
  </si>
  <si>
    <t>23 02 25</t>
  </si>
  <si>
    <t>11 11 27</t>
  </si>
  <si>
    <t>20 06 09</t>
  </si>
  <si>
    <t>27 00 17</t>
  </si>
  <si>
    <t>27 04 15</t>
  </si>
  <si>
    <t>20 03 04</t>
  </si>
  <si>
    <t>30 08 03</t>
  </si>
  <si>
    <t>20 02 23</t>
  </si>
  <si>
    <t>30 08 17</t>
  </si>
  <si>
    <t>32 03 09</t>
  </si>
  <si>
    <t>32 06 05</t>
  </si>
  <si>
    <t>23 10 07</t>
  </si>
  <si>
    <t>32 05 27</t>
  </si>
  <si>
    <t>33 02 16</t>
  </si>
  <si>
    <t>33 05 03</t>
  </si>
  <si>
    <t>24 08 11</t>
  </si>
  <si>
    <t>33 00 15</t>
  </si>
  <si>
    <t>33 09 25</t>
  </si>
  <si>
    <t>34 00 05</t>
  </si>
  <si>
    <t>25 09 06</t>
  </si>
  <si>
    <t>33 06 00</t>
  </si>
  <si>
    <t>34 03 16</t>
  </si>
  <si>
    <t>34 04 25</t>
  </si>
  <si>
    <t>25 11 24</t>
  </si>
  <si>
    <t>34 09 22</t>
  </si>
  <si>
    <t>34 04 03</t>
  </si>
  <si>
    <t>34 04 00</t>
  </si>
  <si>
    <t>36 06 10</t>
  </si>
  <si>
    <t>34 09 12</t>
  </si>
  <si>
    <t>34 10 04</t>
  </si>
  <si>
    <t>28 00 28</t>
  </si>
  <si>
    <t>36 06 16</t>
  </si>
  <si>
    <t>28 07 20</t>
  </si>
  <si>
    <t>29 11 01</t>
  </si>
  <si>
    <t>18 01 06</t>
  </si>
  <si>
    <t>25 00 16</t>
  </si>
  <si>
    <t>14 09 22</t>
  </si>
  <si>
    <t>15 11 28</t>
  </si>
  <si>
    <t>12 05 13</t>
  </si>
  <si>
    <t>19 06 16</t>
  </si>
  <si>
    <t>14 06 03</t>
  </si>
  <si>
    <t>16 00 04</t>
  </si>
  <si>
    <t>13 02 22</t>
  </si>
  <si>
    <t>15 01 05</t>
  </si>
  <si>
    <t>15 00 11</t>
  </si>
  <si>
    <t>15 10 20</t>
  </si>
  <si>
    <t>13 02 25</t>
  </si>
  <si>
    <t>14 07 11</t>
  </si>
  <si>
    <t>18 11 18</t>
  </si>
  <si>
    <t>15 00 23</t>
  </si>
  <si>
    <t>19 04 06</t>
  </si>
  <si>
    <t>24 10 19</t>
  </si>
  <si>
    <t>25 07 06</t>
  </si>
  <si>
    <t>21 02 10</t>
  </si>
  <si>
    <t>26 11 12</t>
  </si>
  <si>
    <t>29 09 08</t>
  </si>
  <si>
    <t>30 10 28</t>
  </si>
  <si>
    <t>24 07 23</t>
  </si>
  <si>
    <t>29 11 28</t>
  </si>
  <si>
    <t>25 11 12</t>
  </si>
  <si>
    <t>32 03 11</t>
  </si>
  <si>
    <t>35 08 07</t>
  </si>
  <si>
    <t>26 02 01</t>
  </si>
  <si>
    <t>34 10 00</t>
  </si>
  <si>
    <t>36 11 19</t>
  </si>
  <si>
    <t>37 06 26</t>
  </si>
  <si>
    <t>28 03 27</t>
  </si>
  <si>
    <t>36 06 04</t>
  </si>
  <si>
    <t>38 02 04</t>
  </si>
  <si>
    <t>38 08 05</t>
  </si>
  <si>
    <t>29 11 07</t>
  </si>
  <si>
    <t>37 00 16</t>
  </si>
  <si>
    <t>39 06 19</t>
  </si>
  <si>
    <t>39 11 27</t>
  </si>
  <si>
    <t>30 09 06</t>
  </si>
  <si>
    <t>37 02 25</t>
  </si>
  <si>
    <t>40 03 07</t>
  </si>
  <si>
    <t>40 07 23</t>
  </si>
  <si>
    <t>30 07 25</t>
  </si>
  <si>
    <t>37 06 29</t>
  </si>
  <si>
    <t>40 00 29</t>
  </si>
  <si>
    <t>40 06 20</t>
  </si>
  <si>
    <t>29 11 03</t>
  </si>
  <si>
    <t>37 10 14</t>
  </si>
  <si>
    <t>40 06 28</t>
  </si>
  <si>
    <t>40 08 27</t>
  </si>
  <si>
    <t>29 10 23</t>
  </si>
  <si>
    <t>39 08 29</t>
  </si>
  <si>
    <t>31 06 29</t>
  </si>
  <si>
    <t>33 07 06</t>
  </si>
  <si>
    <t>22 02 21</t>
  </si>
  <si>
    <t>28 11 16</t>
  </si>
  <si>
    <t xml:space="preserve"> 31 09 25  </t>
  </si>
  <si>
    <t xml:space="preserve"> 36 01 25  </t>
  </si>
  <si>
    <t xml:space="preserve"> 31 05 14  </t>
  </si>
  <si>
    <t>31 02 28</t>
  </si>
  <si>
    <t xml:space="preserve"> 33 04 22  </t>
  </si>
  <si>
    <t xml:space="preserve"> 33 02 04  </t>
  </si>
  <si>
    <t>18 08 12</t>
  </si>
  <si>
    <t>30 03 15</t>
  </si>
  <si>
    <t xml:space="preserve"> 29 08 00  </t>
  </si>
  <si>
    <t xml:space="preserve"> 32 09 09  </t>
  </si>
  <si>
    <t xml:space="preserve"> 29 01 27  </t>
  </si>
  <si>
    <t xml:space="preserve"> 41 11 27  </t>
  </si>
  <si>
    <t xml:space="preserve"> 29 07 21  </t>
  </si>
  <si>
    <t xml:space="preserve"> 27 09 15  </t>
  </si>
  <si>
    <t xml:space="preserve"> 28 11 01  </t>
  </si>
  <si>
    <t>06 08 23</t>
  </si>
  <si>
    <t>39 07 27</t>
  </si>
  <si>
    <t>42 02 15</t>
  </si>
  <si>
    <t>40 03 25</t>
  </si>
  <si>
    <t>36 10 25</t>
  </si>
  <si>
    <t>39 00 29</t>
  </si>
  <si>
    <t>32 06 18</t>
  </si>
  <si>
    <t>27 06 06</t>
  </si>
  <si>
    <t>37 03 04</t>
  </si>
  <si>
    <t xml:space="preserve"> 66 01 </t>
  </si>
  <si>
    <t xml:space="preserve"> 61 04 </t>
  </si>
  <si>
    <t xml:space="preserve"> 37 03 </t>
  </si>
  <si>
    <t xml:space="preserve"> 60 09 </t>
  </si>
  <si>
    <t>39 08 03</t>
  </si>
  <si>
    <t>40 03 23</t>
  </si>
  <si>
    <t>36 11 05</t>
  </si>
  <si>
    <t>39 01 05</t>
  </si>
  <si>
    <t>32 09 17</t>
  </si>
  <si>
    <t>27 06 15</t>
  </si>
  <si>
    <t>37 03 00</t>
  </si>
  <si>
    <t xml:space="preserve"> 60 08 </t>
  </si>
  <si>
    <t xml:space="preserve"> 39 07 23 </t>
  </si>
  <si>
    <t xml:space="preserve"> 42 03 19 </t>
  </si>
  <si>
    <t xml:space="preserve"> 40 05 06 </t>
  </si>
  <si>
    <t xml:space="preserve"> 37 02 27 </t>
  </si>
  <si>
    <t xml:space="preserve"> 39 05 08 </t>
  </si>
  <si>
    <t xml:space="preserve"> 24 08 27 </t>
  </si>
  <si>
    <t xml:space="preserve"> 28 04 08 </t>
  </si>
  <si>
    <t xml:space="preserve"> 37 00 16 </t>
  </si>
  <si>
    <t xml:space="preserve"> 59 07 </t>
  </si>
  <si>
    <t xml:space="preserve"> 35 09 </t>
  </si>
  <si>
    <t xml:space="preserve"> 57 00 </t>
  </si>
  <si>
    <t xml:space="preserve"> 39 08 24 </t>
  </si>
  <si>
    <t xml:space="preserve"> 40 05 22 </t>
  </si>
  <si>
    <t xml:space="preserve"> 37 03 03 </t>
  </si>
  <si>
    <t xml:space="preserve"> 39 05 24 </t>
  </si>
  <si>
    <t xml:space="preserve"> 28 05 00 </t>
  </si>
  <si>
    <t xml:space="preserve"> 37 00 20 </t>
  </si>
  <si>
    <t>31 06 21</t>
  </si>
  <si>
    <t>80 01</t>
  </si>
  <si>
    <t>42 05 01</t>
  </si>
  <si>
    <t>24 06 19</t>
  </si>
  <si>
    <t>79 00</t>
  </si>
  <si>
    <t>30 11 19</t>
  </si>
  <si>
    <t>79 09</t>
  </si>
  <si>
    <t>34 01 17</t>
  </si>
  <si>
    <t>73 00</t>
  </si>
  <si>
    <t>68 05</t>
  </si>
  <si>
    <t>31 06 06</t>
  </si>
  <si>
    <t>78 07</t>
  </si>
  <si>
    <t>25 08 27</t>
  </si>
  <si>
    <t>73 06</t>
  </si>
  <si>
    <t>31 03 27</t>
  </si>
  <si>
    <t>78 05</t>
  </si>
  <si>
    <t>42 05 09</t>
  </si>
  <si>
    <t>78 11</t>
  </si>
  <si>
    <t>30 11 11</t>
  </si>
  <si>
    <t>34 02 02</t>
  </si>
  <si>
    <t>72 10</t>
  </si>
  <si>
    <t xml:space="preserve"> 31 05 24</t>
  </si>
  <si>
    <t>25 08 21</t>
  </si>
  <si>
    <t>73 05</t>
  </si>
  <si>
    <t>31 03 04</t>
  </si>
  <si>
    <t>1 : 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</si>
</sst>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5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i/>
      <sz val="10.5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4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7" fillId="5" borderId="8" xfId="0" applyNumberFormat="1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7" fillId="11" borderId="8" xfId="0" applyNumberFormat="1" applyFont="1" applyFill="1" applyBorder="1" applyAlignment="1">
      <alignment vertical="center"/>
    </xf>
    <xf numFmtId="164" fontId="7" fillId="11" borderId="8" xfId="0" applyNumberFormat="1" applyFont="1" applyFill="1" applyBorder="1" applyAlignment="1">
      <alignment horizontal="center" vertical="center"/>
    </xf>
    <xf numFmtId="165" fontId="7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right" vertical="center"/>
    </xf>
    <xf numFmtId="4" fontId="5" fillId="9" borderId="4" xfId="0" applyNumberFormat="1" applyFont="1" applyFill="1" applyBorder="1" applyAlignment="1">
      <alignment horizontal="right"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8" fillId="4" borderId="5" xfId="0" applyNumberFormat="1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vertical="center"/>
    </xf>
    <xf numFmtId="1" fontId="7" fillId="11" borderId="8" xfId="0" applyNumberFormat="1" applyFont="1" applyFill="1" applyBorder="1" applyAlignment="1">
      <alignment vertical="center"/>
    </xf>
    <xf numFmtId="1" fontId="7" fillId="5" borderId="8" xfId="0" applyNumberFormat="1" applyFont="1" applyFill="1" applyBorder="1" applyAlignment="1">
      <alignment vertical="center"/>
    </xf>
    <xf numFmtId="1" fontId="7" fillId="6" borderId="4" xfId="0" applyNumberFormat="1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vertical="center"/>
    </xf>
    <xf numFmtId="1" fontId="7" fillId="3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0" borderId="0" xfId="0" applyFont="1"/>
    <xf numFmtId="0" fontId="27" fillId="0" borderId="0" xfId="0" applyFont="1"/>
    <xf numFmtId="0" fontId="27" fillId="2" borderId="0" xfId="0" applyFont="1" applyFill="1"/>
    <xf numFmtId="0" fontId="27" fillId="0" borderId="0" xfId="0" applyFont="1" applyAlignment="1">
      <alignment vertical="center"/>
    </xf>
    <xf numFmtId="0" fontId="32" fillId="0" borderId="0" xfId="0" applyFont="1"/>
    <xf numFmtId="0" fontId="19" fillId="2" borderId="0" xfId="0" applyFont="1" applyFill="1"/>
    <xf numFmtId="0" fontId="33" fillId="0" borderId="0" xfId="0" applyFont="1"/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" fontId="27" fillId="0" borderId="0" xfId="0" applyNumberFormat="1" applyFont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43" fillId="3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2" fillId="8" borderId="5" xfId="0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vertical="center"/>
    </xf>
    <xf numFmtId="10" fontId="27" fillId="0" borderId="0" xfId="1" applyNumberFormat="1" applyFont="1"/>
    <xf numFmtId="0" fontId="38" fillId="0" borderId="7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6" fillId="0" borderId="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10" fontId="27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/>
    <xf numFmtId="0" fontId="55" fillId="2" borderId="1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top" wrapText="1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8" fillId="0" borderId="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/>
    </xf>
    <xf numFmtId="3" fontId="8" fillId="2" borderId="5" xfId="0" applyNumberFormat="1" applyFont="1" applyFill="1" applyBorder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4451062053937E-2"/>
          <c:y val="4.6431648591634261E-2"/>
          <c:w val="0.95398545216956987"/>
          <c:h val="0.6790985937818624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34939</c:v>
                </c:pt>
                <c:pt idx="1">
                  <c:v>35520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36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1,35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31.10.2023.</c:v>
                </c:pt>
                <c:pt idx="1">
                  <c:v>Broj korisnika mirovine za listopad 2023. (isplata u studenome 2023.)</c:v>
                </c:pt>
                <c:pt idx="2">
                  <c:v>Registrirana nezaposlenost krajem listopada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1661597</c:v>
                </c:pt>
                <c:pt idx="1">
                  <c:v>1227004</c:v>
                </c:pt>
                <c:pt idx="2">
                  <c:v>109889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31.10.2023.</c:v>
                </c:pt>
                <c:pt idx="1">
                  <c:v>Broj korisnika mirovine za listopad 2023. (isplata u studenome 2023.)</c:v>
                </c:pt>
                <c:pt idx="2">
                  <c:v>Registrirana nezaposlenost krajem listopada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508.57</c:v>
                </c:pt>
                <c:pt idx="1">
                  <c:v>526.62392312601935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508.57</c:v>
                </c:pt>
                <c:pt idx="1">
                  <c:v>526.62392312601935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43.993944636678201</c:v>
                </c:pt>
                <c:pt idx="1">
                  <c:v>45.555702692562228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tickLblSkip val="1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2206</c:v>
                </c:pt>
                <c:pt idx="1">
                  <c:v>8101</c:v>
                </c:pt>
                <c:pt idx="2">
                  <c:v>35675</c:v>
                </c:pt>
                <c:pt idx="3">
                  <c:v>70825</c:v>
                </c:pt>
                <c:pt idx="4">
                  <c:v>110299</c:v>
                </c:pt>
                <c:pt idx="5">
                  <c:v>121064</c:v>
                </c:pt>
                <c:pt idx="6">
                  <c:v>128341</c:v>
                </c:pt>
                <c:pt idx="7">
                  <c:v>128654</c:v>
                </c:pt>
                <c:pt idx="8">
                  <c:v>81237</c:v>
                </c:pt>
                <c:pt idx="9">
                  <c:v>72895</c:v>
                </c:pt>
                <c:pt idx="10">
                  <c:v>89030</c:v>
                </c:pt>
                <c:pt idx="11">
                  <c:v>48860</c:v>
                </c:pt>
                <c:pt idx="12">
                  <c:v>21928</c:v>
                </c:pt>
                <c:pt idx="13">
                  <c:v>27317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14574732530630979"/>
          <c:y val="3.738317757009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37</c:v>
                </c:pt>
                <c:pt idx="1">
                  <c:v>3516</c:v>
                </c:pt>
                <c:pt idx="2">
                  <c:v>3785</c:v>
                </c:pt>
                <c:pt idx="3">
                  <c:v>5311</c:v>
                </c:pt>
                <c:pt idx="4">
                  <c:v>8514</c:v>
                </c:pt>
                <c:pt idx="5">
                  <c:v>25837</c:v>
                </c:pt>
                <c:pt idx="6">
                  <c:v>26369</c:v>
                </c:pt>
                <c:pt idx="7">
                  <c:v>27665</c:v>
                </c:pt>
                <c:pt idx="8">
                  <c:v>19138</c:v>
                </c:pt>
                <c:pt idx="9">
                  <c:v>19348</c:v>
                </c:pt>
                <c:pt idx="10">
                  <c:v>22362</c:v>
                </c:pt>
                <c:pt idx="11">
                  <c:v>11582</c:v>
                </c:pt>
                <c:pt idx="12">
                  <c:v>4424</c:v>
                </c:pt>
                <c:pt idx="13">
                  <c:v>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2169</c:v>
                </c:pt>
                <c:pt idx="1">
                  <c:v>4585</c:v>
                </c:pt>
                <c:pt idx="2">
                  <c:v>31890</c:v>
                </c:pt>
                <c:pt idx="3">
                  <c:v>65514</c:v>
                </c:pt>
                <c:pt idx="4">
                  <c:v>101785</c:v>
                </c:pt>
                <c:pt idx="5">
                  <c:v>95227</c:v>
                </c:pt>
                <c:pt idx="6">
                  <c:v>101972</c:v>
                </c:pt>
                <c:pt idx="7">
                  <c:v>100989</c:v>
                </c:pt>
                <c:pt idx="8">
                  <c:v>62099</c:v>
                </c:pt>
                <c:pt idx="9">
                  <c:v>53547</c:v>
                </c:pt>
                <c:pt idx="10">
                  <c:v>66668</c:v>
                </c:pt>
                <c:pt idx="11">
                  <c:v>37278</c:v>
                </c:pt>
                <c:pt idx="12">
                  <c:v>17504</c:v>
                </c:pt>
                <c:pt idx="13">
                  <c:v>22833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6896</c:v>
                </c:pt>
                <c:pt idx="1">
                  <c:v>9664</c:v>
                </c:pt>
                <c:pt idx="2">
                  <c:v>674</c:v>
                </c:pt>
                <c:pt idx="3">
                  <c:v>380</c:v>
                </c:pt>
                <c:pt idx="4" formatCode="0">
                  <c:v>16160</c:v>
                </c:pt>
                <c:pt idx="5">
                  <c:v>1727</c:v>
                </c:pt>
                <c:pt idx="6">
                  <c:v>2001</c:v>
                </c:pt>
                <c:pt idx="7">
                  <c:v>71382</c:v>
                </c:pt>
                <c:pt idx="8">
                  <c:v>59097</c:v>
                </c:pt>
                <c:pt idx="9">
                  <c:v>3460</c:v>
                </c:pt>
                <c:pt idx="10">
                  <c:v>153</c:v>
                </c:pt>
                <c:pt idx="11">
                  <c:v>4571</c:v>
                </c:pt>
                <c:pt idx="12">
                  <c:v>683</c:v>
                </c:pt>
                <c:pt idx="13">
                  <c:v>62</c:v>
                </c:pt>
                <c:pt idx="14">
                  <c:v>17</c:v>
                </c:pt>
                <c:pt idx="15">
                  <c:v>121</c:v>
                </c:pt>
                <c:pt idx="16">
                  <c:v>246</c:v>
                </c:pt>
                <c:pt idx="17">
                  <c:v>813</c:v>
                </c:pt>
                <c:pt idx="18">
                  <c:v>208</c:v>
                </c:pt>
                <c:pt idx="19">
                  <c:v>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809.88</c:v>
                </c:pt>
                <c:pt idx="1">
                  <c:v>762.96</c:v>
                </c:pt>
                <c:pt idx="2">
                  <c:v>729.39</c:v>
                </c:pt>
                <c:pt idx="3">
                  <c:v>877.99</c:v>
                </c:pt>
                <c:pt idx="4">
                  <c:v>691.05</c:v>
                </c:pt>
                <c:pt idx="5">
                  <c:v>467.76</c:v>
                </c:pt>
                <c:pt idx="6">
                  <c:v>726</c:v>
                </c:pt>
                <c:pt idx="7">
                  <c:v>1045.02</c:v>
                </c:pt>
                <c:pt idx="8">
                  <c:v>504.56</c:v>
                </c:pt>
                <c:pt idx="9">
                  <c:v>586.65</c:v>
                </c:pt>
                <c:pt idx="10">
                  <c:v>576.58000000000004</c:v>
                </c:pt>
                <c:pt idx="11">
                  <c:v>537.89</c:v>
                </c:pt>
                <c:pt idx="12">
                  <c:v>1856.28</c:v>
                </c:pt>
                <c:pt idx="13">
                  <c:v>631.99</c:v>
                </c:pt>
                <c:pt idx="14">
                  <c:v>672.05</c:v>
                </c:pt>
                <c:pt idx="15">
                  <c:v>1721.57</c:v>
                </c:pt>
                <c:pt idx="16">
                  <c:v>667.59</c:v>
                </c:pt>
                <c:pt idx="17">
                  <c:v>560.29999999999995</c:v>
                </c:pt>
                <c:pt idx="18">
                  <c:v>364.04</c:v>
                </c:pt>
                <c:pt idx="19">
                  <c:v>582.62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1631639570236E-2"/>
          <c:y val="0.16306954436450841"/>
          <c:w val="0.89192877509016411"/>
          <c:h val="0.5915904756509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8'!$B$7:$B$8</c:f>
              <c:strCache>
                <c:ptCount val="2"/>
                <c:pt idx="0">
                  <c:v>Broj 
korisnika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8369304556354917E-3"/>
                  <c:y val="0.12648221343873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06-475E-8326-CFC3D9DF1CEF}"/>
                </c:ext>
              </c:extLst>
            </c:dLbl>
            <c:spPr>
              <a:solidFill>
                <a:srgbClr val="DEBD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8'!$A$14:$A$15,'stranica 8'!$A$17,'stranica 8'!$A$18)</c:f>
              <c:strCache>
                <c:ptCount val="7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  <c:pt idx="5">
                  <c:v>Invalidska mirovina</c:v>
                </c:pt>
                <c:pt idx="6">
                  <c:v> UKUPNO  </c:v>
                </c:pt>
              </c:strCache>
            </c:strRef>
          </c:cat>
          <c:val>
            <c:numRef>
              <c:f>('stranica 8'!$B$10:$B$12,'stranica 8'!$B$14:$B$15,'stranica 8'!$B$17,'stranica 8'!$B$18)</c:f>
              <c:numCache>
                <c:formatCode>0</c:formatCode>
                <c:ptCount val="7"/>
                <c:pt idx="0">
                  <c:v>59106</c:v>
                </c:pt>
                <c:pt idx="1">
                  <c:v>1286</c:v>
                </c:pt>
                <c:pt idx="2">
                  <c:v>7716</c:v>
                </c:pt>
                <c:pt idx="3">
                  <c:v>14230</c:v>
                </c:pt>
                <c:pt idx="4">
                  <c:v>2</c:v>
                </c:pt>
                <c:pt idx="5">
                  <c:v>2830</c:v>
                </c:pt>
                <c:pt idx="6">
                  <c:v>85170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6163936"/>
        <c:axId val="1656164768"/>
      </c:barChart>
      <c:lineChart>
        <c:grouping val="standard"/>
        <c:varyColors val="0"/>
        <c:ser>
          <c:idx val="1"/>
          <c:order val="1"/>
          <c:tx>
            <c:strRef>
              <c:f>'stranica 8'!$D$7:$D$8</c:f>
              <c:strCache>
                <c:ptCount val="2"/>
                <c:pt idx="0">
                  <c:v>Prosjek brutoiznosa dijela obiteljske mirovine (DOM)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3424535961781759E-2"/>
                  <c:y val="-1.054018445322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06-475E-8326-CFC3D9DF1CEF}"/>
                </c:ext>
              </c:extLst>
            </c:dLbl>
            <c:spPr>
              <a:solidFill>
                <a:srgbClr val="FF9F8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8'!$A$14:$A$15)</c:f>
              <c:strCache>
                <c:ptCount val="5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</c:strCache>
            </c:strRef>
          </c:cat>
          <c:val>
            <c:numRef>
              <c:f>('stranica 8'!$D$10:$D$12,'stranica 8'!$D$14:$D$15,'stranica 8'!$D$17,'stranica 8'!$D$18)</c:f>
              <c:numCache>
                <c:formatCode>#,##0.00</c:formatCode>
                <c:ptCount val="7"/>
                <c:pt idx="0">
                  <c:v>102.30221314249169</c:v>
                </c:pt>
                <c:pt idx="1">
                  <c:v>97.902340590979705</c:v>
                </c:pt>
                <c:pt idx="2">
                  <c:v>99.307361327112233</c:v>
                </c:pt>
                <c:pt idx="3">
                  <c:v>100.55170133520745</c:v>
                </c:pt>
                <c:pt idx="4">
                  <c:v>106.05500000000001</c:v>
                </c:pt>
                <c:pt idx="5">
                  <c:v>89.872303886925778</c:v>
                </c:pt>
                <c:pt idx="6">
                  <c:v>101.25905905835141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83728"/>
        <c:axId val="1452199536"/>
      </c:lineChart>
      <c:catAx>
        <c:axId val="16561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4768"/>
        <c:crosses val="autoZero"/>
        <c:auto val="1"/>
        <c:lblAlgn val="ctr"/>
        <c:lblOffset val="100"/>
        <c:noMultiLvlLbl val="0"/>
      </c:catAx>
      <c:valAx>
        <c:axId val="16561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3936"/>
        <c:crosses val="autoZero"/>
        <c:crossBetween val="between"/>
      </c:valAx>
      <c:valAx>
        <c:axId val="1452199536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52183728"/>
        <c:crosses val="max"/>
        <c:crossBetween val="between"/>
      </c:valAx>
      <c:catAx>
        <c:axId val="145218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219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277534185777804E-2"/>
          <c:y val="2.396948582865991E-3"/>
          <c:w val="0.96077883121752639"/>
          <c:h val="0.17985838101172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67733</xdr:colOff>
      <xdr:row>34</xdr:row>
      <xdr:rowOff>25399</xdr:rowOff>
    </xdr:from>
    <xdr:to>
      <xdr:col>10</xdr:col>
      <xdr:colOff>713316</xdr:colOff>
      <xdr:row>45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12</xdr:col>
      <xdr:colOff>581025</xdr:colOff>
      <xdr:row>36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38099</xdr:rowOff>
    </xdr:from>
    <xdr:to>
      <xdr:col>12</xdr:col>
      <xdr:colOff>590550</xdr:colOff>
      <xdr:row>35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57151</xdr:rowOff>
    </xdr:from>
    <xdr:to>
      <xdr:col>13</xdr:col>
      <xdr:colOff>0</xdr:colOff>
      <xdr:row>35</xdr:row>
      <xdr:rowOff>85725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28574</xdr:rowOff>
    </xdr:from>
    <xdr:to>
      <xdr:col>4</xdr:col>
      <xdr:colOff>695325</xdr:colOff>
      <xdr:row>56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9525</xdr:colOff>
      <xdr:row>37</xdr:row>
      <xdr:rowOff>123825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activeCell="C53" sqref="C53:D53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17" customWidth="1"/>
    <col min="13" max="14" width="9.140625" style="113" customWidth="1"/>
    <col min="15" max="15" width="12.140625" style="113" customWidth="1"/>
    <col min="16" max="16" width="9.140625" style="113" customWidth="1"/>
    <col min="17" max="17" width="9.140625" style="117" customWidth="1"/>
    <col min="18" max="20" width="9.140625" style="113" customWidth="1"/>
    <col min="21" max="23" width="9.140625" style="113"/>
    <col min="24" max="16384" width="9.140625" style="2"/>
  </cols>
  <sheetData>
    <row r="1" spans="1:23" ht="18" customHeight="1" x14ac:dyDescent="0.25">
      <c r="A1" s="252" t="s">
        <v>200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23" s="1" customFormat="1" ht="12.75" customHeight="1" x14ac:dyDescent="0.2">
      <c r="A2" s="256" t="s">
        <v>4</v>
      </c>
      <c r="B2" s="253" t="s">
        <v>5</v>
      </c>
      <c r="C2" s="257" t="s">
        <v>105</v>
      </c>
      <c r="D2" s="253" t="s">
        <v>64</v>
      </c>
      <c r="E2" s="254" t="s">
        <v>65</v>
      </c>
      <c r="F2" s="250" t="s">
        <v>0</v>
      </c>
      <c r="G2" s="250"/>
      <c r="H2" s="250"/>
      <c r="I2" s="250"/>
      <c r="J2" s="250"/>
      <c r="K2" s="250"/>
      <c r="L2" s="90"/>
      <c r="M2" s="114"/>
      <c r="N2" s="114"/>
      <c r="O2" s="114"/>
      <c r="P2" s="114"/>
      <c r="Q2" s="90"/>
      <c r="R2" s="114"/>
      <c r="S2" s="114"/>
      <c r="T2" s="114"/>
      <c r="U2" s="114"/>
      <c r="V2" s="114"/>
      <c r="W2" s="114"/>
    </row>
    <row r="3" spans="1:23" s="1" customFormat="1" ht="53.25" customHeight="1" x14ac:dyDescent="0.2">
      <c r="A3" s="256"/>
      <c r="B3" s="253"/>
      <c r="C3" s="257"/>
      <c r="D3" s="253"/>
      <c r="E3" s="255"/>
      <c r="F3" s="65" t="s">
        <v>6</v>
      </c>
      <c r="G3" s="100" t="s">
        <v>106</v>
      </c>
      <c r="H3" s="65" t="s">
        <v>64</v>
      </c>
      <c r="I3" s="100" t="s">
        <v>65</v>
      </c>
      <c r="J3" s="101" t="s">
        <v>69</v>
      </c>
      <c r="K3" s="94" t="s">
        <v>66</v>
      </c>
      <c r="L3" s="90"/>
      <c r="M3" s="114"/>
      <c r="N3" s="114"/>
      <c r="O3" s="114"/>
      <c r="P3" s="114"/>
      <c r="Q3" s="90"/>
      <c r="R3" s="114"/>
      <c r="S3" s="114"/>
      <c r="T3" s="114"/>
      <c r="U3" s="114"/>
      <c r="V3" s="114"/>
      <c r="W3" s="114"/>
    </row>
    <row r="4" spans="1:23" s="1" customFormat="1" ht="10.5" customHeight="1" x14ac:dyDescent="0.2">
      <c r="A4" s="249" t="s">
        <v>63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90"/>
      <c r="M4" s="114"/>
      <c r="N4" s="114"/>
      <c r="O4" s="114"/>
      <c r="P4" s="114"/>
      <c r="Q4" s="90"/>
      <c r="R4" s="114"/>
      <c r="S4" s="114"/>
      <c r="T4" s="114"/>
      <c r="U4" s="114"/>
      <c r="V4" s="114"/>
      <c r="W4" s="114"/>
    </row>
    <row r="5" spans="1:23" s="1" customFormat="1" ht="13.5" customHeight="1" x14ac:dyDescent="0.2">
      <c r="A5" s="145" t="s">
        <v>128</v>
      </c>
      <c r="B5" s="103">
        <v>502035</v>
      </c>
      <c r="C5" s="27">
        <v>478.68</v>
      </c>
      <c r="D5" s="28" t="s">
        <v>170</v>
      </c>
      <c r="E5" s="28" t="s">
        <v>131</v>
      </c>
      <c r="F5" s="110">
        <v>406589</v>
      </c>
      <c r="G5" s="29">
        <v>559.11</v>
      </c>
      <c r="H5" s="30" t="s">
        <v>216</v>
      </c>
      <c r="I5" s="31" t="s">
        <v>131</v>
      </c>
      <c r="J5" s="32">
        <f t="shared" ref="J5:J14" si="0">G5/$C$52*100</f>
        <v>48.365916955017305</v>
      </c>
      <c r="K5" s="32">
        <f>F5/$F$14*100</f>
        <v>42.960191540438188</v>
      </c>
      <c r="L5" s="90"/>
      <c r="M5" s="114"/>
      <c r="N5" s="114"/>
      <c r="O5" s="114"/>
      <c r="P5" s="114"/>
      <c r="Q5" s="90"/>
      <c r="R5" s="114"/>
      <c r="S5" s="114"/>
      <c r="T5" s="114"/>
      <c r="U5" s="114"/>
      <c r="V5" s="114"/>
      <c r="W5" s="114"/>
    </row>
    <row r="6" spans="1:23" s="1" customFormat="1" ht="13.5" customHeight="1" x14ac:dyDescent="0.2">
      <c r="A6" s="146" t="s">
        <v>7</v>
      </c>
      <c r="B6" s="104">
        <v>52109</v>
      </c>
      <c r="C6" s="34">
        <v>612.1</v>
      </c>
      <c r="D6" s="35" t="s">
        <v>201</v>
      </c>
      <c r="E6" s="35" t="s">
        <v>213</v>
      </c>
      <c r="F6" s="111">
        <v>46014</v>
      </c>
      <c r="G6" s="36">
        <v>642.73</v>
      </c>
      <c r="H6" s="37" t="s">
        <v>199</v>
      </c>
      <c r="I6" s="38" t="s">
        <v>110</v>
      </c>
      <c r="J6" s="39">
        <f t="shared" si="0"/>
        <v>55.599480968858131</v>
      </c>
      <c r="K6" s="39">
        <f>F6/$F$14*100</f>
        <v>4.8618389910738431</v>
      </c>
      <c r="L6" s="90"/>
      <c r="M6" s="114"/>
      <c r="N6" s="114"/>
      <c r="O6" s="114"/>
      <c r="P6" s="114"/>
      <c r="Q6" s="90"/>
      <c r="R6" s="114"/>
      <c r="S6" s="114"/>
      <c r="T6" s="114"/>
      <c r="U6" s="114"/>
      <c r="V6" s="114"/>
      <c r="W6" s="114"/>
    </row>
    <row r="7" spans="1:23" s="1" customFormat="1" ht="13.5" customHeight="1" x14ac:dyDescent="0.2">
      <c r="A7" s="146" t="s">
        <v>81</v>
      </c>
      <c r="B7" s="104">
        <v>76432</v>
      </c>
      <c r="C7" s="34">
        <v>421.5</v>
      </c>
      <c r="D7" s="35" t="s">
        <v>202</v>
      </c>
      <c r="E7" s="35" t="s">
        <v>214</v>
      </c>
      <c r="F7" s="111">
        <v>66268</v>
      </c>
      <c r="G7" s="36">
        <v>473.69</v>
      </c>
      <c r="H7" s="37" t="s">
        <v>217</v>
      </c>
      <c r="I7" s="38" t="s">
        <v>103</v>
      </c>
      <c r="J7" s="39">
        <f t="shared" si="0"/>
        <v>40.976643598615922</v>
      </c>
      <c r="K7" s="39">
        <f t="shared" ref="K7:K13" si="1">F7/$F$14*100</f>
        <v>7.001876521503922</v>
      </c>
      <c r="L7" s="90"/>
      <c r="M7" s="114"/>
      <c r="N7" s="114"/>
      <c r="O7" s="114"/>
      <c r="P7" s="114"/>
      <c r="Q7" s="90"/>
      <c r="R7" s="114"/>
      <c r="S7" s="114"/>
      <c r="T7" s="114"/>
      <c r="U7" s="114"/>
      <c r="V7" s="114"/>
      <c r="W7" s="114"/>
    </row>
    <row r="8" spans="1:23" s="1" customFormat="1" ht="14.25" customHeight="1" x14ac:dyDescent="0.2">
      <c r="A8" s="198" t="s">
        <v>125</v>
      </c>
      <c r="B8" s="191">
        <v>630576</v>
      </c>
      <c r="C8" s="192">
        <v>482.78</v>
      </c>
      <c r="D8" s="190" t="s">
        <v>203</v>
      </c>
      <c r="E8" s="190" t="s">
        <v>108</v>
      </c>
      <c r="F8" s="193">
        <v>518871</v>
      </c>
      <c r="G8" s="194">
        <v>555.62</v>
      </c>
      <c r="H8" s="195" t="s">
        <v>218</v>
      </c>
      <c r="I8" s="196" t="s">
        <v>134</v>
      </c>
      <c r="J8" s="197">
        <f t="shared" si="0"/>
        <v>48.064013840830448</v>
      </c>
      <c r="K8" s="197">
        <f t="shared" si="1"/>
        <v>54.823907053015965</v>
      </c>
      <c r="L8" s="90"/>
      <c r="M8" s="114"/>
      <c r="N8" s="114"/>
      <c r="O8" s="114"/>
      <c r="P8" s="114"/>
      <c r="Q8" s="90"/>
      <c r="R8" s="114"/>
      <c r="S8" s="114"/>
      <c r="T8" s="114"/>
      <c r="U8" s="114"/>
      <c r="V8" s="114"/>
      <c r="W8" s="114"/>
    </row>
    <row r="9" spans="1:23" s="1" customFormat="1" ht="13.5" customHeight="1" x14ac:dyDescent="0.2">
      <c r="A9" s="147" t="s">
        <v>8</v>
      </c>
      <c r="B9" s="104">
        <v>211613</v>
      </c>
      <c r="C9" s="34">
        <v>460.73</v>
      </c>
      <c r="D9" s="35" t="s">
        <v>204</v>
      </c>
      <c r="E9" s="35" t="s">
        <v>215</v>
      </c>
      <c r="F9" s="111">
        <v>175631</v>
      </c>
      <c r="G9" s="36">
        <v>510.24</v>
      </c>
      <c r="H9" s="37" t="s">
        <v>219</v>
      </c>
      <c r="I9" s="38" t="s">
        <v>174</v>
      </c>
      <c r="J9" s="39">
        <f t="shared" si="0"/>
        <v>44.13840830449827</v>
      </c>
      <c r="K9" s="39">
        <f t="shared" si="1"/>
        <v>18.557170509872869</v>
      </c>
      <c r="L9" s="90"/>
      <c r="M9" s="114"/>
      <c r="N9" s="114"/>
      <c r="O9" s="114"/>
      <c r="P9" s="114"/>
      <c r="Q9" s="90"/>
      <c r="R9" s="114"/>
      <c r="S9" s="114"/>
      <c r="T9" s="114"/>
      <c r="U9" s="114"/>
      <c r="V9" s="114"/>
      <c r="W9" s="114"/>
    </row>
    <row r="10" spans="1:23" s="1" customFormat="1" ht="13.5" customHeight="1" x14ac:dyDescent="0.2">
      <c r="A10" s="148" t="s">
        <v>9</v>
      </c>
      <c r="B10" s="104">
        <v>381</v>
      </c>
      <c r="C10" s="34">
        <v>505.02</v>
      </c>
      <c r="D10" s="35" t="s">
        <v>205</v>
      </c>
      <c r="E10" s="35" t="s">
        <v>138</v>
      </c>
      <c r="F10" s="111">
        <v>373</v>
      </c>
      <c r="G10" s="36">
        <v>505.44</v>
      </c>
      <c r="H10" s="37" t="s">
        <v>220</v>
      </c>
      <c r="I10" s="38" t="s">
        <v>172</v>
      </c>
      <c r="J10" s="39">
        <f t="shared" si="0"/>
        <v>43.72318339100346</v>
      </c>
      <c r="K10" s="39">
        <f t="shared" si="1"/>
        <v>3.9411177982147688E-2</v>
      </c>
      <c r="L10" s="90"/>
      <c r="M10" s="114"/>
      <c r="N10" s="114"/>
      <c r="O10" s="114"/>
      <c r="P10" s="114"/>
      <c r="Q10" s="90"/>
      <c r="R10" s="114"/>
      <c r="S10" s="114"/>
      <c r="T10" s="114"/>
      <c r="U10" s="114"/>
      <c r="V10" s="114"/>
      <c r="W10" s="114"/>
    </row>
    <row r="11" spans="1:23" s="1" customFormat="1" ht="14.25" customHeight="1" x14ac:dyDescent="0.2">
      <c r="A11" s="198" t="s">
        <v>126</v>
      </c>
      <c r="B11" s="191">
        <v>842570</v>
      </c>
      <c r="C11" s="192">
        <v>477.25</v>
      </c>
      <c r="D11" s="190" t="s">
        <v>206</v>
      </c>
      <c r="E11" s="190" t="s">
        <v>132</v>
      </c>
      <c r="F11" s="193">
        <v>694875</v>
      </c>
      <c r="G11" s="194">
        <v>544.12</v>
      </c>
      <c r="H11" s="195" t="s">
        <v>221</v>
      </c>
      <c r="I11" s="196" t="s">
        <v>151</v>
      </c>
      <c r="J11" s="197">
        <f t="shared" si="0"/>
        <v>47.069204152249135</v>
      </c>
      <c r="K11" s="197">
        <f t="shared" si="1"/>
        <v>73.420488740870979</v>
      </c>
      <c r="L11" s="90"/>
      <c r="M11" s="114"/>
      <c r="N11" s="114"/>
      <c r="O11" s="114"/>
      <c r="P11" s="114"/>
      <c r="Q11" s="90"/>
      <c r="R11" s="114"/>
      <c r="S11" s="114"/>
      <c r="T11" s="114"/>
      <c r="U11" s="114"/>
      <c r="V11" s="114"/>
      <c r="W11" s="114"/>
    </row>
    <row r="12" spans="1:23" s="1" customFormat="1" ht="12" customHeight="1" x14ac:dyDescent="0.2">
      <c r="A12" s="147" t="s">
        <v>127</v>
      </c>
      <c r="B12" s="104">
        <v>94276</v>
      </c>
      <c r="C12" s="34">
        <v>357.94</v>
      </c>
      <c r="D12" s="35" t="s">
        <v>171</v>
      </c>
      <c r="E12" s="35" t="s">
        <v>137</v>
      </c>
      <c r="F12" s="111">
        <v>89117</v>
      </c>
      <c r="G12" s="36">
        <v>373.7</v>
      </c>
      <c r="H12" s="37" t="s">
        <v>133</v>
      </c>
      <c r="I12" s="38" t="s">
        <v>225</v>
      </c>
      <c r="J12" s="39">
        <f t="shared" si="0"/>
        <v>32.326989619377159</v>
      </c>
      <c r="K12" s="39">
        <f t="shared" si="1"/>
        <v>9.4161017378955911</v>
      </c>
      <c r="L12" s="90"/>
      <c r="M12" s="114"/>
      <c r="N12" s="114"/>
      <c r="O12" s="114"/>
      <c r="P12" s="114"/>
      <c r="Q12" s="90"/>
      <c r="R12" s="114"/>
      <c r="S12" s="114"/>
      <c r="T12" s="114"/>
      <c r="U12" s="114"/>
      <c r="V12" s="114"/>
      <c r="W12" s="114"/>
    </row>
    <row r="13" spans="1:23" s="1" customFormat="1" ht="12" customHeight="1" x14ac:dyDescent="0.2">
      <c r="A13" s="147" t="s">
        <v>129</v>
      </c>
      <c r="B13" s="104">
        <v>195388</v>
      </c>
      <c r="C13" s="34">
        <v>376.55</v>
      </c>
      <c r="D13" s="35" t="s">
        <v>207</v>
      </c>
      <c r="E13" s="35" t="s">
        <v>151</v>
      </c>
      <c r="F13" s="111">
        <v>162440</v>
      </c>
      <c r="G13" s="36">
        <v>430.46</v>
      </c>
      <c r="H13" s="37" t="s">
        <v>222</v>
      </c>
      <c r="I13" s="38" t="s">
        <v>175</v>
      </c>
      <c r="J13" s="39">
        <f t="shared" si="0"/>
        <v>37.237024221453282</v>
      </c>
      <c r="K13" s="39">
        <f t="shared" si="1"/>
        <v>17.163409521233433</v>
      </c>
      <c r="L13" s="90"/>
      <c r="M13" s="114"/>
      <c r="N13" s="114"/>
      <c r="O13" s="114"/>
      <c r="P13" s="114"/>
      <c r="Q13" s="90"/>
      <c r="R13" s="114"/>
      <c r="S13" s="114"/>
      <c r="T13" s="114"/>
      <c r="U13" s="114"/>
      <c r="V13" s="114"/>
      <c r="W13" s="114"/>
    </row>
    <row r="14" spans="1:23" s="1" customFormat="1" ht="11.25" customHeight="1" x14ac:dyDescent="0.2">
      <c r="A14" s="41" t="s">
        <v>10</v>
      </c>
      <c r="B14" s="105">
        <v>1132234</v>
      </c>
      <c r="C14" s="42">
        <v>449.94</v>
      </c>
      <c r="D14" s="43" t="s">
        <v>208</v>
      </c>
      <c r="E14" s="43" t="s">
        <v>173</v>
      </c>
      <c r="F14" s="105">
        <v>946432</v>
      </c>
      <c r="G14" s="42">
        <v>508.57</v>
      </c>
      <c r="H14" s="43" t="s">
        <v>223</v>
      </c>
      <c r="I14" s="43" t="s">
        <v>112</v>
      </c>
      <c r="J14" s="44">
        <f t="shared" si="0"/>
        <v>43.993944636678201</v>
      </c>
      <c r="K14" s="44"/>
      <c r="L14" s="90">
        <v>31</v>
      </c>
      <c r="M14" s="114"/>
      <c r="N14" s="114"/>
      <c r="O14" s="114"/>
      <c r="P14" s="114"/>
      <c r="Q14" s="90"/>
      <c r="R14" s="114"/>
      <c r="S14" s="114"/>
      <c r="T14" s="114"/>
      <c r="U14" s="114"/>
      <c r="V14" s="114"/>
      <c r="W14" s="114"/>
    </row>
    <row r="15" spans="1:23" s="1" customFormat="1" ht="20.25" customHeight="1" x14ac:dyDescent="0.2">
      <c r="A15" s="95" t="s">
        <v>59</v>
      </c>
      <c r="B15" s="106">
        <v>111879</v>
      </c>
      <c r="C15" s="18">
        <v>681.07</v>
      </c>
      <c r="D15" s="19" t="s">
        <v>209</v>
      </c>
      <c r="E15" s="20" t="s">
        <v>103</v>
      </c>
      <c r="F15" s="106">
        <v>89378</v>
      </c>
      <c r="G15" s="18">
        <v>811.12</v>
      </c>
      <c r="H15" s="19" t="s">
        <v>224</v>
      </c>
      <c r="I15" s="20" t="s">
        <v>111</v>
      </c>
      <c r="J15" s="21">
        <f>G15/C52*100</f>
        <v>70.16608996539793</v>
      </c>
      <c r="K15" s="21"/>
      <c r="L15" s="90"/>
      <c r="M15" s="224"/>
      <c r="N15" s="114"/>
      <c r="O15" s="179"/>
      <c r="P15" s="114"/>
      <c r="Q15" s="90"/>
      <c r="R15" s="114"/>
      <c r="S15" s="114"/>
      <c r="T15" s="114"/>
      <c r="U15" s="114"/>
      <c r="V15" s="114"/>
      <c r="W15" s="114"/>
    </row>
    <row r="16" spans="1:23" s="1" customFormat="1" ht="20.25" customHeight="1" x14ac:dyDescent="0.2">
      <c r="A16" s="96" t="s">
        <v>60</v>
      </c>
      <c r="B16" s="107">
        <v>223158</v>
      </c>
      <c r="C16" s="22">
        <v>620.75</v>
      </c>
      <c r="D16" s="23" t="s">
        <v>210</v>
      </c>
      <c r="E16" s="24" t="s">
        <v>104</v>
      </c>
      <c r="F16" s="107">
        <v>181068</v>
      </c>
      <c r="G16" s="22">
        <v>719.34</v>
      </c>
      <c r="H16" s="23" t="s">
        <v>226</v>
      </c>
      <c r="I16" s="24" t="s">
        <v>112</v>
      </c>
      <c r="J16" s="25">
        <f>G16/C52*100</f>
        <v>62.226643598615915</v>
      </c>
      <c r="K16" s="25">
        <f>F16/F14*100</f>
        <v>19.131643900459832</v>
      </c>
      <c r="L16" s="90"/>
      <c r="M16" s="114"/>
      <c r="N16" s="114"/>
      <c r="O16" s="114"/>
      <c r="P16" s="114"/>
      <c r="Q16" s="90"/>
      <c r="R16" s="114"/>
      <c r="S16" s="114"/>
      <c r="T16" s="114"/>
      <c r="U16" s="114"/>
      <c r="V16" s="114"/>
      <c r="W16" s="114"/>
    </row>
    <row r="17" spans="1:25" s="1" customFormat="1" ht="17.25" customHeight="1" x14ac:dyDescent="0.2">
      <c r="A17" s="45" t="s">
        <v>11</v>
      </c>
      <c r="B17" s="108">
        <v>308525</v>
      </c>
      <c r="C17" s="4">
        <v>317.49</v>
      </c>
      <c r="D17" s="5" t="s">
        <v>211</v>
      </c>
      <c r="E17" s="6" t="s">
        <v>70</v>
      </c>
      <c r="F17" s="108">
        <v>263487</v>
      </c>
      <c r="G17" s="4">
        <v>348.56419345166933</v>
      </c>
      <c r="H17" s="5" t="s">
        <v>227</v>
      </c>
      <c r="I17" s="6" t="s">
        <v>70</v>
      </c>
      <c r="J17" s="10">
        <f>G17/C52*100</f>
        <v>30.152611890282817</v>
      </c>
      <c r="K17" s="10">
        <f>F17/F14*100</f>
        <v>27.840034994590209</v>
      </c>
      <c r="L17" s="90"/>
      <c r="M17" s="114"/>
      <c r="N17" s="114"/>
      <c r="O17" s="114"/>
      <c r="P17" s="114"/>
      <c r="Q17" s="90"/>
      <c r="R17" s="114"/>
      <c r="S17" s="114"/>
      <c r="T17" s="114"/>
      <c r="U17" s="114"/>
      <c r="V17" s="114"/>
      <c r="W17" s="114"/>
    </row>
    <row r="18" spans="1:25" s="1" customFormat="1" ht="23.25" customHeight="1" x14ac:dyDescent="0.2">
      <c r="A18" s="46" t="s">
        <v>12</v>
      </c>
      <c r="B18" s="109">
        <v>1699</v>
      </c>
      <c r="C18" s="7">
        <v>1295.17</v>
      </c>
      <c r="D18" s="9" t="s">
        <v>212</v>
      </c>
      <c r="E18" s="8" t="s">
        <v>70</v>
      </c>
      <c r="F18" s="109">
        <v>1552</v>
      </c>
      <c r="G18" s="7">
        <v>1362.11</v>
      </c>
      <c r="H18" s="9" t="s">
        <v>228</v>
      </c>
      <c r="I18" s="8" t="s">
        <v>70</v>
      </c>
      <c r="J18" s="11">
        <f>G18/C52*100</f>
        <v>117.82958477508649</v>
      </c>
      <c r="K18" s="11">
        <f>F18/F14*100</f>
        <v>0.16398431160400323</v>
      </c>
      <c r="L18" s="90"/>
      <c r="M18" s="114"/>
      <c r="N18" s="114"/>
      <c r="O18" s="114"/>
      <c r="P18" s="114"/>
      <c r="Q18" s="90"/>
      <c r="R18" s="114"/>
      <c r="S18" s="114"/>
      <c r="T18" s="114"/>
      <c r="U18" s="114"/>
      <c r="V18" s="114"/>
      <c r="W18" s="114"/>
    </row>
    <row r="19" spans="1:25" ht="10.5" customHeight="1" x14ac:dyDescent="0.25">
      <c r="A19" s="251" t="s">
        <v>76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133"/>
    </row>
    <row r="20" spans="1:25" ht="33.75" customHeight="1" x14ac:dyDescent="0.25">
      <c r="A20" s="260" t="s">
        <v>107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133"/>
    </row>
    <row r="21" spans="1:25" ht="22.5" customHeight="1" x14ac:dyDescent="0.25">
      <c r="A21" s="229" t="s">
        <v>150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133"/>
    </row>
    <row r="22" spans="1:25" s="1" customFormat="1" ht="12.75" customHeight="1" x14ac:dyDescent="0.2">
      <c r="A22" s="258" t="s">
        <v>4</v>
      </c>
      <c r="B22" s="254" t="str">
        <f>B2</f>
        <v>Broj 
korisnika</v>
      </c>
      <c r="C22" s="257" t="s">
        <v>105</v>
      </c>
      <c r="D22" s="254" t="str">
        <f>D2</f>
        <v>Prosječan mirovinski staž
(gg mm dd)</v>
      </c>
      <c r="E22" s="254" t="str">
        <f>E2</f>
        <v>Prosječna dob
(gg mm)</v>
      </c>
      <c r="F22" s="250" t="s">
        <v>0</v>
      </c>
      <c r="G22" s="250"/>
      <c r="H22" s="250"/>
      <c r="I22" s="250"/>
      <c r="J22" s="250"/>
      <c r="K22" s="250"/>
      <c r="L22" s="90"/>
      <c r="M22" s="114"/>
      <c r="N22" s="114"/>
      <c r="O22" s="114"/>
      <c r="P22" s="114"/>
      <c r="Q22" s="90"/>
      <c r="R22" s="114"/>
      <c r="S22" s="114"/>
      <c r="T22" s="114"/>
      <c r="U22" s="114"/>
      <c r="V22" s="114"/>
      <c r="W22" s="114"/>
    </row>
    <row r="23" spans="1:25" s="1" customFormat="1" ht="61.5" customHeight="1" x14ac:dyDescent="0.2">
      <c r="A23" s="259"/>
      <c r="B23" s="255"/>
      <c r="C23" s="257"/>
      <c r="D23" s="255"/>
      <c r="E23" s="255"/>
      <c r="F23" s="65" t="str">
        <f>F3</f>
        <v>Broj 
 korisnika</v>
      </c>
      <c r="G23" s="100" t="s">
        <v>106</v>
      </c>
      <c r="H23" s="65" t="str">
        <f>H3</f>
        <v>Prosječan mirovinski staž
(gg mm dd)</v>
      </c>
      <c r="I23" s="100" t="str">
        <f>I3</f>
        <v>Prosječna dob
(gg mm)</v>
      </c>
      <c r="J23" s="101" t="str">
        <f>J3</f>
        <v>Udio netomirovine u netoplaći RH</v>
      </c>
      <c r="K23" s="94" t="s">
        <v>67</v>
      </c>
      <c r="L23" s="90"/>
      <c r="M23" s="114"/>
      <c r="N23" s="114"/>
      <c r="O23" s="114"/>
      <c r="P23" s="114"/>
      <c r="Q23" s="90"/>
      <c r="R23" s="114"/>
      <c r="S23" s="114"/>
      <c r="T23" s="114"/>
      <c r="U23" s="114"/>
      <c r="V23" s="114"/>
      <c r="W23" s="114"/>
    </row>
    <row r="24" spans="1:25" s="1" customFormat="1" ht="12" customHeight="1" x14ac:dyDescent="0.2">
      <c r="A24" s="262" t="s">
        <v>98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90"/>
      <c r="M24" s="114"/>
      <c r="N24" s="114"/>
      <c r="O24" s="114"/>
      <c r="P24" s="114"/>
      <c r="Q24" s="90"/>
      <c r="R24" s="114"/>
      <c r="S24" s="114"/>
      <c r="T24" s="114"/>
      <c r="U24" s="114"/>
      <c r="V24" s="114"/>
      <c r="W24" s="114"/>
    </row>
    <row r="25" spans="1:25" s="1" customFormat="1" ht="12" customHeight="1" x14ac:dyDescent="0.2">
      <c r="A25" s="145" t="s">
        <v>128</v>
      </c>
      <c r="B25" s="103">
        <v>18125</v>
      </c>
      <c r="C25" s="27">
        <v>454.59</v>
      </c>
      <c r="D25" s="28" t="s">
        <v>176</v>
      </c>
      <c r="E25" s="28" t="s">
        <v>116</v>
      </c>
      <c r="F25" s="110">
        <v>13820</v>
      </c>
      <c r="G25" s="29">
        <v>553.88</v>
      </c>
      <c r="H25" s="30" t="s">
        <v>237</v>
      </c>
      <c r="I25" s="31" t="s">
        <v>172</v>
      </c>
      <c r="J25" s="149">
        <f t="shared" ref="J25:J33" si="2">G25/$C$52*100</f>
        <v>47.913494809688579</v>
      </c>
      <c r="K25" s="149">
        <f>F25/$F$33*100</f>
        <v>49.003616764768452</v>
      </c>
      <c r="L25" s="90"/>
      <c r="M25" s="114"/>
      <c r="N25" s="114"/>
      <c r="O25" s="114"/>
      <c r="P25" s="114"/>
      <c r="Q25" s="90"/>
      <c r="R25" s="114"/>
      <c r="S25" s="114"/>
      <c r="T25" s="114"/>
      <c r="U25" s="114"/>
      <c r="V25" s="114"/>
      <c r="W25" s="114"/>
    </row>
    <row r="26" spans="1:25" s="1" customFormat="1" ht="12" customHeight="1" x14ac:dyDescent="0.2">
      <c r="A26" s="146" t="s">
        <v>7</v>
      </c>
      <c r="B26" s="104">
        <v>4566</v>
      </c>
      <c r="C26" s="34">
        <v>585.07000000000005</v>
      </c>
      <c r="D26" s="35" t="s">
        <v>229</v>
      </c>
      <c r="E26" s="35" t="s">
        <v>115</v>
      </c>
      <c r="F26" s="111">
        <v>4148</v>
      </c>
      <c r="G26" s="36">
        <v>608.32000000000005</v>
      </c>
      <c r="H26" s="37" t="s">
        <v>238</v>
      </c>
      <c r="I26" s="38" t="s">
        <v>115</v>
      </c>
      <c r="J26" s="150">
        <f t="shared" si="2"/>
        <v>52.622837370242216</v>
      </c>
      <c r="K26" s="150">
        <f>F26/$F$33*100</f>
        <v>14.708176725054962</v>
      </c>
      <c r="L26" s="90"/>
      <c r="M26" s="114"/>
      <c r="N26" s="114"/>
      <c r="O26" s="114"/>
      <c r="P26" s="114"/>
      <c r="Q26" s="90"/>
      <c r="R26" s="114"/>
      <c r="S26" s="114"/>
      <c r="T26" s="114"/>
      <c r="U26" s="114"/>
      <c r="V26" s="114"/>
      <c r="W26" s="114"/>
    </row>
    <row r="27" spans="1:25" s="1" customFormat="1" ht="12" customHeight="1" x14ac:dyDescent="0.2">
      <c r="A27" s="187" t="s">
        <v>125</v>
      </c>
      <c r="B27" s="191">
        <v>22691</v>
      </c>
      <c r="C27" s="192">
        <v>480.85</v>
      </c>
      <c r="D27" s="190" t="s">
        <v>230</v>
      </c>
      <c r="E27" s="190" t="s">
        <v>135</v>
      </c>
      <c r="F27" s="193">
        <v>17968</v>
      </c>
      <c r="G27" s="194">
        <v>566.44000000000005</v>
      </c>
      <c r="H27" s="195" t="s">
        <v>239</v>
      </c>
      <c r="I27" s="196" t="s">
        <v>109</v>
      </c>
      <c r="J27" s="199">
        <f t="shared" si="2"/>
        <v>49.000000000000007</v>
      </c>
      <c r="K27" s="199">
        <f t="shared" ref="K27:K32" si="3">F27/$F$33*100</f>
        <v>63.711793489823421</v>
      </c>
      <c r="L27" s="90"/>
      <c r="M27" s="114"/>
      <c r="N27" s="114"/>
      <c r="O27" s="114"/>
      <c r="P27" s="114"/>
      <c r="Q27" s="90"/>
      <c r="R27" s="114"/>
      <c r="S27" s="114"/>
      <c r="T27" s="114"/>
      <c r="U27" s="114"/>
      <c r="V27" s="114"/>
      <c r="W27" s="114"/>
    </row>
    <row r="28" spans="1:25" s="1" customFormat="1" ht="12" customHeight="1" x14ac:dyDescent="0.2">
      <c r="A28" s="147" t="s">
        <v>8</v>
      </c>
      <c r="B28" s="104">
        <v>4695</v>
      </c>
      <c r="C28" s="34">
        <v>469.23</v>
      </c>
      <c r="D28" s="35" t="s">
        <v>231</v>
      </c>
      <c r="E28" s="35" t="s">
        <v>136</v>
      </c>
      <c r="F28" s="111">
        <v>4093</v>
      </c>
      <c r="G28" s="36">
        <v>503.52</v>
      </c>
      <c r="H28" s="37" t="s">
        <v>240</v>
      </c>
      <c r="I28" s="38" t="s">
        <v>141</v>
      </c>
      <c r="J28" s="150">
        <f t="shared" si="2"/>
        <v>43.557093425605537</v>
      </c>
      <c r="K28" s="150">
        <f t="shared" si="3"/>
        <v>14.513155095383306</v>
      </c>
      <c r="L28" s="90"/>
      <c r="M28" s="114"/>
      <c r="N28" s="114"/>
      <c r="O28" s="114"/>
      <c r="P28" s="114"/>
      <c r="Q28" s="90"/>
      <c r="R28" s="114"/>
      <c r="S28" s="114"/>
      <c r="T28" s="114"/>
      <c r="U28" s="114"/>
      <c r="V28" s="114"/>
      <c r="W28" s="114"/>
    </row>
    <row r="29" spans="1:25" s="1" customFormat="1" ht="12" customHeight="1" x14ac:dyDescent="0.2">
      <c r="A29" s="148" t="s">
        <v>9</v>
      </c>
      <c r="B29" s="104">
        <v>7</v>
      </c>
      <c r="C29" s="34">
        <v>570.24</v>
      </c>
      <c r="D29" s="35" t="s">
        <v>113</v>
      </c>
      <c r="E29" s="35" t="s">
        <v>114</v>
      </c>
      <c r="F29" s="111">
        <v>7</v>
      </c>
      <c r="G29" s="36">
        <v>570.24</v>
      </c>
      <c r="H29" s="37" t="s">
        <v>113</v>
      </c>
      <c r="I29" s="38" t="s">
        <v>114</v>
      </c>
      <c r="J29" s="150">
        <f t="shared" si="2"/>
        <v>49.32871972318339</v>
      </c>
      <c r="K29" s="150">
        <f t="shared" si="3"/>
        <v>2.4820934685483298E-2</v>
      </c>
      <c r="L29" s="90"/>
      <c r="M29" s="114"/>
      <c r="N29" s="114"/>
      <c r="O29" s="114"/>
      <c r="P29" s="114"/>
      <c r="Q29" s="90"/>
      <c r="R29" s="114"/>
      <c r="S29" s="114"/>
      <c r="T29" s="114"/>
      <c r="U29" s="114"/>
      <c r="V29" s="114"/>
      <c r="W29" s="114"/>
    </row>
    <row r="30" spans="1:25" s="1" customFormat="1" ht="12" customHeight="1" x14ac:dyDescent="0.2">
      <c r="A30" s="187" t="s">
        <v>126</v>
      </c>
      <c r="B30" s="191">
        <v>27393</v>
      </c>
      <c r="C30" s="192">
        <v>478.88</v>
      </c>
      <c r="D30" s="190" t="s">
        <v>232</v>
      </c>
      <c r="E30" s="190" t="s">
        <v>137</v>
      </c>
      <c r="F30" s="193">
        <v>22068</v>
      </c>
      <c r="G30" s="194">
        <v>554.78</v>
      </c>
      <c r="H30" s="195" t="s">
        <v>241</v>
      </c>
      <c r="I30" s="196" t="s">
        <v>152</v>
      </c>
      <c r="J30" s="199">
        <f t="shared" si="2"/>
        <v>47.99134948096885</v>
      </c>
      <c r="K30" s="199">
        <f t="shared" si="3"/>
        <v>78.249769519892212</v>
      </c>
      <c r="L30" s="90"/>
      <c r="M30" s="114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</row>
    <row r="31" spans="1:25" s="1" customFormat="1" ht="12" customHeight="1" x14ac:dyDescent="0.2">
      <c r="A31" s="147" t="s">
        <v>127</v>
      </c>
      <c r="B31" s="104">
        <v>1644</v>
      </c>
      <c r="C31" s="34">
        <v>333.53</v>
      </c>
      <c r="D31" s="35" t="s">
        <v>233</v>
      </c>
      <c r="E31" s="35" t="s">
        <v>177</v>
      </c>
      <c r="F31" s="111">
        <v>1424</v>
      </c>
      <c r="G31" s="36">
        <v>369.06</v>
      </c>
      <c r="H31" s="37" t="s">
        <v>242</v>
      </c>
      <c r="I31" s="38" t="s">
        <v>178</v>
      </c>
      <c r="J31" s="150">
        <f t="shared" si="2"/>
        <v>31.925605536332181</v>
      </c>
      <c r="K31" s="150">
        <f t="shared" si="3"/>
        <v>5.0492872845897461</v>
      </c>
      <c r="L31" s="90"/>
      <c r="M31" s="114"/>
      <c r="N31" s="114"/>
      <c r="O31" s="114"/>
      <c r="P31" s="114"/>
      <c r="Q31" s="90"/>
      <c r="R31" s="114"/>
      <c r="S31" s="114"/>
      <c r="T31" s="114"/>
      <c r="U31" s="114"/>
      <c r="V31" s="114"/>
      <c r="W31" s="114"/>
    </row>
    <row r="32" spans="1:25" s="1" customFormat="1" ht="12" customHeight="1" x14ac:dyDescent="0.2">
      <c r="A32" s="147" t="s">
        <v>129</v>
      </c>
      <c r="B32" s="104">
        <v>5902</v>
      </c>
      <c r="C32" s="34">
        <v>373.55</v>
      </c>
      <c r="D32" s="35" t="s">
        <v>234</v>
      </c>
      <c r="E32" s="35" t="s">
        <v>236</v>
      </c>
      <c r="F32" s="111">
        <v>4710</v>
      </c>
      <c r="G32" s="36">
        <v>442.34</v>
      </c>
      <c r="H32" s="37" t="s">
        <v>243</v>
      </c>
      <c r="I32" s="38" t="s">
        <v>245</v>
      </c>
      <c r="J32" s="150">
        <f t="shared" si="2"/>
        <v>38.264705882352942</v>
      </c>
      <c r="K32" s="150">
        <f t="shared" si="3"/>
        <v>16.700943195518047</v>
      </c>
      <c r="L32" s="90"/>
      <c r="M32" s="114"/>
      <c r="N32" s="114"/>
      <c r="O32" s="114"/>
      <c r="P32" s="114"/>
      <c r="Q32" s="90"/>
      <c r="R32" s="114"/>
      <c r="S32" s="114"/>
      <c r="T32" s="114"/>
      <c r="U32" s="114"/>
      <c r="V32" s="114"/>
      <c r="W32" s="114"/>
    </row>
    <row r="33" spans="1:23" s="1" customFormat="1" ht="14.25" customHeight="1" x14ac:dyDescent="0.2">
      <c r="A33" s="41" t="s">
        <v>10</v>
      </c>
      <c r="B33" s="105">
        <v>34939</v>
      </c>
      <c r="C33" s="42">
        <v>454.24812559031454</v>
      </c>
      <c r="D33" s="43" t="s">
        <v>235</v>
      </c>
      <c r="E33" s="43" t="s">
        <v>193</v>
      </c>
      <c r="F33" s="105">
        <v>28202</v>
      </c>
      <c r="G33" s="42">
        <v>526.62392312601935</v>
      </c>
      <c r="H33" s="43" t="s">
        <v>244</v>
      </c>
      <c r="I33" s="43" t="s">
        <v>139</v>
      </c>
      <c r="J33" s="151">
        <f t="shared" si="2"/>
        <v>45.555702692562228</v>
      </c>
      <c r="K33" s="151"/>
      <c r="L33" s="90">
        <v>32</v>
      </c>
      <c r="M33" s="114"/>
      <c r="N33" s="114"/>
      <c r="O33" s="114"/>
      <c r="P33" s="114"/>
      <c r="Q33" s="90"/>
      <c r="R33" s="114"/>
      <c r="S33" s="114"/>
      <c r="T33" s="114"/>
      <c r="U33" s="114"/>
      <c r="V33" s="114"/>
      <c r="W33" s="114"/>
    </row>
    <row r="34" spans="1:23" s="3" customFormat="1" ht="24" customHeight="1" x14ac:dyDescent="0.2">
      <c r="A34" s="242" t="s">
        <v>77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118"/>
      <c r="M34" s="115"/>
      <c r="N34" s="115"/>
      <c r="O34" s="115"/>
      <c r="P34" s="115"/>
      <c r="Q34" s="118"/>
      <c r="R34" s="115"/>
      <c r="S34" s="115"/>
      <c r="T34" s="115"/>
      <c r="U34" s="115"/>
      <c r="V34" s="115"/>
      <c r="W34" s="115"/>
    </row>
    <row r="35" spans="1:23" s="3" customFormat="1" ht="2.25" customHeight="1" x14ac:dyDescent="0.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18"/>
      <c r="M35" s="115"/>
      <c r="N35" s="115"/>
      <c r="O35" s="115"/>
      <c r="P35" s="115"/>
      <c r="Q35" s="118"/>
      <c r="R35" s="115"/>
      <c r="S35" s="115"/>
      <c r="T35" s="115"/>
      <c r="U35" s="115"/>
      <c r="V35" s="115"/>
      <c r="W35" s="115"/>
    </row>
    <row r="36" spans="1:23" s="1" customFormat="1" ht="12.75" customHeight="1" x14ac:dyDescent="0.2">
      <c r="A36" s="263" t="s">
        <v>17</v>
      </c>
      <c r="B36" s="253" t="s">
        <v>5</v>
      </c>
      <c r="C36" s="257" t="s">
        <v>105</v>
      </c>
      <c r="D36" s="241" t="s">
        <v>56</v>
      </c>
      <c r="E36" s="15"/>
      <c r="F36" s="16"/>
      <c r="L36" s="90"/>
      <c r="M36" s="114"/>
      <c r="N36" s="114"/>
      <c r="O36" s="114"/>
      <c r="P36" s="114"/>
      <c r="Q36" s="90"/>
      <c r="R36" s="114"/>
      <c r="S36" s="114"/>
      <c r="T36" s="114"/>
      <c r="U36" s="114"/>
      <c r="V36" s="114"/>
      <c r="W36" s="114"/>
    </row>
    <row r="37" spans="1:23" s="1" customFormat="1" ht="51.75" customHeight="1" x14ac:dyDescent="0.25">
      <c r="A37" s="264"/>
      <c r="B37" s="253"/>
      <c r="C37" s="257"/>
      <c r="D37" s="241"/>
      <c r="E37" s="15"/>
      <c r="F37" s="16"/>
      <c r="L37" s="90"/>
      <c r="M37" s="114"/>
      <c r="N37" s="114"/>
      <c r="O37"/>
      <c r="P37" s="114"/>
      <c r="Q37" s="90"/>
      <c r="R37" s="114"/>
      <c r="S37" s="114"/>
      <c r="T37" s="114"/>
      <c r="U37" s="114"/>
      <c r="V37" s="114"/>
      <c r="W37" s="114"/>
    </row>
    <row r="38" spans="1:23" s="1" customFormat="1" ht="30.75" customHeight="1" x14ac:dyDescent="0.2">
      <c r="A38" s="232" t="s">
        <v>97</v>
      </c>
      <c r="B38" s="232"/>
      <c r="C38" s="232"/>
      <c r="D38" s="232"/>
      <c r="E38" s="12"/>
      <c r="F38" s="12"/>
      <c r="G38" s="12"/>
      <c r="H38" s="12"/>
      <c r="I38" s="12"/>
      <c r="J38" s="12"/>
      <c r="K38" s="12"/>
      <c r="L38" s="90"/>
      <c r="M38" s="114"/>
      <c r="N38" s="114"/>
      <c r="O38" s="114"/>
      <c r="P38" s="114"/>
      <c r="Q38" s="90"/>
      <c r="R38" s="114"/>
      <c r="S38" s="114"/>
      <c r="T38" s="114"/>
      <c r="U38" s="114"/>
      <c r="V38" s="114"/>
      <c r="W38" s="114"/>
    </row>
    <row r="39" spans="1:23" s="1" customFormat="1" ht="14.25" customHeight="1" x14ac:dyDescent="0.2">
      <c r="A39" s="47" t="s">
        <v>128</v>
      </c>
      <c r="B39" s="152">
        <v>23640</v>
      </c>
      <c r="C39" s="153">
        <v>442.1</v>
      </c>
      <c r="D39" s="154" t="s">
        <v>140</v>
      </c>
      <c r="L39" s="90"/>
      <c r="M39" s="114"/>
      <c r="N39" s="114"/>
      <c r="O39" s="114"/>
      <c r="P39" s="114"/>
      <c r="Q39" s="90"/>
      <c r="R39" s="114"/>
      <c r="S39" s="114"/>
      <c r="T39" s="114"/>
      <c r="U39" s="114"/>
      <c r="V39" s="114"/>
      <c r="W39" s="114"/>
    </row>
    <row r="40" spans="1:23" s="1" customFormat="1" ht="14.25" customHeight="1" x14ac:dyDescent="0.2">
      <c r="A40" s="48" t="s">
        <v>127</v>
      </c>
      <c r="B40" s="155">
        <v>2947</v>
      </c>
      <c r="C40" s="156">
        <v>403.94</v>
      </c>
      <c r="D40" s="157" t="s">
        <v>246</v>
      </c>
      <c r="L40" s="90"/>
      <c r="M40" s="114"/>
      <c r="N40" s="114"/>
      <c r="O40" s="114"/>
      <c r="P40" s="114"/>
      <c r="Q40" s="90"/>
      <c r="R40" s="114"/>
      <c r="S40" s="114"/>
      <c r="T40" s="114"/>
      <c r="U40" s="114"/>
      <c r="V40" s="114"/>
      <c r="W40" s="114"/>
    </row>
    <row r="41" spans="1:23" s="1" customFormat="1" ht="14.25" customHeight="1" x14ac:dyDescent="0.2">
      <c r="A41" s="48" t="s">
        <v>129</v>
      </c>
      <c r="B41" s="155">
        <v>8933</v>
      </c>
      <c r="C41" s="156">
        <v>405.96</v>
      </c>
      <c r="D41" s="157" t="s">
        <v>247</v>
      </c>
      <c r="L41" s="90"/>
      <c r="M41" s="114"/>
      <c r="N41" s="114"/>
      <c r="O41" s="114"/>
      <c r="P41" s="114"/>
      <c r="Q41" s="90"/>
      <c r="R41" s="114"/>
      <c r="S41" s="114"/>
      <c r="T41" s="114"/>
      <c r="U41" s="114"/>
      <c r="V41" s="114"/>
      <c r="W41" s="114"/>
    </row>
    <row r="42" spans="1:23" s="1" customFormat="1" ht="20.25" customHeight="1" x14ac:dyDescent="0.2">
      <c r="A42" s="49" t="s">
        <v>16</v>
      </c>
      <c r="B42" s="105">
        <v>35520</v>
      </c>
      <c r="C42" s="42">
        <v>429.84504110360359</v>
      </c>
      <c r="D42" s="158" t="s">
        <v>3</v>
      </c>
      <c r="L42" s="90"/>
      <c r="M42" s="114"/>
      <c r="N42" s="114"/>
      <c r="O42" s="114"/>
      <c r="P42" s="114"/>
      <c r="Q42" s="90"/>
      <c r="R42" s="114"/>
      <c r="S42" s="114"/>
      <c r="T42" s="114"/>
      <c r="U42" s="114"/>
      <c r="V42" s="114"/>
      <c r="W42" s="114"/>
    </row>
    <row r="43" spans="1:23" s="1" customFormat="1" ht="12.75" x14ac:dyDescent="0.2">
      <c r="A43" s="233" t="s">
        <v>78</v>
      </c>
      <c r="B43" s="233"/>
      <c r="C43" s="233"/>
      <c r="D43" s="233"/>
      <c r="L43" s="90"/>
      <c r="M43" s="114"/>
      <c r="N43" s="114"/>
      <c r="O43" s="114"/>
      <c r="P43" s="114"/>
      <c r="Q43" s="90"/>
      <c r="R43" s="114"/>
      <c r="S43" s="114"/>
      <c r="T43" s="114"/>
      <c r="U43" s="114"/>
      <c r="V43" s="114"/>
      <c r="W43" s="114"/>
    </row>
    <row r="44" spans="1:23" s="1" customFormat="1" ht="5.25" hidden="1" customHeight="1" x14ac:dyDescent="0.2">
      <c r="A44" s="160"/>
      <c r="B44" s="159"/>
      <c r="C44" s="159"/>
      <c r="D44" s="159"/>
      <c r="L44" s="90"/>
      <c r="M44" s="114"/>
      <c r="N44" s="114"/>
      <c r="O44" s="114"/>
      <c r="P44" s="114"/>
      <c r="Q44" s="90"/>
      <c r="R44" s="114"/>
      <c r="S44" s="114"/>
      <c r="T44" s="114"/>
      <c r="U44" s="114"/>
      <c r="V44" s="114"/>
      <c r="W44" s="114"/>
    </row>
    <row r="45" spans="1:23" s="50" customFormat="1" ht="15.75" customHeight="1" x14ac:dyDescent="0.25">
      <c r="A45" s="234" t="s">
        <v>248</v>
      </c>
      <c r="B45" s="235"/>
      <c r="C45" s="238">
        <v>1661597</v>
      </c>
      <c r="D45" s="238"/>
      <c r="L45" s="112"/>
      <c r="M45" s="116"/>
      <c r="N45" s="116"/>
      <c r="O45" s="116"/>
      <c r="P45" s="116"/>
      <c r="Q45" s="112"/>
      <c r="R45" s="116"/>
      <c r="S45" s="116"/>
      <c r="T45" s="116"/>
      <c r="U45" s="116"/>
      <c r="V45" s="116"/>
      <c r="W45" s="116"/>
    </row>
    <row r="46" spans="1:23" s="50" customFormat="1" ht="15" customHeight="1" x14ac:dyDescent="0.25">
      <c r="A46" s="234" t="s">
        <v>249</v>
      </c>
      <c r="B46" s="235"/>
      <c r="C46" s="237">
        <v>1227004</v>
      </c>
      <c r="D46" s="237"/>
      <c r="L46" s="112"/>
      <c r="M46" s="116"/>
      <c r="N46" s="116"/>
      <c r="O46" s="178"/>
      <c r="P46" s="116"/>
      <c r="Q46" s="112"/>
      <c r="R46" s="116"/>
      <c r="S46" s="116"/>
      <c r="T46" s="116"/>
      <c r="U46" s="116"/>
      <c r="V46" s="116"/>
      <c r="W46" s="116"/>
    </row>
    <row r="47" spans="1:23" s="50" customFormat="1" ht="12.75" customHeight="1" x14ac:dyDescent="0.25">
      <c r="A47" s="234" t="s">
        <v>73</v>
      </c>
      <c r="B47" s="235"/>
      <c r="C47" s="236" t="s">
        <v>493</v>
      </c>
      <c r="D47" s="236"/>
      <c r="L47" s="112"/>
      <c r="M47" s="116"/>
      <c r="N47" s="116"/>
      <c r="O47" s="116"/>
      <c r="P47" s="116"/>
      <c r="Q47" s="112"/>
      <c r="R47" s="116"/>
      <c r="S47" s="116"/>
      <c r="T47" s="116"/>
      <c r="U47" s="116"/>
      <c r="V47" s="116"/>
      <c r="W47" s="116"/>
    </row>
    <row r="48" spans="1:23" s="50" customFormat="1" ht="16.5" customHeight="1" x14ac:dyDescent="0.25">
      <c r="A48" s="228" t="s">
        <v>250</v>
      </c>
      <c r="B48" s="139"/>
      <c r="C48" s="230">
        <v>112152</v>
      </c>
      <c r="D48" s="231"/>
      <c r="L48" s="112"/>
      <c r="M48" s="116"/>
      <c r="N48" s="116"/>
      <c r="O48" s="116"/>
      <c r="P48" s="116"/>
      <c r="Q48" s="112"/>
      <c r="R48" s="116"/>
      <c r="S48" s="116"/>
      <c r="T48" s="116"/>
      <c r="U48" s="116"/>
      <c r="V48" s="116"/>
      <c r="W48" s="116"/>
    </row>
    <row r="49" spans="1:23" s="50" customFormat="1" ht="22.5" customHeight="1" x14ac:dyDescent="0.25">
      <c r="A49" s="239" t="s">
        <v>251</v>
      </c>
      <c r="B49" s="240"/>
      <c r="C49" s="230">
        <v>216427</v>
      </c>
      <c r="D49" s="231"/>
      <c r="L49" s="112"/>
      <c r="M49" s="116"/>
      <c r="N49" s="178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s="50" customFormat="1" ht="16.5" customHeight="1" x14ac:dyDescent="0.25">
      <c r="A50" s="228" t="s">
        <v>252</v>
      </c>
      <c r="B50" s="138"/>
      <c r="C50" s="230">
        <v>7143</v>
      </c>
      <c r="D50" s="231"/>
      <c r="L50" s="112"/>
      <c r="M50" s="116"/>
      <c r="N50" s="144"/>
      <c r="O50" s="144"/>
      <c r="P50" s="116"/>
      <c r="Q50" s="112"/>
      <c r="R50" s="116"/>
      <c r="S50" s="116"/>
      <c r="T50" s="116"/>
      <c r="U50" s="116"/>
      <c r="V50" s="116"/>
      <c r="W50" s="116"/>
    </row>
    <row r="51" spans="1:23" s="50" customFormat="1" ht="20.25" customHeight="1" x14ac:dyDescent="0.25">
      <c r="A51" s="135" t="s">
        <v>253</v>
      </c>
      <c r="B51" s="136"/>
      <c r="C51" s="230">
        <v>109889</v>
      </c>
      <c r="D51" s="231"/>
      <c r="L51" s="112"/>
      <c r="M51" s="116"/>
      <c r="N51" s="116"/>
      <c r="O51" s="112"/>
      <c r="P51" s="116"/>
      <c r="Q51" s="116"/>
      <c r="R51" s="116"/>
      <c r="S51" s="116"/>
      <c r="T51" s="116"/>
      <c r="U51" s="116"/>
    </row>
    <row r="52" spans="1:23" s="50" customFormat="1" ht="26.25" customHeight="1" x14ac:dyDescent="0.25">
      <c r="A52" s="245" t="s">
        <v>254</v>
      </c>
      <c r="B52" s="246"/>
      <c r="C52" s="295">
        <v>1156</v>
      </c>
      <c r="D52" s="295"/>
      <c r="L52" s="112"/>
      <c r="M52" s="116"/>
      <c r="N52" s="116"/>
      <c r="O52" s="112"/>
      <c r="P52" s="116"/>
      <c r="Q52" s="116"/>
      <c r="R52" s="116"/>
      <c r="S52" s="116"/>
      <c r="T52" s="116"/>
      <c r="U52" s="116"/>
    </row>
    <row r="53" spans="1:23" s="50" customFormat="1" ht="25.5" customHeight="1" x14ac:dyDescent="0.25">
      <c r="A53" s="234" t="s">
        <v>153</v>
      </c>
      <c r="B53" s="235"/>
      <c r="C53" s="244" t="s">
        <v>154</v>
      </c>
      <c r="D53" s="243"/>
      <c r="L53" s="112"/>
      <c r="M53" s="116"/>
      <c r="N53" s="116"/>
      <c r="O53" s="116"/>
      <c r="P53" s="116"/>
      <c r="Q53" s="112">
        <f>C45/C46</f>
        <v>1.3541903693875488</v>
      </c>
      <c r="R53" s="116"/>
      <c r="S53" s="116"/>
      <c r="T53" s="116"/>
      <c r="U53" s="116"/>
      <c r="V53" s="116"/>
      <c r="W53" s="116"/>
    </row>
    <row r="54" spans="1:23" s="50" customFormat="1" ht="29.25" customHeight="1" x14ac:dyDescent="0.25">
      <c r="A54" s="248" t="s">
        <v>155</v>
      </c>
      <c r="B54" s="248"/>
      <c r="C54" s="247" t="s">
        <v>156</v>
      </c>
      <c r="D54" s="247"/>
      <c r="L54" s="112"/>
      <c r="M54" s="116"/>
      <c r="N54" s="116"/>
      <c r="O54" s="116"/>
      <c r="P54" s="116"/>
      <c r="Q54" s="112"/>
      <c r="R54" s="116"/>
      <c r="S54" s="116"/>
      <c r="T54" s="116"/>
      <c r="U54" s="116"/>
      <c r="V54" s="116"/>
      <c r="W54" s="116"/>
    </row>
    <row r="55" spans="1:23" s="50" customFormat="1" ht="14.25" customHeight="1" x14ac:dyDescent="0.25">
      <c r="A55" s="234" t="s">
        <v>102</v>
      </c>
      <c r="B55" s="235"/>
      <c r="C55" s="243">
        <v>6.56</v>
      </c>
      <c r="D55" s="243"/>
      <c r="L55" s="112"/>
      <c r="M55" s="116"/>
      <c r="N55" s="116"/>
      <c r="O55" s="116"/>
      <c r="P55" s="116"/>
      <c r="Q55" s="112"/>
      <c r="R55" s="116"/>
      <c r="S55" s="116"/>
      <c r="T55" s="116"/>
      <c r="U55" s="116"/>
      <c r="V55" s="116"/>
      <c r="W55" s="116"/>
    </row>
  </sheetData>
  <mergeCells count="45"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K20"/>
    <mergeCell ref="C22:C23"/>
    <mergeCell ref="D22:D23"/>
    <mergeCell ref="C55:D55"/>
    <mergeCell ref="C53:D53"/>
    <mergeCell ref="C52:D52"/>
    <mergeCell ref="A55:B55"/>
    <mergeCell ref="A53:B53"/>
    <mergeCell ref="A52:B52"/>
    <mergeCell ref="C54:D54"/>
    <mergeCell ref="A54:B54"/>
    <mergeCell ref="A21:K21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  <mergeCell ref="D36:D37"/>
    <mergeCell ref="A34:K34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sqref="A1:M1"/>
    </sheetView>
  </sheetViews>
  <sheetFormatPr defaultRowHeight="15" x14ac:dyDescent="0.25"/>
  <cols>
    <col min="1" max="1" width="18.140625" customWidth="1"/>
    <col min="14" max="19" width="9.140625" style="117" customWidth="1"/>
    <col min="20" max="22" width="9.140625" style="117"/>
  </cols>
  <sheetData>
    <row r="1" spans="1:16" ht="47.25" customHeight="1" x14ac:dyDescent="0.25">
      <c r="A1" s="266" t="s">
        <v>149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6" ht="11.25" customHeight="1" x14ac:dyDescent="0.25">
      <c r="A2" s="51"/>
      <c r="B2" s="51"/>
      <c r="C2" s="51"/>
      <c r="D2" s="17"/>
      <c r="E2" s="51"/>
      <c r="F2" s="51"/>
      <c r="G2" s="17"/>
      <c r="H2" s="51"/>
      <c r="I2" s="272" t="s">
        <v>255</v>
      </c>
      <c r="J2" s="272"/>
      <c r="K2" s="272"/>
      <c r="L2" s="272"/>
      <c r="M2" s="272"/>
    </row>
    <row r="3" spans="1:16" ht="26.25" customHeight="1" x14ac:dyDescent="0.25">
      <c r="A3" s="267" t="s">
        <v>101</v>
      </c>
      <c r="B3" s="269" t="s">
        <v>13</v>
      </c>
      <c r="C3" s="270"/>
      <c r="D3" s="271"/>
      <c r="E3" s="269" t="s">
        <v>57</v>
      </c>
      <c r="F3" s="270"/>
      <c r="G3" s="271"/>
      <c r="H3" s="269" t="s">
        <v>58</v>
      </c>
      <c r="I3" s="270"/>
      <c r="J3" s="271"/>
      <c r="K3" s="269" t="s">
        <v>14</v>
      </c>
      <c r="L3" s="270"/>
      <c r="M3" s="271"/>
    </row>
    <row r="4" spans="1:16" ht="33" customHeight="1" x14ac:dyDescent="0.25">
      <c r="A4" s="268"/>
      <c r="B4" s="13" t="s">
        <v>2</v>
      </c>
      <c r="C4" s="164" t="s">
        <v>106</v>
      </c>
      <c r="D4" s="14" t="s">
        <v>15</v>
      </c>
      <c r="E4" s="13" t="s">
        <v>2</v>
      </c>
      <c r="F4" s="164" t="s">
        <v>106</v>
      </c>
      <c r="G4" s="14" t="s">
        <v>15</v>
      </c>
      <c r="H4" s="13" t="s">
        <v>2</v>
      </c>
      <c r="I4" s="164" t="s">
        <v>106</v>
      </c>
      <c r="J4" s="14" t="s">
        <v>15</v>
      </c>
      <c r="K4" s="13" t="s">
        <v>2</v>
      </c>
      <c r="L4" s="164" t="s">
        <v>106</v>
      </c>
      <c r="M4" s="14" t="s">
        <v>15</v>
      </c>
    </row>
    <row r="5" spans="1:16" ht="12.75" customHeight="1" x14ac:dyDescent="0.25">
      <c r="A5" s="52" t="s">
        <v>83</v>
      </c>
      <c r="B5" s="53">
        <v>2206</v>
      </c>
      <c r="C5" s="54">
        <v>49.16</v>
      </c>
      <c r="D5" s="55" t="s">
        <v>256</v>
      </c>
      <c r="E5" s="53">
        <v>819</v>
      </c>
      <c r="F5" s="54">
        <v>47.26</v>
      </c>
      <c r="G5" s="55" t="s">
        <v>257</v>
      </c>
      <c r="H5" s="53">
        <v>1045</v>
      </c>
      <c r="I5" s="54">
        <v>51.7</v>
      </c>
      <c r="J5" s="55" t="s">
        <v>258</v>
      </c>
      <c r="K5" s="53">
        <v>342</v>
      </c>
      <c r="L5" s="56">
        <v>45.94</v>
      </c>
      <c r="M5" s="55" t="s">
        <v>259</v>
      </c>
    </row>
    <row r="6" spans="1:16" ht="12.75" customHeight="1" x14ac:dyDescent="0.25">
      <c r="A6" s="52" t="s">
        <v>84</v>
      </c>
      <c r="B6" s="53">
        <v>8101</v>
      </c>
      <c r="C6" s="54">
        <v>119.36</v>
      </c>
      <c r="D6" s="55" t="s">
        <v>260</v>
      </c>
      <c r="E6" s="53">
        <v>3293</v>
      </c>
      <c r="F6" s="54">
        <v>122.54</v>
      </c>
      <c r="G6" s="55" t="s">
        <v>261</v>
      </c>
      <c r="H6" s="53">
        <v>1810</v>
      </c>
      <c r="I6" s="54">
        <v>110.19</v>
      </c>
      <c r="J6" s="55" t="s">
        <v>262</v>
      </c>
      <c r="K6" s="53">
        <v>2998</v>
      </c>
      <c r="L6" s="56">
        <v>121.4</v>
      </c>
      <c r="M6" s="55" t="s">
        <v>263</v>
      </c>
    </row>
    <row r="7" spans="1:16" ht="12.75" customHeight="1" x14ac:dyDescent="0.25">
      <c r="A7" s="52" t="s">
        <v>85</v>
      </c>
      <c r="B7" s="53">
        <v>35675</v>
      </c>
      <c r="C7" s="54">
        <v>180.92</v>
      </c>
      <c r="D7" s="55" t="s">
        <v>264</v>
      </c>
      <c r="E7" s="53">
        <v>17900</v>
      </c>
      <c r="F7" s="54">
        <v>181.59</v>
      </c>
      <c r="G7" s="55" t="s">
        <v>265</v>
      </c>
      <c r="H7" s="53">
        <v>4391</v>
      </c>
      <c r="I7" s="54">
        <v>174.05</v>
      </c>
      <c r="J7" s="55" t="s">
        <v>266</v>
      </c>
      <c r="K7" s="53">
        <v>13384</v>
      </c>
      <c r="L7" s="56">
        <v>182.28</v>
      </c>
      <c r="M7" s="55" t="s">
        <v>267</v>
      </c>
    </row>
    <row r="8" spans="1:16" ht="12.75" customHeight="1" x14ac:dyDescent="0.25">
      <c r="A8" s="52" t="s">
        <v>86</v>
      </c>
      <c r="B8" s="53">
        <v>70825</v>
      </c>
      <c r="C8" s="54">
        <v>236.4</v>
      </c>
      <c r="D8" s="55" t="s">
        <v>180</v>
      </c>
      <c r="E8" s="53">
        <v>40771</v>
      </c>
      <c r="F8" s="54">
        <v>236.52</v>
      </c>
      <c r="G8" s="55" t="s">
        <v>268</v>
      </c>
      <c r="H8" s="53">
        <v>10918</v>
      </c>
      <c r="I8" s="54">
        <v>237.95</v>
      </c>
      <c r="J8" s="55" t="s">
        <v>269</v>
      </c>
      <c r="K8" s="53">
        <v>19136</v>
      </c>
      <c r="L8" s="56">
        <v>235.24</v>
      </c>
      <c r="M8" s="55" t="s">
        <v>270</v>
      </c>
    </row>
    <row r="9" spans="1:16" ht="12.75" customHeight="1" x14ac:dyDescent="0.25">
      <c r="A9" s="52" t="s">
        <v>87</v>
      </c>
      <c r="B9" s="53">
        <v>110299</v>
      </c>
      <c r="C9" s="54">
        <v>308.91000000000003</v>
      </c>
      <c r="D9" s="55" t="s">
        <v>271</v>
      </c>
      <c r="E9" s="53">
        <v>66907</v>
      </c>
      <c r="F9" s="54">
        <v>310.16000000000003</v>
      </c>
      <c r="G9" s="55" t="s">
        <v>272</v>
      </c>
      <c r="H9" s="53">
        <v>22431</v>
      </c>
      <c r="I9" s="54">
        <v>308.51</v>
      </c>
      <c r="J9" s="55" t="s">
        <v>273</v>
      </c>
      <c r="K9" s="53">
        <v>20961</v>
      </c>
      <c r="L9" s="56">
        <v>305.35000000000002</v>
      </c>
      <c r="M9" s="55" t="s">
        <v>274</v>
      </c>
    </row>
    <row r="10" spans="1:16" ht="12.75" customHeight="1" x14ac:dyDescent="0.25">
      <c r="A10" s="52" t="s">
        <v>88</v>
      </c>
      <c r="B10" s="53">
        <v>121064</v>
      </c>
      <c r="C10" s="54">
        <v>372.56</v>
      </c>
      <c r="D10" s="55" t="s">
        <v>275</v>
      </c>
      <c r="E10" s="53">
        <v>80519</v>
      </c>
      <c r="F10" s="54">
        <v>371.67</v>
      </c>
      <c r="G10" s="55" t="s">
        <v>276</v>
      </c>
      <c r="H10" s="53">
        <v>16310</v>
      </c>
      <c r="I10" s="54">
        <v>372.48</v>
      </c>
      <c r="J10" s="55" t="s">
        <v>277</v>
      </c>
      <c r="K10" s="53">
        <v>24235</v>
      </c>
      <c r="L10" s="56">
        <v>375.56</v>
      </c>
      <c r="M10" s="55" t="s">
        <v>278</v>
      </c>
    </row>
    <row r="11" spans="1:16" ht="12.75" customHeight="1" x14ac:dyDescent="0.25">
      <c r="A11" s="52" t="s">
        <v>89</v>
      </c>
      <c r="B11" s="53">
        <v>128341</v>
      </c>
      <c r="C11" s="54">
        <v>433.06</v>
      </c>
      <c r="D11" s="55" t="s">
        <v>279</v>
      </c>
      <c r="E11" s="53">
        <v>88171</v>
      </c>
      <c r="F11" s="54">
        <v>434.26</v>
      </c>
      <c r="G11" s="55" t="s">
        <v>280</v>
      </c>
      <c r="H11" s="53">
        <v>12367</v>
      </c>
      <c r="I11" s="54">
        <v>428.94</v>
      </c>
      <c r="J11" s="55" t="s">
        <v>281</v>
      </c>
      <c r="K11" s="53">
        <v>27803</v>
      </c>
      <c r="L11" s="56">
        <v>431.07</v>
      </c>
      <c r="M11" s="55" t="s">
        <v>282</v>
      </c>
    </row>
    <row r="12" spans="1:16" ht="12.75" customHeight="1" x14ac:dyDescent="0.25">
      <c r="A12" s="52" t="s">
        <v>90</v>
      </c>
      <c r="B12" s="53">
        <v>128654</v>
      </c>
      <c r="C12" s="54">
        <v>505.18</v>
      </c>
      <c r="D12" s="55" t="s">
        <v>283</v>
      </c>
      <c r="E12" s="53">
        <v>100883</v>
      </c>
      <c r="F12" s="54">
        <v>505.59</v>
      </c>
      <c r="G12" s="55" t="s">
        <v>284</v>
      </c>
      <c r="H12" s="53">
        <v>11120</v>
      </c>
      <c r="I12" s="54">
        <v>503.58</v>
      </c>
      <c r="J12" s="55" t="s">
        <v>181</v>
      </c>
      <c r="K12" s="53">
        <v>16651</v>
      </c>
      <c r="L12" s="56">
        <v>503.77</v>
      </c>
      <c r="M12" s="55" t="s">
        <v>285</v>
      </c>
    </row>
    <row r="13" spans="1:16" ht="12.75" customHeight="1" x14ac:dyDescent="0.25">
      <c r="A13" s="52" t="s">
        <v>91</v>
      </c>
      <c r="B13" s="53">
        <v>81237</v>
      </c>
      <c r="C13" s="54">
        <v>569.16</v>
      </c>
      <c r="D13" s="55" t="s">
        <v>286</v>
      </c>
      <c r="E13" s="53">
        <v>66594</v>
      </c>
      <c r="F13" s="54">
        <v>569.4</v>
      </c>
      <c r="G13" s="55" t="s">
        <v>287</v>
      </c>
      <c r="H13" s="53">
        <v>3657</v>
      </c>
      <c r="I13" s="54">
        <v>567.52</v>
      </c>
      <c r="J13" s="55" t="s">
        <v>288</v>
      </c>
      <c r="K13" s="53">
        <v>10986</v>
      </c>
      <c r="L13" s="56">
        <v>568.24</v>
      </c>
      <c r="M13" s="55" t="s">
        <v>289</v>
      </c>
    </row>
    <row r="14" spans="1:16" ht="12.75" customHeight="1" x14ac:dyDescent="0.25">
      <c r="A14" s="52" t="s">
        <v>92</v>
      </c>
      <c r="B14" s="53">
        <v>72895</v>
      </c>
      <c r="C14" s="54">
        <v>632.91</v>
      </c>
      <c r="D14" s="55" t="s">
        <v>182</v>
      </c>
      <c r="E14" s="53">
        <v>62313</v>
      </c>
      <c r="F14" s="54">
        <v>633.16</v>
      </c>
      <c r="G14" s="55" t="s">
        <v>290</v>
      </c>
      <c r="H14" s="53">
        <v>2332</v>
      </c>
      <c r="I14" s="54">
        <v>629.49</v>
      </c>
      <c r="J14" s="55" t="s">
        <v>291</v>
      </c>
      <c r="K14" s="53">
        <v>8250</v>
      </c>
      <c r="L14" s="56">
        <v>632.05999999999995</v>
      </c>
      <c r="M14" s="55" t="s">
        <v>292</v>
      </c>
      <c r="P14" s="119" t="s">
        <v>62</v>
      </c>
    </row>
    <row r="15" spans="1:16" ht="12.75" customHeight="1" x14ac:dyDescent="0.25">
      <c r="A15" s="52" t="s">
        <v>93</v>
      </c>
      <c r="B15" s="53">
        <v>89030</v>
      </c>
      <c r="C15" s="54">
        <v>728.67</v>
      </c>
      <c r="D15" s="55" t="s">
        <v>183</v>
      </c>
      <c r="E15" s="53">
        <v>78628</v>
      </c>
      <c r="F15" s="54">
        <v>729.23</v>
      </c>
      <c r="G15" s="55" t="s">
        <v>293</v>
      </c>
      <c r="H15" s="53">
        <v>1664</v>
      </c>
      <c r="I15" s="54">
        <v>719.77</v>
      </c>
      <c r="J15" s="55" t="s">
        <v>294</v>
      </c>
      <c r="K15" s="53">
        <v>8738</v>
      </c>
      <c r="L15" s="56">
        <v>725.38</v>
      </c>
      <c r="M15" s="55" t="s">
        <v>295</v>
      </c>
      <c r="P15" s="119">
        <f>B19-'stranica 4'!B19-'stranica 5'!B19</f>
        <v>0</v>
      </c>
    </row>
    <row r="16" spans="1:16" ht="12.75" customHeight="1" x14ac:dyDescent="0.25">
      <c r="A16" s="52" t="s">
        <v>94</v>
      </c>
      <c r="B16" s="53">
        <v>48860</v>
      </c>
      <c r="C16" s="54">
        <v>859.74</v>
      </c>
      <c r="D16" s="55" t="s">
        <v>296</v>
      </c>
      <c r="E16" s="53">
        <v>44262</v>
      </c>
      <c r="F16" s="54">
        <v>859.93</v>
      </c>
      <c r="G16" s="55" t="s">
        <v>297</v>
      </c>
      <c r="H16" s="53">
        <v>555</v>
      </c>
      <c r="I16" s="54">
        <v>855.75</v>
      </c>
      <c r="J16" s="55" t="s">
        <v>298</v>
      </c>
      <c r="K16" s="53">
        <v>4043</v>
      </c>
      <c r="L16" s="56">
        <v>858.21</v>
      </c>
      <c r="M16" s="55" t="s">
        <v>299</v>
      </c>
    </row>
    <row r="17" spans="1:13" ht="12.75" customHeight="1" x14ac:dyDescent="0.25">
      <c r="A17" s="52" t="s">
        <v>95</v>
      </c>
      <c r="B17" s="53">
        <v>21928</v>
      </c>
      <c r="C17" s="54">
        <v>991.94</v>
      </c>
      <c r="D17" s="55" t="s">
        <v>300</v>
      </c>
      <c r="E17" s="53">
        <v>19031</v>
      </c>
      <c r="F17" s="54">
        <v>991.63</v>
      </c>
      <c r="G17" s="55" t="s">
        <v>301</v>
      </c>
      <c r="H17" s="53">
        <v>285</v>
      </c>
      <c r="I17" s="54">
        <v>989.7</v>
      </c>
      <c r="J17" s="55" t="s">
        <v>187</v>
      </c>
      <c r="K17" s="53">
        <v>2612</v>
      </c>
      <c r="L17" s="56">
        <v>994.44</v>
      </c>
      <c r="M17" s="55" t="s">
        <v>302</v>
      </c>
    </row>
    <row r="18" spans="1:13" ht="12.75" customHeight="1" x14ac:dyDescent="0.25">
      <c r="A18" s="52" t="s">
        <v>96</v>
      </c>
      <c r="B18" s="53">
        <v>27317</v>
      </c>
      <c r="C18" s="54">
        <v>1328.82</v>
      </c>
      <c r="D18" s="55" t="s">
        <v>303</v>
      </c>
      <c r="E18" s="53">
        <v>24784</v>
      </c>
      <c r="F18" s="54">
        <v>1337.33</v>
      </c>
      <c r="G18" s="55" t="s">
        <v>304</v>
      </c>
      <c r="H18" s="53">
        <v>232</v>
      </c>
      <c r="I18" s="54">
        <v>1249.07</v>
      </c>
      <c r="J18" s="55" t="s">
        <v>305</v>
      </c>
      <c r="K18" s="53">
        <v>2301</v>
      </c>
      <c r="L18" s="56">
        <v>1245.21</v>
      </c>
      <c r="M18" s="55" t="s">
        <v>306</v>
      </c>
    </row>
    <row r="19" spans="1:13" ht="11.25" customHeight="1" x14ac:dyDescent="0.25">
      <c r="A19" s="57" t="s">
        <v>1</v>
      </c>
      <c r="B19" s="58">
        <v>946432</v>
      </c>
      <c r="C19" s="59">
        <v>508.57</v>
      </c>
      <c r="D19" s="60" t="s">
        <v>223</v>
      </c>
      <c r="E19" s="58">
        <v>694875</v>
      </c>
      <c r="F19" s="59">
        <v>544.12</v>
      </c>
      <c r="G19" s="60" t="s">
        <v>221</v>
      </c>
      <c r="H19" s="58">
        <v>89117</v>
      </c>
      <c r="I19" s="59">
        <v>373.7</v>
      </c>
      <c r="J19" s="60" t="s">
        <v>133</v>
      </c>
      <c r="K19" s="58">
        <v>162440</v>
      </c>
      <c r="L19" s="61">
        <v>430.46</v>
      </c>
      <c r="M19" s="60" t="s">
        <v>222</v>
      </c>
    </row>
    <row r="20" spans="1:13" ht="14.25" customHeight="1" x14ac:dyDescent="0.25">
      <c r="A20" s="265" t="s">
        <v>75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62"/>
    </row>
    <row r="21" spans="1:13" ht="6" customHeight="1" x14ac:dyDescent="0.25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</row>
    <row r="22" spans="1:13" ht="18" customHeight="1" x14ac:dyDescent="0.25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1:13" ht="23.25" customHeight="1" x14ac:dyDescent="0.2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>
      <selection sqref="A1:M1"/>
    </sheetView>
  </sheetViews>
  <sheetFormatPr defaultRowHeight="15" x14ac:dyDescent="0.25"/>
  <cols>
    <col min="1" max="1" width="18.140625" customWidth="1"/>
    <col min="14" max="20" width="9.140625" style="113"/>
  </cols>
  <sheetData>
    <row r="1" spans="1:13" ht="48" customHeight="1" x14ac:dyDescent="0.25">
      <c r="A1" s="273" t="s">
        <v>148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0.5" customHeight="1" x14ac:dyDescent="0.25">
      <c r="A2" s="51"/>
      <c r="B2" s="51"/>
      <c r="C2" s="51"/>
      <c r="D2" s="92"/>
      <c r="E2" s="51"/>
      <c r="F2" s="51"/>
      <c r="G2" s="92"/>
      <c r="H2" s="51"/>
      <c r="I2" s="272" t="str">
        <f>'stranica 3'!$I$2:$L$2</f>
        <v>za listopad 2023. (isplata u studenome 2023.)</v>
      </c>
      <c r="J2" s="272"/>
      <c r="K2" s="272"/>
      <c r="L2" s="272"/>
      <c r="M2" s="272"/>
    </row>
    <row r="3" spans="1:13" ht="24" customHeight="1" x14ac:dyDescent="0.25">
      <c r="A3" s="267" t="s">
        <v>101</v>
      </c>
      <c r="B3" s="269" t="s">
        <v>13</v>
      </c>
      <c r="C3" s="270"/>
      <c r="D3" s="271"/>
      <c r="E3" s="269" t="s">
        <v>57</v>
      </c>
      <c r="F3" s="270"/>
      <c r="G3" s="271"/>
      <c r="H3" s="269" t="s">
        <v>58</v>
      </c>
      <c r="I3" s="270"/>
      <c r="J3" s="271"/>
      <c r="K3" s="269" t="s">
        <v>14</v>
      </c>
      <c r="L3" s="270"/>
      <c r="M3" s="271"/>
    </row>
    <row r="4" spans="1:13" ht="34.5" customHeight="1" x14ac:dyDescent="0.25">
      <c r="A4" s="268"/>
      <c r="B4" s="13" t="s">
        <v>2</v>
      </c>
      <c r="C4" s="164" t="s">
        <v>106</v>
      </c>
      <c r="D4" s="14" t="s">
        <v>15</v>
      </c>
      <c r="E4" s="13" t="s">
        <v>2</v>
      </c>
      <c r="F4" s="164" t="s">
        <v>106</v>
      </c>
      <c r="G4" s="14" t="s">
        <v>15</v>
      </c>
      <c r="H4" s="13" t="s">
        <v>2</v>
      </c>
      <c r="I4" s="164" t="s">
        <v>106</v>
      </c>
      <c r="J4" s="14" t="s">
        <v>15</v>
      </c>
      <c r="K4" s="13" t="s">
        <v>2</v>
      </c>
      <c r="L4" s="164" t="s">
        <v>106</v>
      </c>
      <c r="M4" s="14" t="s">
        <v>15</v>
      </c>
    </row>
    <row r="5" spans="1:13" ht="12.75" customHeight="1" x14ac:dyDescent="0.25">
      <c r="A5" s="52" t="s">
        <v>83</v>
      </c>
      <c r="B5" s="53">
        <v>37</v>
      </c>
      <c r="C5" s="54">
        <v>49.15</v>
      </c>
      <c r="D5" s="55" t="s">
        <v>157</v>
      </c>
      <c r="E5" s="53">
        <v>22</v>
      </c>
      <c r="F5" s="54">
        <v>46.51</v>
      </c>
      <c r="G5" s="55" t="s">
        <v>158</v>
      </c>
      <c r="H5" s="53">
        <v>1</v>
      </c>
      <c r="I5" s="54">
        <v>65.08</v>
      </c>
      <c r="J5" s="55" t="s">
        <v>79</v>
      </c>
      <c r="K5" s="53">
        <v>14</v>
      </c>
      <c r="L5" s="56">
        <v>52.16</v>
      </c>
      <c r="M5" s="55" t="s">
        <v>159</v>
      </c>
    </row>
    <row r="6" spans="1:13" ht="12.75" customHeight="1" x14ac:dyDescent="0.25">
      <c r="A6" s="52" t="s">
        <v>84</v>
      </c>
      <c r="B6" s="53">
        <v>3516</v>
      </c>
      <c r="C6" s="54">
        <v>126.1</v>
      </c>
      <c r="D6" s="55" t="s">
        <v>307</v>
      </c>
      <c r="E6" s="53">
        <v>2419</v>
      </c>
      <c r="F6" s="54">
        <v>124.94</v>
      </c>
      <c r="G6" s="55" t="s">
        <v>308</v>
      </c>
      <c r="H6" s="53">
        <v>63</v>
      </c>
      <c r="I6" s="54">
        <v>122.56</v>
      </c>
      <c r="J6" s="55" t="s">
        <v>309</v>
      </c>
      <c r="K6" s="53">
        <v>1034</v>
      </c>
      <c r="L6" s="56">
        <v>129.04</v>
      </c>
      <c r="M6" s="55" t="s">
        <v>310</v>
      </c>
    </row>
    <row r="7" spans="1:13" ht="12.75" customHeight="1" x14ac:dyDescent="0.25">
      <c r="A7" s="52" t="s">
        <v>85</v>
      </c>
      <c r="B7" s="53">
        <v>3785</v>
      </c>
      <c r="C7" s="54">
        <v>169.11</v>
      </c>
      <c r="D7" s="55" t="s">
        <v>311</v>
      </c>
      <c r="E7" s="53">
        <v>2445</v>
      </c>
      <c r="F7" s="54">
        <v>167.29</v>
      </c>
      <c r="G7" s="55" t="s">
        <v>312</v>
      </c>
      <c r="H7" s="53">
        <v>106</v>
      </c>
      <c r="I7" s="54">
        <v>170.15</v>
      </c>
      <c r="J7" s="55" t="s">
        <v>313</v>
      </c>
      <c r="K7" s="53">
        <v>1234</v>
      </c>
      <c r="L7" s="56">
        <v>172.62</v>
      </c>
      <c r="M7" s="55" t="s">
        <v>314</v>
      </c>
    </row>
    <row r="8" spans="1:13" ht="12.75" customHeight="1" x14ac:dyDescent="0.25">
      <c r="A8" s="52" t="s">
        <v>86</v>
      </c>
      <c r="B8" s="53">
        <v>5311</v>
      </c>
      <c r="C8" s="54">
        <v>236.97</v>
      </c>
      <c r="D8" s="55" t="s">
        <v>315</v>
      </c>
      <c r="E8" s="53">
        <v>2696</v>
      </c>
      <c r="F8" s="54">
        <v>237.28</v>
      </c>
      <c r="G8" s="55" t="s">
        <v>316</v>
      </c>
      <c r="H8" s="53">
        <v>241</v>
      </c>
      <c r="I8" s="54">
        <v>240.06</v>
      </c>
      <c r="J8" s="55" t="s">
        <v>317</v>
      </c>
      <c r="K8" s="53">
        <v>2374</v>
      </c>
      <c r="L8" s="56">
        <v>236.31</v>
      </c>
      <c r="M8" s="55" t="s">
        <v>318</v>
      </c>
    </row>
    <row r="9" spans="1:13" ht="12.75" customHeight="1" x14ac:dyDescent="0.25">
      <c r="A9" s="52" t="s">
        <v>87</v>
      </c>
      <c r="B9" s="53">
        <v>8514</v>
      </c>
      <c r="C9" s="54">
        <v>309.06</v>
      </c>
      <c r="D9" s="55" t="s">
        <v>319</v>
      </c>
      <c r="E9" s="53">
        <v>5337</v>
      </c>
      <c r="F9" s="54">
        <v>310.22000000000003</v>
      </c>
      <c r="G9" s="55" t="s">
        <v>320</v>
      </c>
      <c r="H9" s="53">
        <v>407</v>
      </c>
      <c r="I9" s="54">
        <v>312.39999999999998</v>
      </c>
      <c r="J9" s="55" t="s">
        <v>321</v>
      </c>
      <c r="K9" s="53">
        <v>2770</v>
      </c>
      <c r="L9" s="56">
        <v>306.32</v>
      </c>
      <c r="M9" s="55" t="s">
        <v>184</v>
      </c>
    </row>
    <row r="10" spans="1:13" ht="12.75" customHeight="1" x14ac:dyDescent="0.25">
      <c r="A10" s="52" t="s">
        <v>88</v>
      </c>
      <c r="B10" s="53">
        <v>25837</v>
      </c>
      <c r="C10" s="54">
        <v>375.3</v>
      </c>
      <c r="D10" s="55" t="s">
        <v>322</v>
      </c>
      <c r="E10" s="53">
        <v>18274</v>
      </c>
      <c r="F10" s="54">
        <v>373.95</v>
      </c>
      <c r="G10" s="55" t="s">
        <v>323</v>
      </c>
      <c r="H10" s="53">
        <v>1850</v>
      </c>
      <c r="I10" s="54">
        <v>373.25</v>
      </c>
      <c r="J10" s="55" t="s">
        <v>324</v>
      </c>
      <c r="K10" s="53">
        <v>5713</v>
      </c>
      <c r="L10" s="56">
        <v>380.25</v>
      </c>
      <c r="M10" s="55" t="s">
        <v>325</v>
      </c>
    </row>
    <row r="11" spans="1:13" ht="12.75" customHeight="1" x14ac:dyDescent="0.25">
      <c r="A11" s="52" t="s">
        <v>89</v>
      </c>
      <c r="B11" s="53">
        <v>26369</v>
      </c>
      <c r="C11" s="54">
        <v>432.08</v>
      </c>
      <c r="D11" s="55" t="s">
        <v>326</v>
      </c>
      <c r="E11" s="53">
        <v>15785</v>
      </c>
      <c r="F11" s="54">
        <v>436.44</v>
      </c>
      <c r="G11" s="55" t="s">
        <v>327</v>
      </c>
      <c r="H11" s="53">
        <v>776</v>
      </c>
      <c r="I11" s="54">
        <v>437.92</v>
      </c>
      <c r="J11" s="55" t="s">
        <v>328</v>
      </c>
      <c r="K11" s="53">
        <v>9808</v>
      </c>
      <c r="L11" s="56">
        <v>424.61</v>
      </c>
      <c r="M11" s="55" t="s">
        <v>185</v>
      </c>
    </row>
    <row r="12" spans="1:13" ht="12.75" customHeight="1" x14ac:dyDescent="0.25">
      <c r="A12" s="52" t="s">
        <v>90</v>
      </c>
      <c r="B12" s="53">
        <v>27665</v>
      </c>
      <c r="C12" s="54">
        <v>503.78</v>
      </c>
      <c r="D12" s="55" t="s">
        <v>329</v>
      </c>
      <c r="E12" s="53">
        <v>22839</v>
      </c>
      <c r="F12" s="54">
        <v>503.56</v>
      </c>
      <c r="G12" s="55" t="s">
        <v>198</v>
      </c>
      <c r="H12" s="53">
        <v>1423</v>
      </c>
      <c r="I12" s="54">
        <v>504.87</v>
      </c>
      <c r="J12" s="55" t="s">
        <v>330</v>
      </c>
      <c r="K12" s="53">
        <v>3403</v>
      </c>
      <c r="L12" s="56">
        <v>504.8</v>
      </c>
      <c r="M12" s="55" t="s">
        <v>331</v>
      </c>
    </row>
    <row r="13" spans="1:13" ht="12.75" customHeight="1" x14ac:dyDescent="0.25">
      <c r="A13" s="52" t="s">
        <v>91</v>
      </c>
      <c r="B13" s="53">
        <v>19138</v>
      </c>
      <c r="C13" s="54">
        <v>570.58000000000004</v>
      </c>
      <c r="D13" s="55" t="s">
        <v>332</v>
      </c>
      <c r="E13" s="53">
        <v>16555</v>
      </c>
      <c r="F13" s="54">
        <v>570.87</v>
      </c>
      <c r="G13" s="55" t="s">
        <v>333</v>
      </c>
      <c r="H13" s="53">
        <v>601</v>
      </c>
      <c r="I13" s="54">
        <v>571.30999999999995</v>
      </c>
      <c r="J13" s="55" t="s">
        <v>334</v>
      </c>
      <c r="K13" s="53">
        <v>1982</v>
      </c>
      <c r="L13" s="56">
        <v>567.95000000000005</v>
      </c>
      <c r="M13" s="55" t="s">
        <v>335</v>
      </c>
    </row>
    <row r="14" spans="1:13" ht="12.75" customHeight="1" x14ac:dyDescent="0.25">
      <c r="A14" s="52" t="s">
        <v>92</v>
      </c>
      <c r="B14" s="53">
        <v>19348</v>
      </c>
      <c r="C14" s="54">
        <v>632.75</v>
      </c>
      <c r="D14" s="55" t="s">
        <v>336</v>
      </c>
      <c r="E14" s="53">
        <v>17360</v>
      </c>
      <c r="F14" s="54">
        <v>632.97</v>
      </c>
      <c r="G14" s="55" t="s">
        <v>337</v>
      </c>
      <c r="H14" s="53">
        <v>533</v>
      </c>
      <c r="I14" s="54">
        <v>628.53</v>
      </c>
      <c r="J14" s="55" t="s">
        <v>338</v>
      </c>
      <c r="K14" s="53">
        <v>1455</v>
      </c>
      <c r="L14" s="56">
        <v>631.73</v>
      </c>
      <c r="M14" s="55" t="s">
        <v>339</v>
      </c>
    </row>
    <row r="15" spans="1:13" ht="12.75" customHeight="1" x14ac:dyDescent="0.25">
      <c r="A15" s="52" t="s">
        <v>93</v>
      </c>
      <c r="B15" s="53">
        <v>22362</v>
      </c>
      <c r="C15" s="54">
        <v>727.47</v>
      </c>
      <c r="D15" s="55" t="s">
        <v>340</v>
      </c>
      <c r="E15" s="53">
        <v>20197</v>
      </c>
      <c r="F15" s="54">
        <v>727.77</v>
      </c>
      <c r="G15" s="55" t="s">
        <v>341</v>
      </c>
      <c r="H15" s="53">
        <v>610</v>
      </c>
      <c r="I15" s="54">
        <v>721.19</v>
      </c>
      <c r="J15" s="55" t="s">
        <v>342</v>
      </c>
      <c r="K15" s="53">
        <v>1555</v>
      </c>
      <c r="L15" s="56">
        <v>726.02</v>
      </c>
      <c r="M15" s="55" t="s">
        <v>343</v>
      </c>
    </row>
    <row r="16" spans="1:13" ht="12.75" customHeight="1" x14ac:dyDescent="0.25">
      <c r="A16" s="52" t="s">
        <v>94</v>
      </c>
      <c r="B16" s="53">
        <v>11582</v>
      </c>
      <c r="C16" s="54">
        <v>860.56</v>
      </c>
      <c r="D16" s="55" t="s">
        <v>344</v>
      </c>
      <c r="E16" s="53">
        <v>10763</v>
      </c>
      <c r="F16" s="54">
        <v>860.94</v>
      </c>
      <c r="G16" s="55" t="s">
        <v>345</v>
      </c>
      <c r="H16" s="53">
        <v>200</v>
      </c>
      <c r="I16" s="54">
        <v>854.74</v>
      </c>
      <c r="J16" s="55" t="s">
        <v>346</v>
      </c>
      <c r="K16" s="53">
        <v>619</v>
      </c>
      <c r="L16" s="56">
        <v>855.87</v>
      </c>
      <c r="M16" s="55" t="s">
        <v>347</v>
      </c>
    </row>
    <row r="17" spans="1:13" ht="12.75" customHeight="1" x14ac:dyDescent="0.25">
      <c r="A17" s="52" t="s">
        <v>95</v>
      </c>
      <c r="B17" s="53">
        <v>4424</v>
      </c>
      <c r="C17" s="54">
        <v>992.58</v>
      </c>
      <c r="D17" s="55" t="s">
        <v>348</v>
      </c>
      <c r="E17" s="53">
        <v>3983</v>
      </c>
      <c r="F17" s="54">
        <v>992.34</v>
      </c>
      <c r="G17" s="55" t="s">
        <v>349</v>
      </c>
      <c r="H17" s="53">
        <v>86</v>
      </c>
      <c r="I17" s="54">
        <v>988.7</v>
      </c>
      <c r="J17" s="55" t="s">
        <v>186</v>
      </c>
      <c r="K17" s="53">
        <v>355</v>
      </c>
      <c r="L17" s="56">
        <v>996.29</v>
      </c>
      <c r="M17" s="55" t="s">
        <v>350</v>
      </c>
    </row>
    <row r="18" spans="1:13" ht="12.75" customHeight="1" x14ac:dyDescent="0.25">
      <c r="A18" s="52" t="s">
        <v>96</v>
      </c>
      <c r="B18" s="53">
        <v>4484</v>
      </c>
      <c r="C18" s="54">
        <v>1237</v>
      </c>
      <c r="D18" s="55" t="s">
        <v>351</v>
      </c>
      <c r="E18" s="53">
        <v>4209</v>
      </c>
      <c r="F18" s="54">
        <v>1240.68</v>
      </c>
      <c r="G18" s="55" t="s">
        <v>352</v>
      </c>
      <c r="H18" s="53">
        <v>87</v>
      </c>
      <c r="I18" s="54">
        <v>1260.32</v>
      </c>
      <c r="J18" s="55" t="s">
        <v>353</v>
      </c>
      <c r="K18" s="53">
        <v>188</v>
      </c>
      <c r="L18" s="56">
        <v>1143.77</v>
      </c>
      <c r="M18" s="55" t="s">
        <v>354</v>
      </c>
    </row>
    <row r="19" spans="1:13" ht="11.25" customHeight="1" x14ac:dyDescent="0.25">
      <c r="A19" s="57" t="s">
        <v>1</v>
      </c>
      <c r="B19" s="58">
        <v>182372</v>
      </c>
      <c r="C19" s="59">
        <v>544.70000000000005</v>
      </c>
      <c r="D19" s="60" t="s">
        <v>355</v>
      </c>
      <c r="E19" s="58">
        <v>142884</v>
      </c>
      <c r="F19" s="59">
        <v>572.55999999999995</v>
      </c>
      <c r="G19" s="60" t="s">
        <v>356</v>
      </c>
      <c r="H19" s="58">
        <v>6984</v>
      </c>
      <c r="I19" s="59">
        <v>493.06</v>
      </c>
      <c r="J19" s="60" t="s">
        <v>357</v>
      </c>
      <c r="K19" s="58">
        <v>32504</v>
      </c>
      <c r="L19" s="61">
        <v>433.29</v>
      </c>
      <c r="M19" s="60" t="s">
        <v>358</v>
      </c>
    </row>
    <row r="20" spans="1:13" ht="15.75" customHeight="1" x14ac:dyDescent="0.25">
      <c r="A20" s="261" t="s">
        <v>75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1:13" ht="2.25" customHeight="1" x14ac:dyDescent="0.25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</row>
    <row r="22" spans="1:13" ht="15.75" customHeight="1" x14ac:dyDescent="0.25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1:13" ht="23.25" customHeight="1" x14ac:dyDescent="0.2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sqref="A1:M1"/>
    </sheetView>
  </sheetViews>
  <sheetFormatPr defaultRowHeight="15" x14ac:dyDescent="0.25"/>
  <cols>
    <col min="1" max="1" width="18.140625" customWidth="1"/>
    <col min="14" max="19" width="9.140625" style="113"/>
  </cols>
  <sheetData>
    <row r="1" spans="1:13" ht="51" customHeight="1" x14ac:dyDescent="0.25">
      <c r="A1" s="273" t="s">
        <v>147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9" customHeight="1" x14ac:dyDescent="0.25">
      <c r="A2" s="51"/>
      <c r="B2" s="51"/>
      <c r="C2" s="51"/>
      <c r="D2" s="92"/>
      <c r="E2" s="51"/>
      <c r="F2" s="51"/>
      <c r="G2" s="92"/>
      <c r="H2" s="51"/>
      <c r="I2" s="272" t="str">
        <f>'stranica 3'!$I$2:$L$2</f>
        <v>za listopad 2023. (isplata u studenome 2023.)</v>
      </c>
      <c r="J2" s="272"/>
      <c r="K2" s="272"/>
      <c r="L2" s="272"/>
      <c r="M2" s="272"/>
    </row>
    <row r="3" spans="1:13" ht="24" customHeight="1" x14ac:dyDescent="0.25">
      <c r="A3" s="267" t="s">
        <v>101</v>
      </c>
      <c r="B3" s="269" t="s">
        <v>13</v>
      </c>
      <c r="C3" s="270"/>
      <c r="D3" s="271"/>
      <c r="E3" s="269" t="s">
        <v>57</v>
      </c>
      <c r="F3" s="270"/>
      <c r="G3" s="271"/>
      <c r="H3" s="269" t="s">
        <v>58</v>
      </c>
      <c r="I3" s="270"/>
      <c r="J3" s="271"/>
      <c r="K3" s="269" t="s">
        <v>14</v>
      </c>
      <c r="L3" s="270"/>
      <c r="M3" s="271"/>
    </row>
    <row r="4" spans="1:13" ht="36.75" customHeight="1" x14ac:dyDescent="0.25">
      <c r="A4" s="268"/>
      <c r="B4" s="13" t="s">
        <v>2</v>
      </c>
      <c r="C4" s="164" t="s">
        <v>106</v>
      </c>
      <c r="D4" s="14" t="s">
        <v>15</v>
      </c>
      <c r="E4" s="13" t="s">
        <v>2</v>
      </c>
      <c r="F4" s="164" t="s">
        <v>106</v>
      </c>
      <c r="G4" s="14" t="s">
        <v>15</v>
      </c>
      <c r="H4" s="13" t="s">
        <v>2</v>
      </c>
      <c r="I4" s="164" t="s">
        <v>106</v>
      </c>
      <c r="J4" s="14" t="s">
        <v>15</v>
      </c>
      <c r="K4" s="13" t="s">
        <v>2</v>
      </c>
      <c r="L4" s="164" t="s">
        <v>106</v>
      </c>
      <c r="M4" s="14" t="s">
        <v>15</v>
      </c>
    </row>
    <row r="5" spans="1:13" ht="12.75" customHeight="1" x14ac:dyDescent="0.25">
      <c r="A5" s="52" t="s">
        <v>83</v>
      </c>
      <c r="B5" s="53">
        <v>2169</v>
      </c>
      <c r="C5" s="54">
        <v>49.16</v>
      </c>
      <c r="D5" s="55" t="s">
        <v>359</v>
      </c>
      <c r="E5" s="53">
        <v>797</v>
      </c>
      <c r="F5" s="54">
        <v>47.28</v>
      </c>
      <c r="G5" s="55" t="s">
        <v>360</v>
      </c>
      <c r="H5" s="53">
        <v>1044</v>
      </c>
      <c r="I5" s="54">
        <v>51.69</v>
      </c>
      <c r="J5" s="55" t="s">
        <v>361</v>
      </c>
      <c r="K5" s="53">
        <v>328</v>
      </c>
      <c r="L5" s="56">
        <v>45.67</v>
      </c>
      <c r="M5" s="55" t="s">
        <v>362</v>
      </c>
    </row>
    <row r="6" spans="1:13" ht="12.75" customHeight="1" x14ac:dyDescent="0.25">
      <c r="A6" s="52" t="s">
        <v>84</v>
      </c>
      <c r="B6" s="53">
        <v>4585</v>
      </c>
      <c r="C6" s="54">
        <v>114.19</v>
      </c>
      <c r="D6" s="55" t="s">
        <v>363</v>
      </c>
      <c r="E6" s="53">
        <v>874</v>
      </c>
      <c r="F6" s="54">
        <v>115.92</v>
      </c>
      <c r="G6" s="55" t="s">
        <v>364</v>
      </c>
      <c r="H6" s="53">
        <v>1747</v>
      </c>
      <c r="I6" s="54">
        <v>109.75</v>
      </c>
      <c r="J6" s="55" t="s">
        <v>365</v>
      </c>
      <c r="K6" s="53">
        <v>1964</v>
      </c>
      <c r="L6" s="56">
        <v>117.37</v>
      </c>
      <c r="M6" s="55" t="s">
        <v>366</v>
      </c>
    </row>
    <row r="7" spans="1:13" ht="12.75" customHeight="1" x14ac:dyDescent="0.25">
      <c r="A7" s="52" t="s">
        <v>85</v>
      </c>
      <c r="B7" s="53">
        <v>31890</v>
      </c>
      <c r="C7" s="54">
        <v>182.32</v>
      </c>
      <c r="D7" s="55" t="s">
        <v>367</v>
      </c>
      <c r="E7" s="53">
        <v>15455</v>
      </c>
      <c r="F7" s="54">
        <v>183.85</v>
      </c>
      <c r="G7" s="55" t="s">
        <v>368</v>
      </c>
      <c r="H7" s="53">
        <v>4285</v>
      </c>
      <c r="I7" s="54">
        <v>174.15</v>
      </c>
      <c r="J7" s="55" t="s">
        <v>369</v>
      </c>
      <c r="K7" s="53">
        <v>12150</v>
      </c>
      <c r="L7" s="56">
        <v>183.26</v>
      </c>
      <c r="M7" s="55" t="s">
        <v>370</v>
      </c>
    </row>
    <row r="8" spans="1:13" ht="12.75" customHeight="1" x14ac:dyDescent="0.25">
      <c r="A8" s="52" t="s">
        <v>86</v>
      </c>
      <c r="B8" s="53">
        <v>65514</v>
      </c>
      <c r="C8" s="54">
        <v>236.35</v>
      </c>
      <c r="D8" s="55" t="s">
        <v>188</v>
      </c>
      <c r="E8" s="53">
        <v>38075</v>
      </c>
      <c r="F8" s="54">
        <v>236.46</v>
      </c>
      <c r="G8" s="55" t="s">
        <v>371</v>
      </c>
      <c r="H8" s="53">
        <v>10677</v>
      </c>
      <c r="I8" s="54">
        <v>237.91</v>
      </c>
      <c r="J8" s="55" t="s">
        <v>372</v>
      </c>
      <c r="K8" s="53">
        <v>16762</v>
      </c>
      <c r="L8" s="56">
        <v>235.09</v>
      </c>
      <c r="M8" s="55" t="s">
        <v>373</v>
      </c>
    </row>
    <row r="9" spans="1:13" ht="12.75" customHeight="1" x14ac:dyDescent="0.25">
      <c r="A9" s="52" t="s">
        <v>87</v>
      </c>
      <c r="B9" s="53">
        <v>101785</v>
      </c>
      <c r="C9" s="54">
        <v>308.89999999999998</v>
      </c>
      <c r="D9" s="55" t="s">
        <v>374</v>
      </c>
      <c r="E9" s="53">
        <v>61570</v>
      </c>
      <c r="F9" s="54">
        <v>310.14999999999998</v>
      </c>
      <c r="G9" s="55" t="s">
        <v>375</v>
      </c>
      <c r="H9" s="53">
        <v>22024</v>
      </c>
      <c r="I9" s="54">
        <v>308.44</v>
      </c>
      <c r="J9" s="55" t="s">
        <v>376</v>
      </c>
      <c r="K9" s="53">
        <v>18191</v>
      </c>
      <c r="L9" s="56">
        <v>305.2</v>
      </c>
      <c r="M9" s="55" t="s">
        <v>377</v>
      </c>
    </row>
    <row r="10" spans="1:13" ht="12.75" customHeight="1" x14ac:dyDescent="0.25">
      <c r="A10" s="52" t="s">
        <v>88</v>
      </c>
      <c r="B10" s="53">
        <v>95227</v>
      </c>
      <c r="C10" s="54">
        <v>371.82</v>
      </c>
      <c r="D10" s="55" t="s">
        <v>378</v>
      </c>
      <c r="E10" s="53">
        <v>62245</v>
      </c>
      <c r="F10" s="54">
        <v>371</v>
      </c>
      <c r="G10" s="55" t="s">
        <v>379</v>
      </c>
      <c r="H10" s="53">
        <v>14460</v>
      </c>
      <c r="I10" s="54">
        <v>372.38</v>
      </c>
      <c r="J10" s="55" t="s">
        <v>380</v>
      </c>
      <c r="K10" s="53">
        <v>18522</v>
      </c>
      <c r="L10" s="56">
        <v>374.11</v>
      </c>
      <c r="M10" s="55" t="s">
        <v>381</v>
      </c>
    </row>
    <row r="11" spans="1:13" ht="12.75" customHeight="1" x14ac:dyDescent="0.25">
      <c r="A11" s="52" t="s">
        <v>89</v>
      </c>
      <c r="B11" s="53">
        <v>101972</v>
      </c>
      <c r="C11" s="54">
        <v>433.31</v>
      </c>
      <c r="D11" s="55" t="s">
        <v>189</v>
      </c>
      <c r="E11" s="53">
        <v>72386</v>
      </c>
      <c r="F11" s="54">
        <v>433.78</v>
      </c>
      <c r="G11" s="55" t="s">
        <v>348</v>
      </c>
      <c r="H11" s="53">
        <v>11591</v>
      </c>
      <c r="I11" s="54">
        <v>428.34</v>
      </c>
      <c r="J11" s="55" t="s">
        <v>382</v>
      </c>
      <c r="K11" s="53">
        <v>17995</v>
      </c>
      <c r="L11" s="56">
        <v>434.6</v>
      </c>
      <c r="M11" s="55" t="s">
        <v>383</v>
      </c>
    </row>
    <row r="12" spans="1:13" ht="12.75" customHeight="1" x14ac:dyDescent="0.25">
      <c r="A12" s="52" t="s">
        <v>90</v>
      </c>
      <c r="B12" s="53">
        <v>100989</v>
      </c>
      <c r="C12" s="54">
        <v>505.56</v>
      </c>
      <c r="D12" s="55" t="s">
        <v>190</v>
      </c>
      <c r="E12" s="53">
        <v>78044</v>
      </c>
      <c r="F12" s="54">
        <v>506.18</v>
      </c>
      <c r="G12" s="55" t="s">
        <v>384</v>
      </c>
      <c r="H12" s="53">
        <v>9697</v>
      </c>
      <c r="I12" s="54">
        <v>503.39</v>
      </c>
      <c r="J12" s="55" t="s">
        <v>385</v>
      </c>
      <c r="K12" s="53">
        <v>13248</v>
      </c>
      <c r="L12" s="56">
        <v>503.5</v>
      </c>
      <c r="M12" s="55" t="s">
        <v>386</v>
      </c>
    </row>
    <row r="13" spans="1:13" ht="12.75" customHeight="1" x14ac:dyDescent="0.25">
      <c r="A13" s="52" t="s">
        <v>91</v>
      </c>
      <c r="B13" s="53">
        <v>62099</v>
      </c>
      <c r="C13" s="54">
        <v>568.72</v>
      </c>
      <c r="D13" s="55" t="s">
        <v>387</v>
      </c>
      <c r="E13" s="53">
        <v>50039</v>
      </c>
      <c r="F13" s="54">
        <v>568.91</v>
      </c>
      <c r="G13" s="55" t="s">
        <v>388</v>
      </c>
      <c r="H13" s="53">
        <v>3056</v>
      </c>
      <c r="I13" s="54">
        <v>566.77</v>
      </c>
      <c r="J13" s="55" t="s">
        <v>389</v>
      </c>
      <c r="K13" s="53">
        <v>9004</v>
      </c>
      <c r="L13" s="56">
        <v>568.30999999999995</v>
      </c>
      <c r="M13" s="55" t="s">
        <v>390</v>
      </c>
    </row>
    <row r="14" spans="1:13" ht="12.75" customHeight="1" x14ac:dyDescent="0.25">
      <c r="A14" s="52" t="s">
        <v>92</v>
      </c>
      <c r="B14" s="53">
        <v>53547</v>
      </c>
      <c r="C14" s="54">
        <v>632.97</v>
      </c>
      <c r="D14" s="55" t="s">
        <v>391</v>
      </c>
      <c r="E14" s="53">
        <v>44953</v>
      </c>
      <c r="F14" s="54">
        <v>633.23</v>
      </c>
      <c r="G14" s="55" t="s">
        <v>392</v>
      </c>
      <c r="H14" s="53">
        <v>1799</v>
      </c>
      <c r="I14" s="54">
        <v>629.77</v>
      </c>
      <c r="J14" s="55" t="s">
        <v>393</v>
      </c>
      <c r="K14" s="53">
        <v>6795</v>
      </c>
      <c r="L14" s="56">
        <v>632.13</v>
      </c>
      <c r="M14" s="55" t="s">
        <v>394</v>
      </c>
    </row>
    <row r="15" spans="1:13" ht="12.75" customHeight="1" x14ac:dyDescent="0.25">
      <c r="A15" s="52" t="s">
        <v>93</v>
      </c>
      <c r="B15" s="53">
        <v>66668</v>
      </c>
      <c r="C15" s="54">
        <v>729.08</v>
      </c>
      <c r="D15" s="55" t="s">
        <v>395</v>
      </c>
      <c r="E15" s="53">
        <v>58431</v>
      </c>
      <c r="F15" s="54">
        <v>729.73</v>
      </c>
      <c r="G15" s="55" t="s">
        <v>396</v>
      </c>
      <c r="H15" s="53">
        <v>1054</v>
      </c>
      <c r="I15" s="54">
        <v>718.95</v>
      </c>
      <c r="J15" s="55" t="s">
        <v>397</v>
      </c>
      <c r="K15" s="53">
        <v>7183</v>
      </c>
      <c r="L15" s="56">
        <v>725.24</v>
      </c>
      <c r="M15" s="55" t="s">
        <v>398</v>
      </c>
    </row>
    <row r="16" spans="1:13" ht="12.75" customHeight="1" x14ac:dyDescent="0.25">
      <c r="A16" s="52" t="s">
        <v>94</v>
      </c>
      <c r="B16" s="53">
        <v>37278</v>
      </c>
      <c r="C16" s="54">
        <v>859.49</v>
      </c>
      <c r="D16" s="55" t="s">
        <v>399</v>
      </c>
      <c r="E16" s="53">
        <v>33499</v>
      </c>
      <c r="F16" s="54">
        <v>859.61</v>
      </c>
      <c r="G16" s="55" t="s">
        <v>400</v>
      </c>
      <c r="H16" s="53">
        <v>355</v>
      </c>
      <c r="I16" s="54">
        <v>856.33</v>
      </c>
      <c r="J16" s="55" t="s">
        <v>401</v>
      </c>
      <c r="K16" s="53">
        <v>3424</v>
      </c>
      <c r="L16" s="56">
        <v>858.63</v>
      </c>
      <c r="M16" s="55" t="s">
        <v>402</v>
      </c>
    </row>
    <row r="17" spans="1:19" ht="12.75" customHeight="1" x14ac:dyDescent="0.25">
      <c r="A17" s="52" t="s">
        <v>95</v>
      </c>
      <c r="B17" s="53">
        <v>17504</v>
      </c>
      <c r="C17" s="54">
        <v>991.77</v>
      </c>
      <c r="D17" s="55" t="s">
        <v>403</v>
      </c>
      <c r="E17" s="53">
        <v>15048</v>
      </c>
      <c r="F17" s="54">
        <v>991.44</v>
      </c>
      <c r="G17" s="55" t="s">
        <v>404</v>
      </c>
      <c r="H17" s="53">
        <v>199</v>
      </c>
      <c r="I17" s="54">
        <v>990.13</v>
      </c>
      <c r="J17" s="55" t="s">
        <v>405</v>
      </c>
      <c r="K17" s="53">
        <v>2257</v>
      </c>
      <c r="L17" s="56">
        <v>994.14</v>
      </c>
      <c r="M17" s="55" t="s">
        <v>406</v>
      </c>
    </row>
    <row r="18" spans="1:19" ht="12.75" customHeight="1" x14ac:dyDescent="0.25">
      <c r="A18" s="52" t="s">
        <v>96</v>
      </c>
      <c r="B18" s="53">
        <v>22833</v>
      </c>
      <c r="C18" s="54">
        <v>1346.85</v>
      </c>
      <c r="D18" s="55" t="s">
        <v>407</v>
      </c>
      <c r="E18" s="53">
        <v>20575</v>
      </c>
      <c r="F18" s="54">
        <v>1357.1</v>
      </c>
      <c r="G18" s="55" t="s">
        <v>408</v>
      </c>
      <c r="H18" s="53">
        <v>145</v>
      </c>
      <c r="I18" s="54">
        <v>1242.31</v>
      </c>
      <c r="J18" s="55" t="s">
        <v>409</v>
      </c>
      <c r="K18" s="53">
        <v>2113</v>
      </c>
      <c r="L18" s="56">
        <v>1254.24</v>
      </c>
      <c r="M18" s="55" t="s">
        <v>410</v>
      </c>
    </row>
    <row r="19" spans="1:19" ht="11.25" customHeight="1" x14ac:dyDescent="0.25">
      <c r="A19" s="57" t="s">
        <v>1</v>
      </c>
      <c r="B19" s="58">
        <v>764060</v>
      </c>
      <c r="C19" s="59">
        <v>499.94</v>
      </c>
      <c r="D19" s="60" t="s">
        <v>411</v>
      </c>
      <c r="E19" s="58">
        <v>551991</v>
      </c>
      <c r="F19" s="59">
        <v>536.76</v>
      </c>
      <c r="G19" s="60" t="s">
        <v>412</v>
      </c>
      <c r="H19" s="58">
        <v>82133</v>
      </c>
      <c r="I19" s="59">
        <v>363.55</v>
      </c>
      <c r="J19" s="60" t="s">
        <v>413</v>
      </c>
      <c r="K19" s="58">
        <v>129936</v>
      </c>
      <c r="L19" s="61">
        <v>429.75</v>
      </c>
      <c r="M19" s="60" t="s">
        <v>414</v>
      </c>
    </row>
    <row r="20" spans="1:19" s="62" customFormat="1" ht="15" customHeight="1" x14ac:dyDescent="0.25">
      <c r="A20" s="265" t="s">
        <v>75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N20" s="165"/>
      <c r="O20" s="165"/>
      <c r="P20" s="165"/>
      <c r="Q20" s="165"/>
      <c r="R20" s="165"/>
      <c r="S20" s="165"/>
    </row>
    <row r="21" spans="1:19" s="62" customFormat="1" ht="12" customHeight="1" x14ac:dyDescent="0.25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165"/>
      <c r="O21" s="165"/>
      <c r="P21" s="165"/>
      <c r="Q21" s="165"/>
      <c r="R21" s="165"/>
      <c r="S21" s="165"/>
    </row>
    <row r="22" spans="1:19" s="62" customFormat="1" ht="29.25" customHeight="1" x14ac:dyDescent="0.25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165"/>
      <c r="O22" s="165"/>
      <c r="P22" s="165"/>
      <c r="Q22" s="165"/>
      <c r="R22" s="165"/>
      <c r="S22" s="165"/>
    </row>
  </sheetData>
  <mergeCells count="9">
    <mergeCell ref="A21:M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sqref="A1:E1"/>
    </sheetView>
  </sheetViews>
  <sheetFormatPr defaultColWidth="9.140625" defaultRowHeight="12" x14ac:dyDescent="0.2"/>
  <cols>
    <col min="1" max="1" width="4.7109375" style="66" customWidth="1"/>
    <col min="2" max="2" width="62.7109375" style="67" customWidth="1"/>
    <col min="3" max="3" width="10" style="67" customWidth="1"/>
    <col min="4" max="4" width="10.7109375" style="67" customWidth="1"/>
    <col min="5" max="5" width="10.7109375" style="66" customWidth="1"/>
    <col min="6" max="16384" width="9.140625" style="66"/>
  </cols>
  <sheetData>
    <row r="1" spans="1:9" ht="27" customHeight="1" x14ac:dyDescent="0.25">
      <c r="A1" s="273" t="s">
        <v>18</v>
      </c>
      <c r="B1" s="273"/>
      <c r="C1" s="273"/>
      <c r="D1" s="273"/>
      <c r="E1" s="273"/>
    </row>
    <row r="2" spans="1:9" ht="0.75" customHeight="1" x14ac:dyDescent="0.2"/>
    <row r="3" spans="1:9" ht="9" customHeight="1" x14ac:dyDescent="0.2">
      <c r="B3" s="51"/>
      <c r="C3" s="276" t="s">
        <v>255</v>
      </c>
      <c r="D3" s="276"/>
      <c r="E3" s="276"/>
      <c r="F3" s="137"/>
      <c r="G3" s="91"/>
      <c r="H3" s="91"/>
      <c r="I3" s="91"/>
    </row>
    <row r="4" spans="1:9" s="75" customFormat="1" ht="37.5" customHeight="1" x14ac:dyDescent="0.25">
      <c r="A4" s="68" t="s">
        <v>19</v>
      </c>
      <c r="B4" s="63" t="s">
        <v>20</v>
      </c>
      <c r="C4" s="64" t="s">
        <v>2</v>
      </c>
      <c r="D4" s="177" t="s">
        <v>106</v>
      </c>
      <c r="E4" s="69" t="s">
        <v>15</v>
      </c>
    </row>
    <row r="5" spans="1:9" s="76" customFormat="1" ht="6.75" customHeight="1" x14ac:dyDescent="0.15">
      <c r="A5" s="70">
        <v>0</v>
      </c>
      <c r="B5" s="71">
        <v>1</v>
      </c>
      <c r="C5" s="72">
        <v>2</v>
      </c>
      <c r="D5" s="73">
        <v>3</v>
      </c>
      <c r="E5" s="74">
        <v>4</v>
      </c>
    </row>
    <row r="6" spans="1:9" ht="22.5" customHeight="1" x14ac:dyDescent="0.2">
      <c r="A6" s="277" t="s">
        <v>21</v>
      </c>
      <c r="B6" s="82" t="s">
        <v>22</v>
      </c>
      <c r="C6" s="83">
        <v>17183</v>
      </c>
      <c r="D6" s="93">
        <v>698.6673665832509</v>
      </c>
      <c r="E6" s="84"/>
    </row>
    <row r="7" spans="1:9" ht="45.75" customHeight="1" x14ac:dyDescent="0.2">
      <c r="A7" s="278"/>
      <c r="B7" s="79" t="s">
        <v>23</v>
      </c>
      <c r="C7" s="120">
        <v>6896</v>
      </c>
      <c r="D7" s="121">
        <v>809.88</v>
      </c>
      <c r="E7" s="99" t="s">
        <v>415</v>
      </c>
      <c r="F7" s="77">
        <v>32</v>
      </c>
    </row>
    <row r="8" spans="1:9" ht="45" customHeight="1" x14ac:dyDescent="0.2">
      <c r="A8" s="278"/>
      <c r="B8" s="80" t="s">
        <v>24</v>
      </c>
      <c r="C8" s="120">
        <v>9664</v>
      </c>
      <c r="D8" s="121">
        <v>762.96</v>
      </c>
      <c r="E8" s="99" t="s">
        <v>416</v>
      </c>
      <c r="F8" s="77">
        <v>34</v>
      </c>
    </row>
    <row r="9" spans="1:9" ht="9.75" customHeight="1" x14ac:dyDescent="0.2">
      <c r="A9" s="278"/>
      <c r="B9" s="81" t="s">
        <v>25</v>
      </c>
      <c r="C9" s="122">
        <v>674</v>
      </c>
      <c r="D9" s="123">
        <v>729.39</v>
      </c>
      <c r="E9" s="98" t="s">
        <v>417</v>
      </c>
      <c r="F9" s="77">
        <v>31</v>
      </c>
    </row>
    <row r="10" spans="1:9" ht="21" customHeight="1" x14ac:dyDescent="0.2">
      <c r="A10" s="134" t="s">
        <v>26</v>
      </c>
      <c r="B10" s="81" t="s">
        <v>72</v>
      </c>
      <c r="C10" s="122">
        <v>380</v>
      </c>
      <c r="D10" s="123">
        <v>877.99</v>
      </c>
      <c r="E10" s="98" t="s">
        <v>70</v>
      </c>
      <c r="F10" s="77"/>
    </row>
    <row r="11" spans="1:9" ht="12" customHeight="1" x14ac:dyDescent="0.2">
      <c r="A11" s="85" t="s">
        <v>27</v>
      </c>
      <c r="B11" s="86" t="s">
        <v>61</v>
      </c>
      <c r="C11" s="124">
        <v>16160</v>
      </c>
      <c r="D11" s="125">
        <v>691.05</v>
      </c>
      <c r="E11" s="97" t="s">
        <v>418</v>
      </c>
      <c r="F11" s="77">
        <v>30</v>
      </c>
    </row>
    <row r="12" spans="1:9" ht="12" customHeight="1" x14ac:dyDescent="0.2">
      <c r="A12" s="134" t="s">
        <v>29</v>
      </c>
      <c r="B12" s="86" t="s">
        <v>28</v>
      </c>
      <c r="C12" s="126">
        <v>1727</v>
      </c>
      <c r="D12" s="127">
        <v>467.76</v>
      </c>
      <c r="E12" s="97" t="s">
        <v>419</v>
      </c>
      <c r="F12" s="77">
        <v>33</v>
      </c>
    </row>
    <row r="13" spans="1:9" ht="12.75" customHeight="1" x14ac:dyDescent="0.2">
      <c r="A13" s="134" t="s">
        <v>31</v>
      </c>
      <c r="B13" s="86" t="s">
        <v>30</v>
      </c>
      <c r="C13" s="126">
        <v>2001</v>
      </c>
      <c r="D13" s="127">
        <v>726</v>
      </c>
      <c r="E13" s="97" t="s">
        <v>420</v>
      </c>
      <c r="F13" s="77">
        <v>33</v>
      </c>
    </row>
    <row r="14" spans="1:9" ht="12.75" customHeight="1" x14ac:dyDescent="0.2">
      <c r="A14" s="134" t="s">
        <v>33</v>
      </c>
      <c r="B14" s="86" t="s">
        <v>32</v>
      </c>
      <c r="C14" s="128">
        <v>71382</v>
      </c>
      <c r="D14" s="125">
        <v>1045.02</v>
      </c>
      <c r="E14" s="97" t="s">
        <v>421</v>
      </c>
      <c r="F14" s="77">
        <v>19</v>
      </c>
    </row>
    <row r="15" spans="1:9" ht="21.75" customHeight="1" x14ac:dyDescent="0.2">
      <c r="A15" s="134" t="s">
        <v>35</v>
      </c>
      <c r="B15" s="86" t="s">
        <v>34</v>
      </c>
      <c r="C15" s="129">
        <v>59097</v>
      </c>
      <c r="D15" s="125">
        <v>504.56</v>
      </c>
      <c r="E15" s="97" t="s">
        <v>422</v>
      </c>
      <c r="F15" s="77">
        <v>28</v>
      </c>
    </row>
    <row r="16" spans="1:9" ht="12.75" customHeight="1" x14ac:dyDescent="0.2">
      <c r="A16" s="134" t="s">
        <v>37</v>
      </c>
      <c r="B16" s="86" t="s">
        <v>36</v>
      </c>
      <c r="C16" s="126">
        <v>3460</v>
      </c>
      <c r="D16" s="127">
        <v>586.65</v>
      </c>
      <c r="E16" s="98" t="s">
        <v>70</v>
      </c>
      <c r="F16" s="77">
        <v>28</v>
      </c>
    </row>
    <row r="17" spans="1:8" ht="12" customHeight="1" x14ac:dyDescent="0.2">
      <c r="A17" s="134" t="s">
        <v>39</v>
      </c>
      <c r="B17" s="86" t="s">
        <v>38</v>
      </c>
      <c r="C17" s="130">
        <v>153</v>
      </c>
      <c r="D17" s="131">
        <v>576.58000000000004</v>
      </c>
      <c r="E17" s="97" t="s">
        <v>191</v>
      </c>
      <c r="F17" s="77">
        <v>38</v>
      </c>
      <c r="G17" s="78"/>
    </row>
    <row r="18" spans="1:8" ht="15" customHeight="1" x14ac:dyDescent="0.2">
      <c r="A18" s="134" t="s">
        <v>41</v>
      </c>
      <c r="B18" s="87" t="s">
        <v>40</v>
      </c>
      <c r="C18" s="132">
        <v>4571</v>
      </c>
      <c r="D18" s="131">
        <v>537.89</v>
      </c>
      <c r="E18" s="102" t="s">
        <v>423</v>
      </c>
      <c r="F18" s="77">
        <v>29</v>
      </c>
    </row>
    <row r="19" spans="1:8" ht="20.25" customHeight="1" x14ac:dyDescent="0.2">
      <c r="A19" s="134" t="s">
        <v>43</v>
      </c>
      <c r="B19" s="86" t="s">
        <v>42</v>
      </c>
      <c r="C19" s="126">
        <v>683</v>
      </c>
      <c r="D19" s="127">
        <v>1856.28</v>
      </c>
      <c r="E19" s="97" t="s">
        <v>424</v>
      </c>
      <c r="F19" s="77">
        <v>33</v>
      </c>
    </row>
    <row r="20" spans="1:8" ht="21.75" customHeight="1" x14ac:dyDescent="0.2">
      <c r="A20" s="134" t="s">
        <v>45</v>
      </c>
      <c r="B20" s="86" t="s">
        <v>44</v>
      </c>
      <c r="C20" s="126">
        <v>62</v>
      </c>
      <c r="D20" s="127">
        <v>631.99</v>
      </c>
      <c r="E20" s="97" t="s">
        <v>425</v>
      </c>
      <c r="F20" s="77">
        <v>29</v>
      </c>
    </row>
    <row r="21" spans="1:8" ht="12" customHeight="1" x14ac:dyDescent="0.2">
      <c r="A21" s="134" t="s">
        <v>47</v>
      </c>
      <c r="B21" s="86" t="s">
        <v>46</v>
      </c>
      <c r="C21" s="126">
        <v>17</v>
      </c>
      <c r="D21" s="127">
        <v>672.05</v>
      </c>
      <c r="E21" s="98" t="s">
        <v>70</v>
      </c>
      <c r="F21" s="77" t="str">
        <f t="shared" ref="F21" si="0">LEFT(E21,3)</f>
        <v>−</v>
      </c>
    </row>
    <row r="22" spans="1:8" ht="11.25" customHeight="1" x14ac:dyDescent="0.2">
      <c r="A22" s="134" t="s">
        <v>49</v>
      </c>
      <c r="B22" s="86" t="s">
        <v>48</v>
      </c>
      <c r="C22" s="126">
        <v>121</v>
      </c>
      <c r="D22" s="127">
        <v>1721.57</v>
      </c>
      <c r="E22" s="97" t="s">
        <v>426</v>
      </c>
      <c r="F22" s="77">
        <v>42</v>
      </c>
    </row>
    <row r="23" spans="1:8" s="78" customFormat="1" ht="10.5" customHeight="1" x14ac:dyDescent="0.2">
      <c r="A23" s="134" t="s">
        <v>51</v>
      </c>
      <c r="B23" s="86" t="s">
        <v>50</v>
      </c>
      <c r="C23" s="126">
        <v>246</v>
      </c>
      <c r="D23" s="127">
        <v>667.59</v>
      </c>
      <c r="E23" s="97" t="s">
        <v>427</v>
      </c>
      <c r="F23" s="77">
        <v>30</v>
      </c>
      <c r="H23" s="66"/>
    </row>
    <row r="24" spans="1:8" s="78" customFormat="1" ht="12" customHeight="1" x14ac:dyDescent="0.2">
      <c r="A24" s="134" t="s">
        <v>53</v>
      </c>
      <c r="B24" s="86" t="s">
        <v>52</v>
      </c>
      <c r="C24" s="126">
        <v>813</v>
      </c>
      <c r="D24" s="127">
        <v>560.29999999999995</v>
      </c>
      <c r="E24" s="97" t="s">
        <v>428</v>
      </c>
      <c r="F24" s="77">
        <v>28</v>
      </c>
      <c r="H24" s="66"/>
    </row>
    <row r="25" spans="1:8" ht="24" customHeight="1" x14ac:dyDescent="0.2">
      <c r="A25" s="134" t="s">
        <v>54</v>
      </c>
      <c r="B25" s="86" t="s">
        <v>68</v>
      </c>
      <c r="C25" s="128">
        <v>208</v>
      </c>
      <c r="D25" s="125">
        <v>364.04</v>
      </c>
      <c r="E25" s="97" t="s">
        <v>429</v>
      </c>
      <c r="F25" s="77">
        <v>30</v>
      </c>
    </row>
    <row r="26" spans="1:8" ht="12" customHeight="1" x14ac:dyDescent="0.2">
      <c r="A26" s="134" t="s">
        <v>71</v>
      </c>
      <c r="B26" s="86" t="s">
        <v>55</v>
      </c>
      <c r="C26" s="128">
        <v>7228</v>
      </c>
      <c r="D26" s="125">
        <v>582.62</v>
      </c>
      <c r="E26" s="98" t="s">
        <v>430</v>
      </c>
      <c r="F26" s="77">
        <v>7</v>
      </c>
    </row>
    <row r="27" spans="1:8" ht="12" customHeight="1" x14ac:dyDescent="0.2">
      <c r="A27" s="274" t="s">
        <v>1</v>
      </c>
      <c r="B27" s="275"/>
      <c r="C27" s="88">
        <v>185543</v>
      </c>
      <c r="D27" s="89" t="s">
        <v>3</v>
      </c>
      <c r="E27" s="89" t="s">
        <v>3</v>
      </c>
    </row>
    <row r="28" spans="1:8" s="51" customFormat="1" ht="9.75" customHeight="1" x14ac:dyDescent="0.25">
      <c r="A28" s="166" t="s">
        <v>99</v>
      </c>
      <c r="B28" s="166"/>
      <c r="C28" s="166"/>
      <c r="D28" s="166"/>
      <c r="E28" s="166"/>
      <c r="F28" s="167"/>
      <c r="G28" s="167"/>
      <c r="H28" s="167"/>
    </row>
    <row r="29" spans="1:8" s="51" customFormat="1" ht="11.25" customHeight="1" x14ac:dyDescent="0.25">
      <c r="A29" s="279" t="s">
        <v>150</v>
      </c>
      <c r="B29" s="279"/>
      <c r="C29" s="279"/>
      <c r="D29" s="279"/>
      <c r="E29" s="279"/>
    </row>
    <row r="30" spans="1:8" s="51" customFormat="1" ht="18" customHeight="1" x14ac:dyDescent="0.25">
      <c r="A30" s="279"/>
      <c r="B30" s="279"/>
      <c r="C30" s="279"/>
      <c r="D30" s="279"/>
      <c r="E30" s="279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scale="9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13" zoomScale="90" zoomScaleNormal="90" workbookViewId="0">
      <selection sqref="A1:K1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17" customWidth="1"/>
    <col min="13" max="15" width="9.140625" style="113" customWidth="1"/>
    <col min="16" max="16" width="9.140625" style="117" customWidth="1"/>
    <col min="17" max="19" width="9.140625" style="113" customWidth="1"/>
    <col min="20" max="22" width="9.140625" style="113"/>
    <col min="23" max="16384" width="9.140625" style="2"/>
  </cols>
  <sheetData>
    <row r="1" spans="1:22" ht="50.25" customHeight="1" x14ac:dyDescent="0.3">
      <c r="A1" s="280" t="s">
        <v>146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40"/>
      <c r="M1" s="140"/>
      <c r="N1" s="140"/>
    </row>
    <row r="2" spans="1:22" ht="11.25" customHeight="1" x14ac:dyDescent="0.25">
      <c r="A2" s="142"/>
      <c r="B2" s="142"/>
      <c r="C2" s="142"/>
      <c r="D2" s="142"/>
      <c r="E2" s="142"/>
      <c r="F2" s="142"/>
      <c r="G2" s="143"/>
      <c r="H2" s="143"/>
      <c r="I2" s="276" t="str">
        <f>'stranica 3'!I2:M2</f>
        <v>za listopad 2023. (isplata u studenome 2023.)</v>
      </c>
      <c r="J2" s="276"/>
      <c r="K2" s="276"/>
      <c r="L2" s="140"/>
      <c r="M2" s="140"/>
      <c r="N2" s="140"/>
    </row>
    <row r="3" spans="1:22" s="1" customFormat="1" ht="14.45" customHeight="1" x14ac:dyDescent="0.2">
      <c r="A3" s="256" t="s">
        <v>4</v>
      </c>
      <c r="B3" s="253" t="s">
        <v>5</v>
      </c>
      <c r="C3" s="257" t="s">
        <v>105</v>
      </c>
      <c r="D3" s="253" t="s">
        <v>64</v>
      </c>
      <c r="E3" s="254" t="s">
        <v>65</v>
      </c>
      <c r="F3" s="250" t="s">
        <v>0</v>
      </c>
      <c r="G3" s="250"/>
      <c r="H3" s="250"/>
      <c r="I3" s="250"/>
      <c r="J3" s="250"/>
      <c r="K3" s="250"/>
      <c r="L3" s="90"/>
      <c r="M3" s="114"/>
      <c r="N3" s="114"/>
      <c r="O3" s="114"/>
      <c r="P3" s="90"/>
      <c r="Q3" s="114"/>
      <c r="R3" s="114"/>
      <c r="S3" s="114"/>
      <c r="T3" s="114"/>
      <c r="U3" s="114"/>
      <c r="V3" s="114"/>
    </row>
    <row r="4" spans="1:22" s="1" customFormat="1" ht="58.5" customHeight="1" x14ac:dyDescent="0.2">
      <c r="A4" s="256"/>
      <c r="B4" s="253"/>
      <c r="C4" s="257"/>
      <c r="D4" s="253"/>
      <c r="E4" s="255"/>
      <c r="F4" s="65" t="s">
        <v>6</v>
      </c>
      <c r="G4" s="100" t="s">
        <v>106</v>
      </c>
      <c r="H4" s="65" t="s">
        <v>64</v>
      </c>
      <c r="I4" s="100" t="s">
        <v>65</v>
      </c>
      <c r="J4" s="101" t="s">
        <v>69</v>
      </c>
      <c r="K4" s="94" t="s">
        <v>66</v>
      </c>
      <c r="L4" s="90"/>
      <c r="M4" s="114"/>
      <c r="N4" s="114"/>
      <c r="O4" s="114"/>
      <c r="P4" s="90"/>
      <c r="Q4" s="114"/>
      <c r="R4" s="114"/>
      <c r="S4" s="114"/>
      <c r="T4" s="114"/>
      <c r="U4" s="114"/>
      <c r="V4" s="114"/>
    </row>
    <row r="5" spans="1:22" s="1" customFormat="1" ht="13.5" customHeight="1" x14ac:dyDescent="0.2">
      <c r="A5" s="26" t="s">
        <v>128</v>
      </c>
      <c r="B5" s="103">
        <v>6181</v>
      </c>
      <c r="C5" s="27">
        <v>835.69</v>
      </c>
      <c r="D5" s="28" t="s">
        <v>431</v>
      </c>
      <c r="E5" s="28" t="s">
        <v>192</v>
      </c>
      <c r="F5" s="110">
        <v>6129</v>
      </c>
      <c r="G5" s="29">
        <v>838.42</v>
      </c>
      <c r="H5" s="30" t="s">
        <v>443</v>
      </c>
      <c r="I5" s="31" t="s">
        <v>192</v>
      </c>
      <c r="J5" s="32">
        <f>G5/'stranica 1 i 2'!$C$52*100</f>
        <v>72.527681660899646</v>
      </c>
      <c r="K5" s="32">
        <f>F5/$F$14*100</f>
        <v>39.402121504339441</v>
      </c>
      <c r="L5" s="90"/>
      <c r="M5" s="114"/>
      <c r="N5" s="114"/>
      <c r="O5" s="114"/>
      <c r="P5" s="90"/>
      <c r="Q5" s="114"/>
      <c r="R5" s="114"/>
      <c r="S5" s="114"/>
      <c r="T5" s="114"/>
      <c r="U5" s="114"/>
      <c r="V5" s="114"/>
    </row>
    <row r="6" spans="1:22" s="1" customFormat="1" ht="13.5" customHeight="1" x14ac:dyDescent="0.2">
      <c r="A6" s="33" t="s">
        <v>7</v>
      </c>
      <c r="B6" s="104">
        <v>2291</v>
      </c>
      <c r="C6" s="34">
        <v>702.3</v>
      </c>
      <c r="D6" s="35" t="s">
        <v>432</v>
      </c>
      <c r="E6" s="35" t="s">
        <v>161</v>
      </c>
      <c r="F6" s="111">
        <v>2197</v>
      </c>
      <c r="G6" s="36">
        <v>705.88</v>
      </c>
      <c r="H6" s="37" t="s">
        <v>195</v>
      </c>
      <c r="I6" s="38" t="s">
        <v>161</v>
      </c>
      <c r="J6" s="39">
        <f>G6/'stranica 1 i 2'!$C$52*100</f>
        <v>61.062283737024224</v>
      </c>
      <c r="K6" s="39">
        <f>F6/$F$14*100</f>
        <v>14.124075859852137</v>
      </c>
      <c r="L6" s="90"/>
      <c r="M6" s="114"/>
      <c r="N6" s="114"/>
      <c r="O6" s="114"/>
      <c r="P6" s="90"/>
      <c r="Q6" s="114"/>
      <c r="R6" s="114"/>
      <c r="S6" s="114"/>
      <c r="T6" s="114"/>
      <c r="U6" s="114"/>
      <c r="V6" s="114"/>
    </row>
    <row r="7" spans="1:22" s="1" customFormat="1" ht="13.5" customHeight="1" x14ac:dyDescent="0.2">
      <c r="A7" s="33" t="s">
        <v>74</v>
      </c>
      <c r="B7" s="104">
        <v>28</v>
      </c>
      <c r="C7" s="34">
        <v>464.45</v>
      </c>
      <c r="D7" s="35" t="s">
        <v>160</v>
      </c>
      <c r="E7" s="35" t="s">
        <v>439</v>
      </c>
      <c r="F7" s="111">
        <v>27</v>
      </c>
      <c r="G7" s="36">
        <v>478.13</v>
      </c>
      <c r="H7" s="37" t="s">
        <v>164</v>
      </c>
      <c r="I7" s="38" t="s">
        <v>439</v>
      </c>
      <c r="J7" s="39">
        <f>G7/'stranica 1 i 2'!$C$52*100</f>
        <v>41.360726643598618</v>
      </c>
      <c r="K7" s="39">
        <f t="shared" ref="K7:K13" si="0">F7/$F$14*100</f>
        <v>0.17357762777242045</v>
      </c>
      <c r="L7" s="90"/>
      <c r="M7" s="114"/>
      <c r="N7" s="114"/>
      <c r="O7" s="114"/>
      <c r="P7" s="90"/>
      <c r="Q7" s="114"/>
      <c r="R7" s="114"/>
      <c r="S7" s="114"/>
      <c r="T7" s="114"/>
      <c r="U7" s="114"/>
      <c r="V7" s="114"/>
    </row>
    <row r="8" spans="1:22" s="1" customFormat="1" ht="14.25" customHeight="1" x14ac:dyDescent="0.2">
      <c r="A8" s="200" t="s">
        <v>125</v>
      </c>
      <c r="B8" s="191">
        <v>8500</v>
      </c>
      <c r="C8" s="192">
        <v>798.52</v>
      </c>
      <c r="D8" s="190" t="s">
        <v>433</v>
      </c>
      <c r="E8" s="190" t="s">
        <v>162</v>
      </c>
      <c r="F8" s="193">
        <v>8353</v>
      </c>
      <c r="G8" s="194">
        <v>802.39</v>
      </c>
      <c r="H8" s="195" t="s">
        <v>444</v>
      </c>
      <c r="I8" s="196" t="s">
        <v>162</v>
      </c>
      <c r="J8" s="201">
        <f>G8/'stranica 1 i 2'!$C$52*100</f>
        <v>69.410899653979243</v>
      </c>
      <c r="K8" s="197">
        <f t="shared" si="0"/>
        <v>53.699774991963999</v>
      </c>
      <c r="L8" s="90"/>
      <c r="M8" s="114"/>
      <c r="N8" s="114"/>
      <c r="O8" s="114"/>
      <c r="P8" s="90"/>
      <c r="Q8" s="114"/>
      <c r="R8" s="114"/>
      <c r="S8" s="114"/>
      <c r="T8" s="114"/>
      <c r="U8" s="114"/>
      <c r="V8" s="114"/>
    </row>
    <row r="9" spans="1:22" s="1" customFormat="1" ht="13.5" customHeight="1" x14ac:dyDescent="0.2">
      <c r="A9" s="40" t="s">
        <v>8</v>
      </c>
      <c r="B9" s="104">
        <v>4833</v>
      </c>
      <c r="C9" s="34">
        <v>634.35</v>
      </c>
      <c r="D9" s="35" t="s">
        <v>434</v>
      </c>
      <c r="E9" s="35" t="s">
        <v>193</v>
      </c>
      <c r="F9" s="111">
        <v>4682</v>
      </c>
      <c r="G9" s="36">
        <v>637.98</v>
      </c>
      <c r="H9" s="37" t="s">
        <v>445</v>
      </c>
      <c r="I9" s="38" t="s">
        <v>193</v>
      </c>
      <c r="J9" s="39">
        <f>G9/'stranica 1 i 2'!$C$52*100</f>
        <v>55.188581314878896</v>
      </c>
      <c r="K9" s="39">
        <f t="shared" si="0"/>
        <v>30.099646415943425</v>
      </c>
      <c r="L9" s="90"/>
      <c r="M9" s="114"/>
      <c r="N9" s="114"/>
      <c r="O9" s="114"/>
      <c r="P9" s="90"/>
      <c r="Q9" s="114"/>
      <c r="R9" s="114"/>
      <c r="S9" s="114"/>
      <c r="T9" s="114"/>
      <c r="U9" s="114"/>
      <c r="V9" s="114"/>
    </row>
    <row r="10" spans="1:22" s="1" customFormat="1" ht="16.5" customHeight="1" x14ac:dyDescent="0.2">
      <c r="A10" s="172" t="s">
        <v>9</v>
      </c>
      <c r="B10" s="104">
        <v>9</v>
      </c>
      <c r="C10" s="34">
        <v>602.11</v>
      </c>
      <c r="D10" s="35" t="s">
        <v>82</v>
      </c>
      <c r="E10" s="35" t="s">
        <v>440</v>
      </c>
      <c r="F10" s="111">
        <v>9</v>
      </c>
      <c r="G10" s="36">
        <v>602.11</v>
      </c>
      <c r="H10" s="37" t="s">
        <v>82</v>
      </c>
      <c r="I10" s="38" t="s">
        <v>440</v>
      </c>
      <c r="J10" s="39">
        <f>G10/'stranica 1 i 2'!$C$52*100</f>
        <v>52.085640138408309</v>
      </c>
      <c r="K10" s="39">
        <f t="shared" si="0"/>
        <v>5.7859209257473482E-2</v>
      </c>
      <c r="L10" s="90"/>
      <c r="M10" s="114"/>
      <c r="N10" s="114"/>
      <c r="O10" s="114"/>
      <c r="P10" s="90"/>
      <c r="Q10" s="114"/>
      <c r="R10" s="114"/>
      <c r="S10" s="114"/>
      <c r="T10" s="114"/>
      <c r="U10" s="114"/>
      <c r="V10" s="114"/>
    </row>
    <row r="11" spans="1:22" s="1" customFormat="1" ht="14.25" customHeight="1" x14ac:dyDescent="0.2">
      <c r="A11" s="200" t="s">
        <v>126</v>
      </c>
      <c r="B11" s="191">
        <v>13342</v>
      </c>
      <c r="C11" s="192">
        <v>738.92</v>
      </c>
      <c r="D11" s="190" t="s">
        <v>435</v>
      </c>
      <c r="E11" s="190" t="s">
        <v>163</v>
      </c>
      <c r="F11" s="193">
        <v>13044</v>
      </c>
      <c r="G11" s="194">
        <v>743.24</v>
      </c>
      <c r="H11" s="195" t="s">
        <v>446</v>
      </c>
      <c r="I11" s="196" t="s">
        <v>163</v>
      </c>
      <c r="J11" s="201">
        <f>G11/'stranica 1 i 2'!$C$52*100</f>
        <v>64.294117647058826</v>
      </c>
      <c r="K11" s="197">
        <f t="shared" si="0"/>
        <v>83.857280617164903</v>
      </c>
      <c r="L11" s="90"/>
      <c r="M11" s="114"/>
      <c r="N11" s="114"/>
      <c r="O11" s="114"/>
      <c r="P11" s="90"/>
      <c r="Q11" s="114"/>
      <c r="R11" s="114"/>
      <c r="S11" s="114"/>
      <c r="T11" s="114"/>
      <c r="U11" s="114"/>
      <c r="V11" s="114"/>
    </row>
    <row r="12" spans="1:22" s="1" customFormat="1" ht="12" customHeight="1" x14ac:dyDescent="0.2">
      <c r="A12" s="40" t="s">
        <v>127</v>
      </c>
      <c r="B12" s="104">
        <v>63</v>
      </c>
      <c r="C12" s="34">
        <v>512</v>
      </c>
      <c r="D12" s="35" t="s">
        <v>436</v>
      </c>
      <c r="E12" s="35" t="s">
        <v>194</v>
      </c>
      <c r="F12" s="111">
        <v>62</v>
      </c>
      <c r="G12" s="36">
        <v>518.78</v>
      </c>
      <c r="H12" s="37" t="s">
        <v>447</v>
      </c>
      <c r="I12" s="38" t="s">
        <v>194</v>
      </c>
      <c r="J12" s="39">
        <f>G12/'stranica 1 i 2'!$C$52*100</f>
        <v>44.877162629757784</v>
      </c>
      <c r="K12" s="39">
        <f t="shared" si="0"/>
        <v>0.39858566377370624</v>
      </c>
      <c r="L12" s="90"/>
      <c r="M12" s="114"/>
      <c r="N12" s="114"/>
      <c r="O12" s="114"/>
      <c r="P12" s="90"/>
      <c r="Q12" s="114"/>
      <c r="R12" s="114"/>
      <c r="S12" s="114"/>
      <c r="T12" s="114"/>
      <c r="U12" s="114"/>
      <c r="V12" s="114"/>
    </row>
    <row r="13" spans="1:22" s="1" customFormat="1" ht="12" customHeight="1" x14ac:dyDescent="0.2">
      <c r="A13" s="40" t="s">
        <v>129</v>
      </c>
      <c r="B13" s="104">
        <v>2458</v>
      </c>
      <c r="C13" s="34">
        <v>365.08</v>
      </c>
      <c r="D13" s="35" t="s">
        <v>437</v>
      </c>
      <c r="E13" s="35" t="s">
        <v>441</v>
      </c>
      <c r="F13" s="111">
        <v>2449</v>
      </c>
      <c r="G13" s="36">
        <v>365.5</v>
      </c>
      <c r="H13" s="37" t="s">
        <v>448</v>
      </c>
      <c r="I13" s="38" t="s">
        <v>441</v>
      </c>
      <c r="J13" s="141">
        <f>G13/'stranica 1 i 2'!$C$52*100</f>
        <v>31.617647058823529</v>
      </c>
      <c r="K13" s="39">
        <f t="shared" si="0"/>
        <v>15.744133719061395</v>
      </c>
      <c r="L13" s="90"/>
      <c r="M13" s="114"/>
      <c r="N13" s="114"/>
      <c r="O13" s="114"/>
      <c r="P13" s="90"/>
      <c r="Q13" s="114"/>
      <c r="R13" s="114"/>
      <c r="S13" s="114"/>
      <c r="T13" s="114"/>
      <c r="U13" s="114"/>
      <c r="V13" s="114"/>
    </row>
    <row r="14" spans="1:22" s="1" customFormat="1" ht="12.75" x14ac:dyDescent="0.2">
      <c r="A14" s="41" t="s">
        <v>10</v>
      </c>
      <c r="B14" s="105">
        <v>15863</v>
      </c>
      <c r="C14" s="42">
        <v>680.09</v>
      </c>
      <c r="D14" s="43" t="s">
        <v>438</v>
      </c>
      <c r="E14" s="43" t="s">
        <v>442</v>
      </c>
      <c r="F14" s="105">
        <v>15555</v>
      </c>
      <c r="G14" s="42">
        <v>682.87</v>
      </c>
      <c r="H14" s="43" t="s">
        <v>449</v>
      </c>
      <c r="I14" s="43" t="s">
        <v>450</v>
      </c>
      <c r="J14" s="44">
        <f>G14/'stranica 1 i 2'!$C$52*100</f>
        <v>59.071799307958472</v>
      </c>
      <c r="K14" s="44"/>
      <c r="L14" s="90">
        <v>31</v>
      </c>
      <c r="M14" s="114"/>
      <c r="N14" s="114"/>
      <c r="O14" s="114"/>
      <c r="P14" s="90"/>
      <c r="Q14" s="114"/>
      <c r="R14" s="114"/>
      <c r="S14" s="114"/>
      <c r="T14" s="114"/>
      <c r="U14" s="114"/>
      <c r="V14" s="114"/>
    </row>
    <row r="15" spans="1:22" s="171" customFormat="1" ht="12" customHeight="1" x14ac:dyDescent="0.25">
      <c r="A15" s="281" t="s">
        <v>100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168"/>
      <c r="M15" s="169"/>
      <c r="N15" s="169"/>
      <c r="O15" s="169"/>
      <c r="P15" s="170"/>
      <c r="Q15" s="169"/>
      <c r="R15" s="169"/>
      <c r="S15" s="169"/>
      <c r="T15" s="169"/>
      <c r="U15" s="169"/>
      <c r="V15" s="169"/>
    </row>
    <row r="16" spans="1:22" s="176" customFormat="1" ht="12" customHeight="1" x14ac:dyDescent="0.25">
      <c r="A16" s="225"/>
      <c r="B16" s="225"/>
      <c r="C16" s="225"/>
      <c r="D16" s="225"/>
      <c r="E16" s="225"/>
      <c r="F16" s="225"/>
      <c r="G16" s="225"/>
      <c r="H16" s="225"/>
      <c r="I16" s="163"/>
      <c r="J16" s="163"/>
      <c r="K16" s="163"/>
      <c r="L16" s="133"/>
      <c r="M16" s="174"/>
      <c r="N16" s="174"/>
      <c r="O16" s="174"/>
      <c r="P16" s="175"/>
      <c r="Q16" s="174"/>
      <c r="R16" s="174"/>
      <c r="S16" s="174"/>
      <c r="T16" s="174"/>
      <c r="U16" s="174"/>
      <c r="V16" s="174"/>
    </row>
    <row r="17" spans="1:26" s="171" customFormat="1" ht="1.5" customHeight="1" x14ac:dyDescent="0.2">
      <c r="A17" s="226"/>
      <c r="B17" s="226"/>
      <c r="C17" s="226"/>
      <c r="D17" s="226"/>
      <c r="E17" s="226"/>
      <c r="F17" s="226"/>
      <c r="G17" s="226"/>
      <c r="H17" s="226"/>
      <c r="I17" s="284" t="str">
        <f>I2</f>
        <v>za listopad 2023. (isplata u studenome 2023.)</v>
      </c>
      <c r="J17" s="284"/>
      <c r="K17" s="284"/>
      <c r="L17" s="168"/>
      <c r="M17" s="169"/>
      <c r="N17" s="169"/>
      <c r="O17" s="169"/>
      <c r="P17" s="170"/>
      <c r="Q17" s="169"/>
      <c r="R17" s="169"/>
      <c r="S17" s="169"/>
      <c r="T17" s="169"/>
      <c r="U17" s="169"/>
      <c r="V17" s="169"/>
    </row>
    <row r="18" spans="1:26" s="1" customFormat="1" ht="15.75" customHeight="1" x14ac:dyDescent="0.2">
      <c r="A18" s="258" t="s">
        <v>4</v>
      </c>
      <c r="B18" s="254" t="str">
        <f>B3</f>
        <v>Broj 
korisnika</v>
      </c>
      <c r="C18" s="257" t="s">
        <v>105</v>
      </c>
      <c r="D18" s="254" t="str">
        <f>D3</f>
        <v>Prosječan mirovinski staž
(gg mm dd)</v>
      </c>
      <c r="E18" s="254" t="str">
        <f>E3</f>
        <v>Prosječna dob
(gg mm)</v>
      </c>
      <c r="F18" s="250" t="s">
        <v>0</v>
      </c>
      <c r="G18" s="250"/>
      <c r="H18" s="250"/>
      <c r="I18" s="250"/>
      <c r="J18" s="250"/>
      <c r="K18" s="250"/>
      <c r="L18" s="90"/>
      <c r="M18" s="114"/>
      <c r="N18" s="114"/>
      <c r="O18" s="114"/>
      <c r="P18" s="90"/>
      <c r="Q18" s="114"/>
      <c r="R18" s="114"/>
      <c r="S18" s="114"/>
      <c r="T18" s="114"/>
      <c r="U18" s="114"/>
      <c r="V18" s="114"/>
    </row>
    <row r="19" spans="1:26" s="1" customFormat="1" ht="79.5" customHeight="1" x14ac:dyDescent="0.2">
      <c r="A19" s="259"/>
      <c r="B19" s="255"/>
      <c r="C19" s="257"/>
      <c r="D19" s="255"/>
      <c r="E19" s="255"/>
      <c r="F19" s="65" t="str">
        <f>F4</f>
        <v>Broj 
 korisnika</v>
      </c>
      <c r="G19" s="100" t="s">
        <v>106</v>
      </c>
      <c r="H19" s="65" t="str">
        <f>H4</f>
        <v>Prosječan mirovinski staž
(gg mm dd)</v>
      </c>
      <c r="I19" s="100" t="str">
        <f>I4</f>
        <v>Prosječna dob
(gg mm)</v>
      </c>
      <c r="J19" s="101" t="str">
        <f>J4</f>
        <v>Udio netomirovine u netoplaći RH</v>
      </c>
      <c r="K19" s="94" t="s">
        <v>67</v>
      </c>
      <c r="L19" s="90"/>
      <c r="M19" s="114"/>
      <c r="N19" s="114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s="1" customFormat="1" ht="49.5" customHeight="1" x14ac:dyDescent="0.2">
      <c r="A20" s="283" t="s">
        <v>145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90"/>
      <c r="M20" s="114"/>
      <c r="N20" s="114"/>
      <c r="O20" s="114"/>
      <c r="P20" s="90"/>
      <c r="Q20" s="114"/>
      <c r="R20" s="114"/>
      <c r="S20" s="114"/>
      <c r="T20" s="114"/>
      <c r="U20" s="114"/>
      <c r="V20" s="114"/>
    </row>
    <row r="21" spans="1:26" s="1" customFormat="1" ht="12" customHeight="1" x14ac:dyDescent="0.2">
      <c r="A21" s="26" t="s">
        <v>128</v>
      </c>
      <c r="B21" s="103">
        <v>829</v>
      </c>
      <c r="C21" s="27">
        <v>855.3</v>
      </c>
      <c r="D21" s="28" t="s">
        <v>451</v>
      </c>
      <c r="E21" s="28" t="s">
        <v>138</v>
      </c>
      <c r="F21" s="110">
        <v>822</v>
      </c>
      <c r="G21" s="29">
        <v>859.93</v>
      </c>
      <c r="H21" s="30" t="s">
        <v>462</v>
      </c>
      <c r="I21" s="31" t="s">
        <v>138</v>
      </c>
      <c r="J21" s="32">
        <f>G21/'stranica 1 i 2'!$C$52*100</f>
        <v>74.38840830449827</v>
      </c>
      <c r="K21" s="32">
        <f>F21/$F$29*100</f>
        <v>38.357442837144191</v>
      </c>
      <c r="L21" s="90"/>
      <c r="M21" s="114"/>
      <c r="N21" s="114"/>
      <c r="O21" s="114"/>
      <c r="P21" s="90"/>
      <c r="Q21" s="114"/>
      <c r="R21" s="114"/>
      <c r="S21" s="114"/>
      <c r="T21" s="114"/>
      <c r="U21" s="114"/>
      <c r="V21" s="114"/>
    </row>
    <row r="22" spans="1:26" s="1" customFormat="1" ht="12" customHeight="1" x14ac:dyDescent="0.2">
      <c r="A22" s="33" t="s">
        <v>7</v>
      </c>
      <c r="B22" s="104">
        <v>350</v>
      </c>
      <c r="C22" s="34">
        <v>681.38</v>
      </c>
      <c r="D22" s="35" t="s">
        <v>452</v>
      </c>
      <c r="E22" s="35" t="s">
        <v>179</v>
      </c>
      <c r="F22" s="111">
        <v>336</v>
      </c>
      <c r="G22" s="36">
        <v>687.84</v>
      </c>
      <c r="H22" s="37" t="s">
        <v>452</v>
      </c>
      <c r="I22" s="38" t="s">
        <v>179</v>
      </c>
      <c r="J22" s="39">
        <f>G22/'stranica 1 i 2'!$C$52*100</f>
        <v>59.501730103806224</v>
      </c>
      <c r="K22" s="39">
        <f>F22/$F$29*100</f>
        <v>15.678954736350912</v>
      </c>
      <c r="L22" s="90"/>
      <c r="M22" s="114"/>
      <c r="N22" s="114"/>
      <c r="O22" s="114"/>
      <c r="P22" s="90"/>
      <c r="Q22" s="114"/>
      <c r="R22" s="114"/>
      <c r="S22" s="114"/>
      <c r="T22" s="114"/>
      <c r="U22" s="114"/>
      <c r="V22" s="114"/>
    </row>
    <row r="23" spans="1:26" s="1" customFormat="1" ht="12" customHeight="1" x14ac:dyDescent="0.2">
      <c r="A23" s="200" t="s">
        <v>125</v>
      </c>
      <c r="B23" s="191">
        <v>1179</v>
      </c>
      <c r="C23" s="192">
        <v>803.67</v>
      </c>
      <c r="D23" s="190" t="s">
        <v>453</v>
      </c>
      <c r="E23" s="190" t="s">
        <v>167</v>
      </c>
      <c r="F23" s="193">
        <v>1158</v>
      </c>
      <c r="G23" s="194">
        <v>810</v>
      </c>
      <c r="H23" s="195" t="s">
        <v>463</v>
      </c>
      <c r="I23" s="196" t="s">
        <v>167</v>
      </c>
      <c r="J23" s="197">
        <f>G23/'stranica 1 i 2'!$C$52*100</f>
        <v>70.069204152249128</v>
      </c>
      <c r="K23" s="197">
        <f t="shared" ref="K23:K28" si="1">F23/$F$29*100</f>
        <v>54.036397573495101</v>
      </c>
      <c r="L23" s="90"/>
      <c r="M23" s="114"/>
      <c r="N23" s="114"/>
      <c r="O23" s="114"/>
      <c r="P23" s="90"/>
      <c r="Q23" s="114"/>
      <c r="R23" s="114"/>
      <c r="S23" s="114"/>
      <c r="T23" s="114"/>
      <c r="U23" s="114"/>
      <c r="V23" s="114"/>
    </row>
    <row r="24" spans="1:26" s="1" customFormat="1" ht="12" customHeight="1" x14ac:dyDescent="0.2">
      <c r="A24" s="40" t="s">
        <v>8</v>
      </c>
      <c r="B24" s="104">
        <v>534</v>
      </c>
      <c r="C24" s="34">
        <v>640.88</v>
      </c>
      <c r="D24" s="35" t="s">
        <v>454</v>
      </c>
      <c r="E24" s="35" t="s">
        <v>130</v>
      </c>
      <c r="F24" s="111">
        <v>517</v>
      </c>
      <c r="G24" s="36">
        <v>645.79999999999995</v>
      </c>
      <c r="H24" s="37" t="s">
        <v>464</v>
      </c>
      <c r="I24" s="38" t="s">
        <v>136</v>
      </c>
      <c r="J24" s="39">
        <f>G24/'stranica 1 i 2'!$C$52*100</f>
        <v>55.865051903114185</v>
      </c>
      <c r="K24" s="39">
        <f t="shared" si="1"/>
        <v>24.125058329444705</v>
      </c>
      <c r="L24" s="90"/>
      <c r="M24" s="114"/>
      <c r="N24" s="114"/>
      <c r="O24" s="114" t="s">
        <v>3</v>
      </c>
      <c r="P24" s="90"/>
      <c r="Q24" s="114"/>
      <c r="R24" s="114"/>
      <c r="S24" s="114"/>
      <c r="T24" s="114"/>
      <c r="U24" s="114"/>
      <c r="V24" s="114"/>
    </row>
    <row r="25" spans="1:26" s="1" customFormat="1" ht="15.75" customHeight="1" x14ac:dyDescent="0.2">
      <c r="A25" s="172" t="s">
        <v>9</v>
      </c>
      <c r="B25" s="104">
        <v>0</v>
      </c>
      <c r="C25" s="34" t="s">
        <v>165</v>
      </c>
      <c r="D25" s="35" t="s">
        <v>166</v>
      </c>
      <c r="E25" s="35" t="s">
        <v>168</v>
      </c>
      <c r="F25" s="111">
        <v>0</v>
      </c>
      <c r="G25" s="36" t="s">
        <v>165</v>
      </c>
      <c r="H25" s="37" t="s">
        <v>166</v>
      </c>
      <c r="I25" s="38" t="s">
        <v>168</v>
      </c>
      <c r="J25" s="173" t="e">
        <f>G25/'stranica 1 i 2'!$C$52*100</f>
        <v>#VALUE!</v>
      </c>
      <c r="K25" s="173">
        <f t="shared" si="1"/>
        <v>0</v>
      </c>
      <c r="L25" s="90"/>
      <c r="M25" s="114"/>
      <c r="N25" s="114"/>
      <c r="O25" s="114"/>
      <c r="P25" s="90"/>
      <c r="Q25" s="114"/>
      <c r="R25" s="114"/>
      <c r="S25" s="114"/>
      <c r="T25" s="114"/>
      <c r="U25" s="114"/>
      <c r="V25" s="114"/>
    </row>
    <row r="26" spans="1:26" s="1" customFormat="1" ht="12" customHeight="1" x14ac:dyDescent="0.2">
      <c r="A26" s="200" t="s">
        <v>126</v>
      </c>
      <c r="B26" s="191">
        <v>1713</v>
      </c>
      <c r="C26" s="192">
        <v>752.92</v>
      </c>
      <c r="D26" s="190" t="s">
        <v>455</v>
      </c>
      <c r="E26" s="190" t="s">
        <v>196</v>
      </c>
      <c r="F26" s="193">
        <v>1675</v>
      </c>
      <c r="G26" s="194">
        <v>759.32</v>
      </c>
      <c r="H26" s="195" t="s">
        <v>465</v>
      </c>
      <c r="I26" s="196" t="s">
        <v>196</v>
      </c>
      <c r="J26" s="197">
        <f>G26/'stranica 1 i 2'!$C$52*100</f>
        <v>65.68512110726644</v>
      </c>
      <c r="K26" s="197">
        <f t="shared" si="1"/>
        <v>78.161455902939807</v>
      </c>
      <c r="L26" s="90"/>
      <c r="M26" s="114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</row>
    <row r="27" spans="1:26" s="1" customFormat="1" ht="12" customHeight="1" x14ac:dyDescent="0.2">
      <c r="A27" s="40" t="s">
        <v>127</v>
      </c>
      <c r="B27" s="104">
        <v>3</v>
      </c>
      <c r="C27" s="34">
        <v>322.8</v>
      </c>
      <c r="D27" s="35" t="s">
        <v>456</v>
      </c>
      <c r="E27" s="35" t="s">
        <v>459</v>
      </c>
      <c r="F27" s="111">
        <v>3</v>
      </c>
      <c r="G27" s="36">
        <v>322.8</v>
      </c>
      <c r="H27" s="37" t="s">
        <v>456</v>
      </c>
      <c r="I27" s="38" t="s">
        <v>459</v>
      </c>
      <c r="J27" s="150">
        <f>G27/'stranica 1 i 2'!$C$52*100</f>
        <v>27.923875432525953</v>
      </c>
      <c r="K27" s="150">
        <f t="shared" si="1"/>
        <v>0.1399906672888474</v>
      </c>
      <c r="L27" s="90"/>
      <c r="M27" s="114"/>
      <c r="N27" s="114"/>
      <c r="O27" s="114"/>
      <c r="P27" s="90"/>
      <c r="Q27" s="114"/>
      <c r="R27" s="114"/>
      <c r="S27" s="114"/>
      <c r="T27" s="114"/>
      <c r="U27" s="114"/>
      <c r="V27" s="114"/>
    </row>
    <row r="28" spans="1:26" s="1" customFormat="1" ht="12" customHeight="1" x14ac:dyDescent="0.2">
      <c r="A28" s="40" t="s">
        <v>129</v>
      </c>
      <c r="B28" s="104">
        <v>467</v>
      </c>
      <c r="C28" s="34">
        <v>341.93</v>
      </c>
      <c r="D28" s="35" t="s">
        <v>457</v>
      </c>
      <c r="E28" s="35" t="s">
        <v>460</v>
      </c>
      <c r="F28" s="111">
        <v>465</v>
      </c>
      <c r="G28" s="36">
        <v>343.1</v>
      </c>
      <c r="H28" s="37" t="s">
        <v>466</v>
      </c>
      <c r="I28" s="38" t="s">
        <v>460</v>
      </c>
      <c r="J28" s="39">
        <f>G28/'stranica 1 i 2'!$C$52*100</f>
        <v>29.679930795847753</v>
      </c>
      <c r="K28" s="39">
        <f t="shared" si="1"/>
        <v>21.698553429771348</v>
      </c>
      <c r="L28" s="90"/>
      <c r="M28" s="114"/>
      <c r="N28" s="114"/>
      <c r="O28" s="114"/>
      <c r="P28" s="90"/>
      <c r="Q28" s="114"/>
      <c r="R28" s="114"/>
      <c r="S28" s="114"/>
      <c r="T28" s="114"/>
      <c r="U28" s="114"/>
      <c r="V28" s="114"/>
    </row>
    <row r="29" spans="1:26" s="1" customFormat="1" ht="14.25" customHeight="1" x14ac:dyDescent="0.2">
      <c r="A29" s="41" t="s">
        <v>10</v>
      </c>
      <c r="B29" s="105">
        <v>2183</v>
      </c>
      <c r="C29" s="42">
        <v>664.40754466330736</v>
      </c>
      <c r="D29" s="43" t="s">
        <v>458</v>
      </c>
      <c r="E29" s="43" t="s">
        <v>461</v>
      </c>
      <c r="F29" s="105">
        <v>2143</v>
      </c>
      <c r="G29" s="42">
        <v>668.38519365375635</v>
      </c>
      <c r="H29" s="43" t="s">
        <v>467</v>
      </c>
      <c r="I29" s="43" t="s">
        <v>461</v>
      </c>
      <c r="J29" s="44">
        <f>G29/'stranica 1 i 2'!$C$52*100</f>
        <v>57.818788378352629</v>
      </c>
      <c r="K29" s="44"/>
      <c r="L29" s="90">
        <v>32</v>
      </c>
      <c r="M29" s="114"/>
      <c r="N29" s="114"/>
      <c r="O29" s="114"/>
      <c r="P29" s="90"/>
      <c r="Q29" s="114"/>
      <c r="R29" s="114"/>
      <c r="S29" s="114"/>
      <c r="T29" s="114"/>
      <c r="U29" s="114"/>
      <c r="V29" s="114"/>
    </row>
    <row r="30" spans="1:26" s="3" customFormat="1" ht="24" customHeight="1" x14ac:dyDescent="0.2">
      <c r="A30" s="242" t="s">
        <v>80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118"/>
      <c r="M30" s="115"/>
      <c r="N30" s="115"/>
      <c r="O30" s="115"/>
      <c r="P30" s="118"/>
      <c r="Q30" s="115"/>
      <c r="R30" s="115"/>
      <c r="S30" s="115"/>
      <c r="T30" s="115"/>
      <c r="U30" s="115"/>
      <c r="V30" s="115"/>
    </row>
    <row r="31" spans="1:26" x14ac:dyDescent="0.25">
      <c r="A31" s="160"/>
    </row>
    <row r="32" spans="1:26" x14ac:dyDescent="0.25">
      <c r="A32" s="161"/>
    </row>
  </sheetData>
  <mergeCells count="20">
    <mergeCell ref="O19:Z19"/>
    <mergeCell ref="I2:K2"/>
    <mergeCell ref="A20:K20"/>
    <mergeCell ref="N26:X26"/>
    <mergeCell ref="I17:K17"/>
    <mergeCell ref="A30:K30"/>
    <mergeCell ref="A15:K15"/>
    <mergeCell ref="A18:A19"/>
    <mergeCell ref="B18:B19"/>
    <mergeCell ref="C18:C19"/>
    <mergeCell ref="D18:D19"/>
    <mergeCell ref="E18:E19"/>
    <mergeCell ref="F18:K18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I65"/>
  <sheetViews>
    <sheetView workbookViewId="0"/>
  </sheetViews>
  <sheetFormatPr defaultRowHeight="15" x14ac:dyDescent="0.25"/>
  <cols>
    <col min="1" max="1" width="33.28515625" customWidth="1"/>
    <col min="2" max="2" width="11.7109375" customWidth="1"/>
    <col min="3" max="4" width="11" customWidth="1"/>
    <col min="5" max="5" width="11.28515625" customWidth="1"/>
    <col min="6" max="6" width="11.7109375" customWidth="1"/>
    <col min="9" max="11" width="9.140625" customWidth="1"/>
  </cols>
  <sheetData>
    <row r="2" spans="1:9" ht="15" customHeight="1" x14ac:dyDescent="0.25">
      <c r="A2" s="287" t="s">
        <v>123</v>
      </c>
      <c r="B2" s="287"/>
      <c r="C2" s="287"/>
      <c r="D2" s="287"/>
      <c r="E2" s="287"/>
      <c r="F2" s="287"/>
      <c r="G2" s="287"/>
    </row>
    <row r="3" spans="1:9" ht="28.5" customHeight="1" x14ac:dyDescent="0.25">
      <c r="A3" s="287"/>
      <c r="B3" s="287"/>
      <c r="C3" s="287"/>
      <c r="D3" s="287"/>
      <c r="E3" s="287"/>
      <c r="F3" s="287"/>
      <c r="G3" s="287"/>
    </row>
    <row r="4" spans="1:9" x14ac:dyDescent="0.25">
      <c r="A4" s="181"/>
      <c r="B4" s="181"/>
      <c r="C4" s="181"/>
      <c r="D4" s="181"/>
      <c r="E4" s="181"/>
    </row>
    <row r="5" spans="1:9" x14ac:dyDescent="0.25">
      <c r="A5" s="181"/>
      <c r="B5" s="181"/>
      <c r="C5" s="288" t="s">
        <v>255</v>
      </c>
      <c r="D5" s="288"/>
      <c r="E5" s="288"/>
      <c r="F5" s="288"/>
      <c r="G5" s="288"/>
    </row>
    <row r="6" spans="1:9" x14ac:dyDescent="0.25">
      <c r="C6" s="276" t="s">
        <v>122</v>
      </c>
      <c r="D6" s="276"/>
      <c r="E6" s="276"/>
      <c r="F6" s="276"/>
      <c r="G6" s="276"/>
    </row>
    <row r="7" spans="1:9" ht="15" customHeight="1" x14ac:dyDescent="0.25">
      <c r="A7" s="256" t="s">
        <v>4</v>
      </c>
      <c r="B7" s="253" t="s">
        <v>5</v>
      </c>
      <c r="C7" s="257" t="s">
        <v>118</v>
      </c>
      <c r="D7" s="257" t="s">
        <v>119</v>
      </c>
      <c r="E7" s="292" t="s">
        <v>120</v>
      </c>
      <c r="F7" s="253" t="s">
        <v>64</v>
      </c>
      <c r="G7" s="254" t="s">
        <v>65</v>
      </c>
    </row>
    <row r="8" spans="1:9" ht="54.75" customHeight="1" x14ac:dyDescent="0.25">
      <c r="A8" s="256"/>
      <c r="B8" s="253"/>
      <c r="C8" s="257"/>
      <c r="D8" s="257"/>
      <c r="E8" s="293"/>
      <c r="F8" s="253"/>
      <c r="G8" s="255"/>
    </row>
    <row r="9" spans="1:9" ht="24.75" customHeight="1" x14ac:dyDescent="0.25">
      <c r="A9" s="291" t="s">
        <v>117</v>
      </c>
      <c r="B9" s="290"/>
      <c r="C9" s="290"/>
      <c r="D9" s="290"/>
      <c r="E9" s="290"/>
      <c r="F9" s="290"/>
      <c r="G9" s="290"/>
    </row>
    <row r="10" spans="1:9" x14ac:dyDescent="0.25">
      <c r="A10" s="145" t="s">
        <v>124</v>
      </c>
      <c r="B10" s="182">
        <v>59106</v>
      </c>
      <c r="C10" s="183">
        <v>490.47220739007616</v>
      </c>
      <c r="D10" s="28">
        <v>102.30221314249169</v>
      </c>
      <c r="E10" s="183">
        <v>575.00677054783478</v>
      </c>
      <c r="F10" s="203" t="s">
        <v>468</v>
      </c>
      <c r="G10" s="204" t="s">
        <v>469</v>
      </c>
      <c r="H10" s="35"/>
      <c r="I10" s="202"/>
    </row>
    <row r="11" spans="1:9" ht="22.5" x14ac:dyDescent="0.25">
      <c r="A11" s="148" t="s">
        <v>7</v>
      </c>
      <c r="B11" s="184">
        <v>1286</v>
      </c>
      <c r="C11" s="185">
        <v>620.39706842923863</v>
      </c>
      <c r="D11" s="35">
        <v>97.902340590979705</v>
      </c>
      <c r="E11" s="185">
        <v>688.66506998444765</v>
      </c>
      <c r="F11" s="205" t="s">
        <v>470</v>
      </c>
      <c r="G11" s="206" t="s">
        <v>197</v>
      </c>
    </row>
    <row r="12" spans="1:9" x14ac:dyDescent="0.25">
      <c r="A12" s="148" t="s">
        <v>81</v>
      </c>
      <c r="B12" s="184">
        <v>7716</v>
      </c>
      <c r="C12" s="185">
        <v>451.09348626231747</v>
      </c>
      <c r="D12" s="35">
        <v>99.307361327112233</v>
      </c>
      <c r="E12" s="185">
        <v>548.43317003628783</v>
      </c>
      <c r="F12" s="205" t="s">
        <v>471</v>
      </c>
      <c r="G12" s="206" t="s">
        <v>472</v>
      </c>
    </row>
    <row r="13" spans="1:9" x14ac:dyDescent="0.25">
      <c r="A13" s="187" t="s">
        <v>125</v>
      </c>
      <c r="B13" s="188">
        <v>68108</v>
      </c>
      <c r="C13" s="189">
        <v>488.46417836372569</v>
      </c>
      <c r="D13" s="190">
        <v>101.87984700769469</v>
      </c>
      <c r="E13" s="189">
        <v>574.14230046398291</v>
      </c>
      <c r="F13" s="207" t="s">
        <v>473</v>
      </c>
      <c r="G13" s="208" t="s">
        <v>474</v>
      </c>
    </row>
    <row r="14" spans="1:9" x14ac:dyDescent="0.25">
      <c r="A14" s="180" t="s">
        <v>8</v>
      </c>
      <c r="B14" s="184">
        <v>14230</v>
      </c>
      <c r="C14" s="185">
        <v>460.49475966268852</v>
      </c>
      <c r="D14" s="35">
        <v>100.55170133520745</v>
      </c>
      <c r="E14" s="185">
        <v>544.5113387210132</v>
      </c>
      <c r="F14" s="209" t="s">
        <v>475</v>
      </c>
      <c r="G14" s="210" t="s">
        <v>476</v>
      </c>
    </row>
    <row r="15" spans="1:9" ht="28.5" customHeight="1" x14ac:dyDescent="0.25">
      <c r="A15" s="148" t="s">
        <v>9</v>
      </c>
      <c r="B15" s="184">
        <v>2</v>
      </c>
      <c r="C15" s="185">
        <v>488.82499999999999</v>
      </c>
      <c r="D15" s="35">
        <v>106.05500000000001</v>
      </c>
      <c r="E15" s="185">
        <v>578.29</v>
      </c>
      <c r="F15" s="211" t="s">
        <v>169</v>
      </c>
      <c r="G15" s="212" t="s">
        <v>477</v>
      </c>
    </row>
    <row r="16" spans="1:9" x14ac:dyDescent="0.25">
      <c r="A16" s="187" t="s">
        <v>126</v>
      </c>
      <c r="B16" s="188">
        <v>82340</v>
      </c>
      <c r="C16" s="189">
        <v>483.63051178039092</v>
      </c>
      <c r="D16" s="190">
        <v>101.65041826572049</v>
      </c>
      <c r="E16" s="189">
        <v>569.02157796939787</v>
      </c>
      <c r="F16" s="213" t="s">
        <v>478</v>
      </c>
      <c r="G16" s="208" t="s">
        <v>479</v>
      </c>
    </row>
    <row r="17" spans="1:7" x14ac:dyDescent="0.25">
      <c r="A17" s="180" t="s">
        <v>127</v>
      </c>
      <c r="B17" s="184">
        <v>2830</v>
      </c>
      <c r="C17" s="185">
        <v>384.9051130742061</v>
      </c>
      <c r="D17" s="35">
        <v>89.872303886925778</v>
      </c>
      <c r="E17" s="185">
        <v>470.18723321554847</v>
      </c>
      <c r="F17" s="214" t="s">
        <v>480</v>
      </c>
      <c r="G17" s="215" t="s">
        <v>481</v>
      </c>
    </row>
    <row r="18" spans="1:7" x14ac:dyDescent="0.25">
      <c r="A18" s="41" t="s">
        <v>10</v>
      </c>
      <c r="B18" s="186">
        <v>85170</v>
      </c>
      <c r="C18" s="43">
        <v>480.35009756953588</v>
      </c>
      <c r="D18" s="43">
        <v>101.25905905835141</v>
      </c>
      <c r="E18" s="43">
        <v>565.73754373605834</v>
      </c>
      <c r="F18" s="216" t="s">
        <v>482</v>
      </c>
      <c r="G18" s="217" t="s">
        <v>483</v>
      </c>
    </row>
    <row r="19" spans="1:7" x14ac:dyDescent="0.25">
      <c r="A19" s="294" t="s">
        <v>121</v>
      </c>
      <c r="B19" s="294"/>
      <c r="C19" s="294"/>
      <c r="D19" s="294"/>
      <c r="E19" s="294"/>
      <c r="F19" s="294"/>
      <c r="G19" s="294"/>
    </row>
    <row r="20" spans="1:7" ht="11.25" customHeight="1" x14ac:dyDescent="0.25">
      <c r="A20" s="227" t="s">
        <v>142</v>
      </c>
    </row>
    <row r="21" spans="1:7" ht="11.25" customHeight="1" x14ac:dyDescent="0.25">
      <c r="A21" s="227"/>
    </row>
    <row r="22" spans="1:7" ht="11.25" customHeight="1" x14ac:dyDescent="0.25">
      <c r="A22" s="227"/>
    </row>
    <row r="23" spans="1:7" ht="11.25" customHeight="1" x14ac:dyDescent="0.25">
      <c r="A23" s="227"/>
    </row>
    <row r="24" spans="1:7" ht="11.25" customHeight="1" x14ac:dyDescent="0.25">
      <c r="A24" s="227"/>
    </row>
    <row r="25" spans="1:7" ht="11.25" customHeight="1" x14ac:dyDescent="0.25">
      <c r="A25" s="227"/>
    </row>
    <row r="26" spans="1:7" ht="11.25" customHeight="1" x14ac:dyDescent="0.25">
      <c r="A26" s="227"/>
    </row>
    <row r="27" spans="1:7" ht="11.25" customHeight="1" x14ac:dyDescent="0.25">
      <c r="A27" s="227"/>
    </row>
    <row r="28" spans="1:7" ht="11.25" customHeight="1" x14ac:dyDescent="0.25">
      <c r="A28" s="227"/>
    </row>
    <row r="29" spans="1:7" ht="11.25" customHeight="1" x14ac:dyDescent="0.25">
      <c r="A29" s="227"/>
    </row>
    <row r="30" spans="1:7" ht="11.25" customHeight="1" x14ac:dyDescent="0.25">
      <c r="A30" s="227"/>
    </row>
    <row r="31" spans="1:7" ht="11.25" customHeight="1" x14ac:dyDescent="0.25">
      <c r="A31" s="227"/>
    </row>
    <row r="32" spans="1:7" ht="11.25" customHeight="1" x14ac:dyDescent="0.25">
      <c r="A32" s="227"/>
    </row>
    <row r="33" spans="1:7" ht="11.25" customHeight="1" x14ac:dyDescent="0.25">
      <c r="A33" s="227"/>
    </row>
    <row r="34" spans="1:7" ht="11.25" customHeight="1" x14ac:dyDescent="0.25">
      <c r="A34" s="227"/>
    </row>
    <row r="35" spans="1:7" ht="11.25" customHeight="1" x14ac:dyDescent="0.25">
      <c r="A35" s="227"/>
    </row>
    <row r="36" spans="1:7" ht="11.25" customHeight="1" x14ac:dyDescent="0.25">
      <c r="A36" s="227"/>
    </row>
    <row r="37" spans="1:7" ht="11.25" customHeight="1" x14ac:dyDescent="0.25">
      <c r="A37" s="227"/>
    </row>
    <row r="38" spans="1:7" ht="11.25" customHeight="1" x14ac:dyDescent="0.25">
      <c r="A38" s="227"/>
    </row>
    <row r="39" spans="1:7" x14ac:dyDescent="0.25">
      <c r="C39" s="288" t="str">
        <f>C5</f>
        <v>za listopad 2023. (isplata u studenome 2023.)</v>
      </c>
      <c r="D39" s="288"/>
      <c r="E39" s="288"/>
      <c r="F39" s="288"/>
      <c r="G39" s="288"/>
    </row>
    <row r="40" spans="1:7" x14ac:dyDescent="0.25">
      <c r="C40" s="276" t="s">
        <v>122</v>
      </c>
      <c r="D40" s="276"/>
      <c r="E40" s="276"/>
      <c r="F40" s="276"/>
      <c r="G40" s="276"/>
    </row>
    <row r="41" spans="1:7" x14ac:dyDescent="0.25">
      <c r="A41" s="256" t="s">
        <v>4</v>
      </c>
      <c r="B41" s="253" t="s">
        <v>5</v>
      </c>
      <c r="C41" s="257" t="s">
        <v>118</v>
      </c>
      <c r="D41" s="257" t="s">
        <v>119</v>
      </c>
      <c r="E41" s="292" t="s">
        <v>120</v>
      </c>
      <c r="F41" s="253" t="s">
        <v>64</v>
      </c>
      <c r="G41" s="254" t="s">
        <v>65</v>
      </c>
    </row>
    <row r="42" spans="1:7" ht="54.75" customHeight="1" x14ac:dyDescent="0.25">
      <c r="A42" s="256"/>
      <c r="B42" s="253"/>
      <c r="C42" s="257"/>
      <c r="D42" s="257"/>
      <c r="E42" s="293"/>
      <c r="F42" s="253"/>
      <c r="G42" s="255"/>
    </row>
    <row r="43" spans="1:7" ht="46.5" customHeight="1" x14ac:dyDescent="0.25">
      <c r="A43" s="289" t="s">
        <v>143</v>
      </c>
      <c r="B43" s="290"/>
      <c r="C43" s="290"/>
      <c r="D43" s="290"/>
      <c r="E43" s="290"/>
      <c r="F43" s="290"/>
      <c r="G43" s="290"/>
    </row>
    <row r="44" spans="1:7" x14ac:dyDescent="0.25">
      <c r="A44" s="145" t="s">
        <v>128</v>
      </c>
      <c r="B44" s="182">
        <v>57429</v>
      </c>
      <c r="C44" s="183">
        <v>494.5990765988974</v>
      </c>
      <c r="D44" s="28">
        <v>103.10431001758883</v>
      </c>
      <c r="E44" s="183">
        <v>579.68444635985838</v>
      </c>
      <c r="F44" s="218" t="s">
        <v>468</v>
      </c>
      <c r="G44" s="219" t="s">
        <v>469</v>
      </c>
    </row>
    <row r="45" spans="1:7" ht="22.5" x14ac:dyDescent="0.25">
      <c r="A45" s="148" t="s">
        <v>7</v>
      </c>
      <c r="B45" s="184">
        <v>1213</v>
      </c>
      <c r="C45" s="185">
        <v>628.13295960428775</v>
      </c>
      <c r="D45" s="35">
        <v>98.741376751854801</v>
      </c>
      <c r="E45" s="185">
        <v>696.17604286891992</v>
      </c>
      <c r="F45" s="205" t="s">
        <v>484</v>
      </c>
      <c r="G45" s="206" t="s">
        <v>197</v>
      </c>
    </row>
    <row r="46" spans="1:7" x14ac:dyDescent="0.25">
      <c r="A46" s="148" t="s">
        <v>81</v>
      </c>
      <c r="B46" s="184">
        <v>7655</v>
      </c>
      <c r="C46" s="185">
        <v>453.35453559765398</v>
      </c>
      <c r="D46" s="35">
        <v>99.752960156760096</v>
      </c>
      <c r="E46" s="185">
        <v>551.08698236446742</v>
      </c>
      <c r="F46" s="211" t="s">
        <v>471</v>
      </c>
      <c r="G46" s="212" t="s">
        <v>485</v>
      </c>
    </row>
    <row r="47" spans="1:7" x14ac:dyDescent="0.25">
      <c r="A47" s="187" t="s">
        <v>125</v>
      </c>
      <c r="B47" s="188">
        <v>66297</v>
      </c>
      <c r="C47" s="189">
        <v>492.27996168751088</v>
      </c>
      <c r="D47" s="190">
        <v>102.63751934476817</v>
      </c>
      <c r="E47" s="189">
        <v>578.51381600978596</v>
      </c>
      <c r="F47" s="220" t="s">
        <v>486</v>
      </c>
      <c r="G47" s="221" t="s">
        <v>474</v>
      </c>
    </row>
    <row r="48" spans="1:7" x14ac:dyDescent="0.25">
      <c r="A48" s="180" t="s">
        <v>8</v>
      </c>
      <c r="B48" s="184">
        <v>13183</v>
      </c>
      <c r="C48" s="185">
        <v>469.9980892058</v>
      </c>
      <c r="D48" s="35">
        <v>102.67707957217647</v>
      </c>
      <c r="E48" s="185">
        <v>555.48700675112002</v>
      </c>
      <c r="F48" s="209" t="s">
        <v>487</v>
      </c>
      <c r="G48" s="210" t="s">
        <v>488</v>
      </c>
    </row>
    <row r="49" spans="1:7" ht="22.5" x14ac:dyDescent="0.25">
      <c r="A49" s="148" t="s">
        <v>9</v>
      </c>
      <c r="B49" s="184">
        <v>2</v>
      </c>
      <c r="C49" s="185">
        <v>488.82499999999999</v>
      </c>
      <c r="D49" s="35">
        <v>106.05500000000001</v>
      </c>
      <c r="E49" s="185">
        <v>578.29</v>
      </c>
      <c r="F49" s="209" t="s">
        <v>169</v>
      </c>
      <c r="G49" s="210" t="s">
        <v>477</v>
      </c>
    </row>
    <row r="50" spans="1:7" x14ac:dyDescent="0.25">
      <c r="A50" s="187" t="s">
        <v>126</v>
      </c>
      <c r="B50" s="188">
        <v>79482</v>
      </c>
      <c r="C50" s="189">
        <v>488.5841710072462</v>
      </c>
      <c r="D50" s="190">
        <v>102.64416685538343</v>
      </c>
      <c r="E50" s="189">
        <v>574.6945503384444</v>
      </c>
      <c r="F50" s="222" t="s">
        <v>489</v>
      </c>
      <c r="G50" s="223" t="s">
        <v>479</v>
      </c>
    </row>
    <row r="51" spans="1:7" x14ac:dyDescent="0.25">
      <c r="A51" s="180" t="s">
        <v>127</v>
      </c>
      <c r="B51" s="184">
        <v>2818</v>
      </c>
      <c r="C51" s="185">
        <v>385.6698296664311</v>
      </c>
      <c r="D51" s="35">
        <v>90.113080198722486</v>
      </c>
      <c r="E51" s="185">
        <v>471.18449254790721</v>
      </c>
      <c r="F51" s="209" t="s">
        <v>490</v>
      </c>
      <c r="G51" s="210" t="s">
        <v>491</v>
      </c>
    </row>
    <row r="52" spans="1:7" x14ac:dyDescent="0.25">
      <c r="A52" s="41" t="s">
        <v>10</v>
      </c>
      <c r="B52" s="186">
        <v>82300</v>
      </c>
      <c r="C52" s="43">
        <v>485.06032393678396</v>
      </c>
      <c r="D52" s="43">
        <v>102.21509513972728</v>
      </c>
      <c r="E52" s="43">
        <v>571.15030558931107</v>
      </c>
      <c r="F52" s="216" t="s">
        <v>492</v>
      </c>
      <c r="G52" s="217" t="s">
        <v>483</v>
      </c>
    </row>
    <row r="53" spans="1:7" x14ac:dyDescent="0.25">
      <c r="A53" s="294" t="s">
        <v>121</v>
      </c>
      <c r="B53" s="294"/>
      <c r="C53" s="294"/>
      <c r="D53" s="294"/>
      <c r="E53" s="294"/>
      <c r="F53" s="294"/>
      <c r="G53" s="294"/>
    </row>
    <row r="54" spans="1:7" ht="11.25" customHeight="1" x14ac:dyDescent="0.25">
      <c r="A54" s="227" t="s">
        <v>142</v>
      </c>
    </row>
    <row r="55" spans="1:7" ht="0.75" customHeight="1" x14ac:dyDescent="0.25">
      <c r="A55" s="285"/>
      <c r="B55" s="285"/>
      <c r="C55" s="285"/>
      <c r="D55" s="285"/>
      <c r="E55" s="285"/>
      <c r="F55" s="285"/>
      <c r="G55" s="285"/>
    </row>
    <row r="56" spans="1:7" ht="34.5" hidden="1" customHeight="1" x14ac:dyDescent="0.25">
      <c r="A56" s="285"/>
      <c r="B56" s="285"/>
      <c r="C56" s="285"/>
      <c r="D56" s="285"/>
      <c r="E56" s="285"/>
      <c r="F56" s="285"/>
      <c r="G56" s="285"/>
    </row>
    <row r="57" spans="1:7" ht="0.75" customHeight="1" x14ac:dyDescent="0.25">
      <c r="A57" s="225"/>
      <c r="B57" s="225"/>
      <c r="C57" s="225"/>
      <c r="D57" s="225"/>
      <c r="E57" s="225"/>
      <c r="F57" s="225"/>
      <c r="G57" s="225"/>
    </row>
    <row r="58" spans="1:7" ht="0.75" customHeight="1" x14ac:dyDescent="0.25">
      <c r="A58" s="286" t="s">
        <v>144</v>
      </c>
      <c r="B58" s="286"/>
      <c r="C58" s="286"/>
      <c r="D58" s="286"/>
      <c r="E58" s="286"/>
      <c r="F58" s="286"/>
      <c r="G58" s="286"/>
    </row>
    <row r="59" spans="1:7" ht="15" hidden="1" customHeight="1" x14ac:dyDescent="0.25">
      <c r="A59" s="286"/>
      <c r="B59" s="286"/>
      <c r="C59" s="286"/>
      <c r="D59" s="286"/>
      <c r="E59" s="286"/>
      <c r="F59" s="286"/>
      <c r="G59" s="286"/>
    </row>
    <row r="60" spans="1:7" ht="0.75" hidden="1" customHeight="1" x14ac:dyDescent="0.25">
      <c r="A60" s="286"/>
      <c r="B60" s="286"/>
      <c r="C60" s="286"/>
      <c r="D60" s="286"/>
      <c r="E60" s="286"/>
      <c r="F60" s="286"/>
      <c r="G60" s="286"/>
    </row>
    <row r="61" spans="1:7" x14ac:dyDescent="0.25">
      <c r="A61" s="286"/>
      <c r="B61" s="286"/>
      <c r="C61" s="286"/>
      <c r="D61" s="286"/>
      <c r="E61" s="286"/>
      <c r="F61" s="286"/>
      <c r="G61" s="286"/>
    </row>
    <row r="62" spans="1:7" x14ac:dyDescent="0.25">
      <c r="A62" s="286"/>
      <c r="B62" s="286"/>
      <c r="C62" s="286"/>
      <c r="D62" s="286"/>
      <c r="E62" s="286"/>
      <c r="F62" s="286"/>
      <c r="G62" s="286"/>
    </row>
    <row r="63" spans="1:7" x14ac:dyDescent="0.25">
      <c r="A63" s="286"/>
      <c r="B63" s="286"/>
      <c r="C63" s="286"/>
      <c r="D63" s="286"/>
      <c r="E63" s="286"/>
      <c r="F63" s="286"/>
      <c r="G63" s="286"/>
    </row>
    <row r="64" spans="1:7" x14ac:dyDescent="0.25">
      <c r="A64" s="286"/>
      <c r="B64" s="286"/>
      <c r="C64" s="286"/>
      <c r="D64" s="286"/>
      <c r="E64" s="286"/>
      <c r="F64" s="286"/>
      <c r="G64" s="286"/>
    </row>
    <row r="65" spans="1:7" x14ac:dyDescent="0.25">
      <c r="A65" s="286"/>
      <c r="B65" s="286"/>
      <c r="C65" s="286"/>
      <c r="D65" s="286"/>
      <c r="E65" s="286"/>
      <c r="F65" s="286"/>
      <c r="G65" s="286"/>
    </row>
  </sheetData>
  <mergeCells count="25">
    <mergeCell ref="C39:G39"/>
    <mergeCell ref="C40:G40"/>
    <mergeCell ref="A41:A42"/>
    <mergeCell ref="B41:B42"/>
    <mergeCell ref="C41:C42"/>
    <mergeCell ref="D41:D42"/>
    <mergeCell ref="E41:E42"/>
    <mergeCell ref="F41:F42"/>
    <mergeCell ref="G41:G42"/>
    <mergeCell ref="A55:G56"/>
    <mergeCell ref="A58:G65"/>
    <mergeCell ref="A2:G3"/>
    <mergeCell ref="C5:G5"/>
    <mergeCell ref="F7:F8"/>
    <mergeCell ref="G7:G8"/>
    <mergeCell ref="A43:G43"/>
    <mergeCell ref="A9:G9"/>
    <mergeCell ref="C6:G6"/>
    <mergeCell ref="A7:A8"/>
    <mergeCell ref="B7:B8"/>
    <mergeCell ref="C7:C8"/>
    <mergeCell ref="D7:D8"/>
    <mergeCell ref="E7:E8"/>
    <mergeCell ref="A19:G19"/>
    <mergeCell ref="A53:G53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stranica 1 i 2</vt:lpstr>
      <vt:lpstr>stranica 3</vt:lpstr>
      <vt:lpstr>stranica 4</vt:lpstr>
      <vt:lpstr>stranica 5</vt:lpstr>
      <vt:lpstr>stranica 6</vt:lpstr>
      <vt:lpstr>stranica 7</vt:lpstr>
      <vt:lpstr>stranica 8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  <vt:lpstr>'stranica 8'!Podrucje_ispisa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2023-10-20T09:49:56Z</cp:lastPrinted>
  <dcterms:created xsi:type="dcterms:W3CDTF">2018-09-19T07:11:38Z</dcterms:created>
  <dcterms:modified xsi:type="dcterms:W3CDTF">2023-11-21T10:15:03Z</dcterms:modified>
</cp:coreProperties>
</file>