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3\"/>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2'!$A$1:$K$65</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5" l="1"/>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P15" i="2" l="1"/>
  <c r="I2" i="4" l="1"/>
  <c r="F21" i="3" l="1"/>
</calcChain>
</file>

<file path=xl/sharedStrings.xml><?xml version="1.0" encoding="utf-8"?>
<sst xmlns="http://schemas.openxmlformats.org/spreadsheetml/2006/main" count="524" uniqueCount="401">
  <si>
    <t>-</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</si>
  <si>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</si>
  <si>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</si>
  <si>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</si>
  <si>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</si>
  <si>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</si>
  <si>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</si>
  <si>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</si>
  <si>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</si>
  <si>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</si>
  <si>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</si>
  <si>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</si>
  <si>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</si>
  <si>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</si>
  <si>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</si>
  <si>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</si>
  <si>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</si>
  <si>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</si>
  <si>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</si>
  <si>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</si>
  <si>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</si>
  <si>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</si>
  <si>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</si>
  <si>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</si>
  <si>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</si>
  <si>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</si>
  <si>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</si>
  <si>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</si>
  <si>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</si>
  <si>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</si>
  <si>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</si>
  <si>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</si>
  <si>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</si>
  <si>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</si>
  <si>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</si>
  <si>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</si>
  <si>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</si>
  <si>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</si>
  <si>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</si>
  <si>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</si>
  <si>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</si>
  <si>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</si>
  <si>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</si>
  <si>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</si>
  <si>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</si>
  <si>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</si>
  <si>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</si>
  <si>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Total</t>
  </si>
  <si>
    <t xml:space="preserve">Old age
pension </t>
  </si>
  <si>
    <t xml:space="preserve">Disability 
pension </t>
  </si>
  <si>
    <t>Survivor's
pension</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</si>
  <si>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</si>
  <si>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</si>
  <si>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</si>
  <si>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</si>
  <si>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</si>
  <si>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</si>
  <si>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</si>
  <si>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</si>
  <si>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</si>
  <si>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</si>
  <si>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</si>
  <si>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</si>
  <si>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</si>
  <si>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</si>
  <si>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</si>
  <si>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</si>
  <si>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</si>
  <si>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</si>
  <si>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</si>
  <si>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</si>
  <si>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</si>
  <si>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</si>
  <si>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</si>
  <si>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</si>
  <si>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</si>
  <si>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</si>
  <si>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</si>
  <si>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</si>
  <si>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</si>
  <si>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</si>
  <si>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</si>
  <si>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</si>
  <si>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</si>
  <si>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</si>
  <si>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</si>
  <si>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</si>
  <si>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</si>
  <si>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</si>
  <si>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</si>
  <si>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</si>
  <si>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Pension beneficiaries entitled under the Fire Services Act (Official Gazette 125/19)</t>
  </si>
  <si>
    <t>02 09 12</t>
  </si>
  <si>
    <t>Early pension because of the employer's bankruptcy - Art. 36</t>
  </si>
  <si>
    <t>70,01  ─  140,00</t>
  </si>
  <si>
    <t>140,01  ─  200,00</t>
  </si>
  <si>
    <t>200,01  ─  270,00</t>
  </si>
  <si>
    <t>270,01  ─  340,00</t>
  </si>
  <si>
    <t>340,01  ─  400,00</t>
  </si>
  <si>
    <t>400,01  ─  470,00</t>
  </si>
  <si>
    <t>470,01  ─  540,00</t>
  </si>
  <si>
    <t>540,01  ─  600,00</t>
  </si>
  <si>
    <t>600,01  ─  670,00</t>
  </si>
  <si>
    <t>670,01  ─  800,00</t>
  </si>
  <si>
    <t>800,01  ─  930,00</t>
  </si>
  <si>
    <t>930,01  ─  1070,00</t>
  </si>
  <si>
    <t xml:space="preserve">  up  70,00</t>
  </si>
  <si>
    <t>over  1070,00</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</si>
  <si>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2023</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</si>
  <si>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2023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</si>
  <si>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2023   -  in euros billions (plan)</t>
  </si>
  <si>
    <t>The thousands separator is a point and the decimal separator is a comma.</t>
  </si>
  <si>
    <t>Average net pension in euros (EUR)</t>
  </si>
  <si>
    <t xml:space="preserve">Average net pension in euros (EUR) </t>
  </si>
  <si>
    <t>Average pension in euros (EUR)</t>
  </si>
  <si>
    <t>Pension 
amounts in euros
(EUR)</t>
  </si>
  <si>
    <t xml:space="preserve"> 72 07 </t>
  </si>
  <si>
    <t xml:space="preserve"> 74 05 </t>
  </si>
  <si>
    <t xml:space="preserve"> 66 06 </t>
  </si>
  <si>
    <t xml:space="preserve"> 72 01 </t>
  </si>
  <si>
    <t xml:space="preserve"> 61 11 </t>
  </si>
  <si>
    <t xml:space="preserve"> 75 02 </t>
  </si>
  <si>
    <t xml:space="preserve"> 74 04 </t>
  </si>
  <si>
    <t xml:space="preserve"> 64 03 </t>
  </si>
  <si>
    <t xml:space="preserve"> 60 05 </t>
  </si>
  <si>
    <t xml:space="preserve"> 63 07 </t>
  </si>
  <si>
    <t xml:space="preserve"> 73 00 </t>
  </si>
  <si>
    <t xml:space="preserve"> 63 04 </t>
  </si>
  <si>
    <t xml:space="preserve"> 64 10 </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</si>
  <si>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2023</t>
    </r>
  </si>
  <si>
    <r>
      <rPr>
        <b/>
        <sz val="9"/>
        <color theme="1"/>
        <rFont val="Calibri"/>
        <family val="2"/>
        <charset val="238"/>
        <scheme val="minor"/>
      </rPr>
      <t xml:space="preserve">Minimum </t>
    </r>
    <r>
      <rPr>
        <sz val="9"/>
        <color theme="1"/>
        <rFont val="Calibri"/>
        <family val="2"/>
        <charset val="238"/>
        <scheme val="minor"/>
      </rPr>
      <t xml:space="preserve">value of penison per 1 year of qualifying period, 1 July 2023 </t>
    </r>
  </si>
  <si>
    <t>21 06 21</t>
  </si>
  <si>
    <t xml:space="preserve"> 64 08 </t>
  </si>
  <si>
    <t xml:space="preserve"> 72 04 </t>
  </si>
  <si>
    <t xml:space="preserve"> 60 03 </t>
  </si>
  <si>
    <t xml:space="preserve"> 54 06 </t>
  </si>
  <si>
    <t>34 07 26</t>
  </si>
  <si>
    <t xml:space="preserve"> 66 08 </t>
  </si>
  <si>
    <t xml:space="preserve"> 74 10 </t>
  </si>
  <si>
    <t>24 05 01</t>
  </si>
  <si>
    <t xml:space="preserve"> 64 09 </t>
  </si>
  <si>
    <t>25 07 13</t>
  </si>
  <si>
    <t>30 05 03</t>
  </si>
  <si>
    <t>35 10 13</t>
  </si>
  <si>
    <t>27 08 09</t>
  </si>
  <si>
    <t>38 05 14</t>
  </si>
  <si>
    <t>37 08 07</t>
  </si>
  <si>
    <t>29 02 16</t>
  </si>
  <si>
    <t>08 09 16</t>
  </si>
  <si>
    <t>28 00 28</t>
  </si>
  <si>
    <t>36 06 16</t>
  </si>
  <si>
    <t>36 11 19</t>
  </si>
  <si>
    <t>37 06 26</t>
  </si>
  <si>
    <t>37 00 16</t>
  </si>
  <si>
    <t>29 10 23</t>
  </si>
  <si>
    <t>22 02 21</t>
  </si>
  <si>
    <t xml:space="preserve"> 29 01 27  </t>
  </si>
  <si>
    <t xml:space="preserve"> 41 11 27  </t>
  </si>
  <si>
    <t>1 : 1,35</t>
  </si>
  <si>
    <t xml:space="preserve">KEY INFORMATION ON THE CURRENT STATE OF THE CROATIAN PENSION INSURANCE SYSTEM - November 2023 (payment in December 2023) </t>
  </si>
  <si>
    <t>31 09 08</t>
  </si>
  <si>
    <t>31 10 01</t>
  </si>
  <si>
    <t>42 05 15</t>
  </si>
  <si>
    <t>42 05 10</t>
  </si>
  <si>
    <t>24 07 27</t>
  </si>
  <si>
    <t xml:space="preserve"> 74 08 </t>
  </si>
  <si>
    <t>31 09 19</t>
  </si>
  <si>
    <t>31 10 03</t>
  </si>
  <si>
    <t>36 00 20</t>
  </si>
  <si>
    <t xml:space="preserve"> 69 08 </t>
  </si>
  <si>
    <t>35 10 20</t>
  </si>
  <si>
    <t xml:space="preserve"> 69 02 </t>
  </si>
  <si>
    <t>35 08 24</t>
  </si>
  <si>
    <t>35 08 28</t>
  </si>
  <si>
    <t>32 10 15</t>
  </si>
  <si>
    <t xml:space="preserve"> 73 03 </t>
  </si>
  <si>
    <t>32 10 11</t>
  </si>
  <si>
    <t>21 10 15</t>
  </si>
  <si>
    <t>21 11 08</t>
  </si>
  <si>
    <t xml:space="preserve"> 63 06 </t>
  </si>
  <si>
    <t>28 04 02</t>
  </si>
  <si>
    <t xml:space="preserve"> 72 11 </t>
  </si>
  <si>
    <t>28 02 00</t>
  </si>
  <si>
    <t>31 02 03</t>
  </si>
  <si>
    <t>31 00 10</t>
  </si>
  <si>
    <t xml:space="preserve"> 43 00 04 </t>
  </si>
  <si>
    <t xml:space="preserve"> 74 06 </t>
  </si>
  <si>
    <t xml:space="preserve"> 43 00 23 </t>
  </si>
  <si>
    <t xml:space="preserve"> 73 10 </t>
  </si>
  <si>
    <t xml:space="preserve"> 42 05 16 </t>
  </si>
  <si>
    <t xml:space="preserve"> 42 06 05 </t>
  </si>
  <si>
    <t>28 01 10</t>
  </si>
  <si>
    <t>27 10 26</t>
  </si>
  <si>
    <t>37 04 19</t>
  </si>
  <si>
    <t>37 06 07</t>
  </si>
  <si>
    <t xml:space="preserve"> 31 09 20 </t>
  </si>
  <si>
    <t xml:space="preserve"> 32 06 24 </t>
  </si>
  <si>
    <t xml:space="preserve"> 42 03 08 </t>
  </si>
  <si>
    <t xml:space="preserve"> 42 02 29 </t>
  </si>
  <si>
    <t xml:space="preserve"> 61 10 </t>
  </si>
  <si>
    <t xml:space="preserve"> 33 09 23 </t>
  </si>
  <si>
    <t xml:space="preserve"> 34 08 10 </t>
  </si>
  <si>
    <t xml:space="preserve"> 64 01 </t>
  </si>
  <si>
    <t xml:space="preserve"> 37 03 23 </t>
  </si>
  <si>
    <t xml:space="preserve"> 37 02 25 </t>
  </si>
  <si>
    <t xml:space="preserve"> 36 08 18 </t>
  </si>
  <si>
    <t xml:space="preserve"> 59 03 </t>
  </si>
  <si>
    <t xml:space="preserve"> 34 05 02 </t>
  </si>
  <si>
    <t xml:space="preserve"> 35 02 00 </t>
  </si>
  <si>
    <t xml:space="preserve"> 24 05 01 </t>
  </si>
  <si>
    <t xml:space="preserve"> 24 05 09 </t>
  </si>
  <si>
    <t xml:space="preserve"> 54 00 </t>
  </si>
  <si>
    <t xml:space="preserve"> 28 11 15 </t>
  </si>
  <si>
    <t xml:space="preserve"> 62 04 </t>
  </si>
  <si>
    <t xml:space="preserve"> 28 11 21 </t>
  </si>
  <si>
    <t xml:space="preserve"> 60 11 </t>
  </si>
  <si>
    <t xml:space="preserve"> 33 00 05 </t>
  </si>
  <si>
    <t xml:space="preserve"> 62 11 </t>
  </si>
  <si>
    <t xml:space="preserve"> 33 07 02 </t>
  </si>
  <si>
    <t xml:space="preserve"> 62 06 </t>
  </si>
  <si>
    <t xml:space="preserve">   21 10   </t>
  </si>
  <si>
    <t xml:space="preserve">   20 02   </t>
  </si>
  <si>
    <t xml:space="preserve">   18 05   </t>
  </si>
  <si>
    <r>
      <t xml:space="preserve">NUMBER  </t>
    </r>
    <r>
      <rPr>
        <b/>
        <sz val="10"/>
        <color theme="1"/>
        <rFont val="Calibri"/>
        <family val="2"/>
        <charset val="238"/>
        <scheme val="minor"/>
      </rPr>
      <t xml:space="preserve">of insurees  as of </t>
    </r>
    <r>
      <rPr>
        <sz val="10"/>
        <color theme="1"/>
        <rFont val="Calibri"/>
        <family val="2"/>
        <charset val="238"/>
        <scheme val="minor"/>
      </rPr>
      <t xml:space="preserve"> 30 November</t>
    </r>
    <r>
      <rPr>
        <b/>
        <sz val="10"/>
        <color theme="1"/>
        <rFont val="Calibri"/>
        <family val="2"/>
        <charset val="238"/>
        <scheme val="minor"/>
      </rPr>
      <t xml:space="preserve"> 2023.</t>
    </r>
  </si>
  <si>
    <t>OVERALL number of beneficiaries in November 2023 (payment in December 2023)</t>
  </si>
  <si>
    <t>Average net wage in the Republic of Croatia for October2023. in euros (EUR)   (source: State Bureau of Statistics)</t>
  </si>
  <si>
    <t>situation: November 2023 (payment in December2023)</t>
  </si>
  <si>
    <t>14 10 27</t>
  </si>
  <si>
    <t>16 01 20</t>
  </si>
  <si>
    <t>12 05 05</t>
  </si>
  <si>
    <t>19 05 13</t>
  </si>
  <si>
    <t>14 04 20</t>
  </si>
  <si>
    <t>15 10 11</t>
  </si>
  <si>
    <t>13 01 01</t>
  </si>
  <si>
    <t>13 08 04</t>
  </si>
  <si>
    <t>15 01 01</t>
  </si>
  <si>
    <t>16 00 25</t>
  </si>
  <si>
    <t>13 01 23</t>
  </si>
  <si>
    <t>14 05 06</t>
  </si>
  <si>
    <t>18 03 18</t>
  </si>
  <si>
    <t>18 10 28</t>
  </si>
  <si>
    <t>14 11 19</t>
  </si>
  <si>
    <t>18 11 06</t>
  </si>
  <si>
    <t>24 07 03</t>
  </si>
  <si>
    <t>25 03 08</t>
  </si>
  <si>
    <t>21 00 16</t>
  </si>
  <si>
    <t>26 02 10</t>
  </si>
  <si>
    <t>28 00 24</t>
  </si>
  <si>
    <t>29 01 25</t>
  </si>
  <si>
    <t>23 02 12</t>
  </si>
  <si>
    <t>27 09 07</t>
  </si>
  <si>
    <t>31 09 17</t>
  </si>
  <si>
    <t>33 00 27</t>
  </si>
  <si>
    <t>33 09 17</t>
  </si>
  <si>
    <t>34 07 29</t>
  </si>
  <si>
    <t>25 05 25</t>
  </si>
  <si>
    <t>34 00 13</t>
  </si>
  <si>
    <t>36 03 25</t>
  </si>
  <si>
    <t>35 09 01</t>
  </si>
  <si>
    <t>36 10 19</t>
  </si>
  <si>
    <t>37 02 20</t>
  </si>
  <si>
    <t>28 11 00</t>
  </si>
  <si>
    <t>36 04 16</t>
  </si>
  <si>
    <t>38 01 12</t>
  </si>
  <si>
    <t>29 02 26</t>
  </si>
  <si>
    <t>36 07 04</t>
  </si>
  <si>
    <t>38 10 07</t>
  </si>
  <si>
    <t>39 01 10</t>
  </si>
  <si>
    <t>29 02 01</t>
  </si>
  <si>
    <t>37 01 08</t>
  </si>
  <si>
    <t>38 11 14</t>
  </si>
  <si>
    <t>39 03 08</t>
  </si>
  <si>
    <t>28 07 01</t>
  </si>
  <si>
    <t>39 07 25</t>
  </si>
  <si>
    <t>39 09 06</t>
  </si>
  <si>
    <t>39 05 29</t>
  </si>
  <si>
    <t>19 00 15</t>
  </si>
  <si>
    <t>16 00 17</t>
  </si>
  <si>
    <t>14 02 18</t>
  </si>
  <si>
    <t>15 09 25</t>
  </si>
  <si>
    <t>10 11 10</t>
  </si>
  <si>
    <t>15 08 00</t>
  </si>
  <si>
    <t>17 03 09</t>
  </si>
  <si>
    <t>10 07 07</t>
  </si>
  <si>
    <t>12 10 11</t>
  </si>
  <si>
    <t>17 00 06</t>
  </si>
  <si>
    <t>18 03 17</t>
  </si>
  <si>
    <t>10 10 15</t>
  </si>
  <si>
    <t>16 02 10</t>
  </si>
  <si>
    <t>21 02 09</t>
  </si>
  <si>
    <t>21 08 07</t>
  </si>
  <si>
    <t>13 06 00</t>
  </si>
  <si>
    <t>21 04 13</t>
  </si>
  <si>
    <t>21 09 09</t>
  </si>
  <si>
    <t>23 02 01</t>
  </si>
  <si>
    <t>11 11 18</t>
  </si>
  <si>
    <t>20 06 05</t>
  </si>
  <si>
    <t>27 00 00</t>
  </si>
  <si>
    <t>27 03 18</t>
  </si>
  <si>
    <t>20 01 22</t>
  </si>
  <si>
    <t>27 00 04</t>
  </si>
  <si>
    <t>30 06 28</t>
  </si>
  <si>
    <t>31 01 24</t>
  </si>
  <si>
    <t>20 02 19</t>
  </si>
  <si>
    <t>30 08 29</t>
  </si>
  <si>
    <t>32 02 23</t>
  </si>
  <si>
    <t>32 05 22</t>
  </si>
  <si>
    <t>23 10 11</t>
  </si>
  <si>
    <t>32 04 25</t>
  </si>
  <si>
    <t>33 02 12</t>
  </si>
  <si>
    <t>33 05 01</t>
  </si>
  <si>
    <t>24 06 27</t>
  </si>
  <si>
    <t>33 00 16</t>
  </si>
  <si>
    <t>33 09 14</t>
  </si>
  <si>
    <t>33 11 29</t>
  </si>
  <si>
    <t>25 08 03</t>
  </si>
  <si>
    <t>33 05 20</t>
  </si>
  <si>
    <t>34 03 08</t>
  </si>
  <si>
    <t>34 04 15</t>
  </si>
  <si>
    <t>26 01 13</t>
  </si>
  <si>
    <t>34 09 25</t>
  </si>
  <si>
    <t>34 04 02</t>
  </si>
  <si>
    <t>34 03 29</t>
  </si>
  <si>
    <t>25 06 27</t>
  </si>
  <si>
    <t>36 05 26</t>
  </si>
  <si>
    <t>34 09 10</t>
  </si>
  <si>
    <t>34 10 01</t>
  </si>
  <si>
    <t>28 07 19</t>
  </si>
  <si>
    <t>29 11 00</t>
  </si>
  <si>
    <t>18 01 05</t>
  </si>
  <si>
    <t>25 00 10</t>
  </si>
  <si>
    <t>14 10 02</t>
  </si>
  <si>
    <t>15 11 29</t>
  </si>
  <si>
    <t>12 05 08</t>
  </si>
  <si>
    <t>19 07 02</t>
  </si>
  <si>
    <t>14 06 08</t>
  </si>
  <si>
    <t>16 00 02</t>
  </si>
  <si>
    <t>13 02 27</t>
  </si>
  <si>
    <t>15 01 08</t>
  </si>
  <si>
    <t>15 00 06</t>
  </si>
  <si>
    <t>15 10 18</t>
  </si>
  <si>
    <t>13 02 16</t>
  </si>
  <si>
    <t>14 07 04</t>
  </si>
  <si>
    <t>18 04 26</t>
  </si>
  <si>
    <t>18 11 14</t>
  </si>
  <si>
    <t>15 00 17</t>
  </si>
  <si>
    <t>19 03 21</t>
  </si>
  <si>
    <t>24 10 16</t>
  </si>
  <si>
    <t>25 07 03</t>
  </si>
  <si>
    <t>21 02 06</t>
  </si>
  <si>
    <t>26 11 06</t>
  </si>
  <si>
    <t>29 09 03</t>
  </si>
  <si>
    <t>30 10 21</t>
  </si>
  <si>
    <t>24 07 15</t>
  </si>
  <si>
    <t>29 11 25</t>
  </si>
  <si>
    <t>33 00 04</t>
  </si>
  <si>
    <t>34 04 01</t>
  </si>
  <si>
    <t>25 11 13</t>
  </si>
  <si>
    <t>32 03 06</t>
  </si>
  <si>
    <t>35 08 03</t>
  </si>
  <si>
    <t>26 02 07</t>
  </si>
  <si>
    <t>34 10 11</t>
  </si>
  <si>
    <t>28 03 28</t>
  </si>
  <si>
    <t>36 05 23</t>
  </si>
  <si>
    <t>38 02 06</t>
  </si>
  <si>
    <t>38 08 07</t>
  </si>
  <si>
    <t>29 10 25</t>
  </si>
  <si>
    <t>39 06 21</t>
  </si>
  <si>
    <t>39 11 28</t>
  </si>
  <si>
    <t>30 09 10</t>
  </si>
  <si>
    <t>37 03 00</t>
  </si>
  <si>
    <t>40 03 08</t>
  </si>
  <si>
    <t>40 07 25</t>
  </si>
  <si>
    <t>30 08 13</t>
  </si>
  <si>
    <t>40 01 06</t>
  </si>
  <si>
    <t>40 06 27</t>
  </si>
  <si>
    <t>29 10 06</t>
  </si>
  <si>
    <t>37 10 15</t>
  </si>
  <si>
    <t>40 07 08</t>
  </si>
  <si>
    <t>40 09 07</t>
  </si>
  <si>
    <t>31 07 07</t>
  </si>
  <si>
    <t>33 07 14</t>
  </si>
  <si>
    <t>28 11 11</t>
  </si>
  <si>
    <t>situation: November 2023 (payment in December 2023)</t>
  </si>
  <si>
    <t>19.</t>
  </si>
  <si>
    <t xml:space="preserve"> 31 09 24  </t>
  </si>
  <si>
    <t xml:space="preserve"> 36 02 15  </t>
  </si>
  <si>
    <t xml:space="preserve"> 31 05 20  </t>
  </si>
  <si>
    <t>31 03 04</t>
  </si>
  <si>
    <t xml:space="preserve"> 33 05 25  </t>
  </si>
  <si>
    <t xml:space="preserve"> 33 02 14  </t>
  </si>
  <si>
    <t>18 08 16</t>
  </si>
  <si>
    <t>30 03 29</t>
  </si>
  <si>
    <t xml:space="preserve"> 38 06 02  </t>
  </si>
  <si>
    <t xml:space="preserve"> 29 08 09  </t>
  </si>
  <si>
    <t xml:space="preserve"> 32 09 02  </t>
  </si>
  <si>
    <t xml:space="preserve"> 29 07 06  </t>
  </si>
  <si>
    <t xml:space="preserve"> 27 10 05  </t>
  </si>
  <si>
    <t xml:space="preserve"> 28 11 15  </t>
  </si>
  <si>
    <t>06 08 26</t>
  </si>
  <si>
    <t>Pension beneficiaries entitled according to the Theaters Act (Official Gazette 23/23)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</si>
</sst>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3"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
      <sz val="12"/>
      <color rgb="FF7030A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4">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0" fontId="1" fillId="2" borderId="7" xfId="0" applyFont="1" applyFill="1" applyBorder="1" applyAlignment="1">
      <alignment vertical="center"/>
    </xf>
    <xf numFmtId="0" fontId="4" fillId="4" borderId="13"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42" fillId="0" borderId="0" xfId="0" applyFont="1" applyAlignment="1">
      <alignment horizontal="left" vertical="center" indent="5"/>
    </xf>
    <xf numFmtId="1" fontId="8" fillId="0" borderId="1" xfId="0" applyNumberFormat="1" applyFont="1" applyBorder="1" applyAlignment="1">
      <alignment vertical="center"/>
    </xf>
    <xf numFmtId="4" fontId="8" fillId="0" borderId="1" xfId="0" applyNumberFormat="1" applyFont="1" applyBorder="1" applyAlignment="1">
      <alignment vertical="center"/>
    </xf>
    <xf numFmtId="165" fontId="8" fillId="0" borderId="1" xfId="0" applyNumberFormat="1" applyFont="1" applyBorder="1" applyAlignment="1">
      <alignment horizontal="center" vertical="center"/>
    </xf>
    <xf numFmtId="1" fontId="8" fillId="0" borderId="8" xfId="0" applyNumberFormat="1" applyFont="1" applyBorder="1" applyAlignment="1">
      <alignment vertical="center"/>
    </xf>
    <xf numFmtId="4" fontId="8" fillId="0" borderId="8" xfId="0" applyNumberFormat="1" applyFont="1" applyBorder="1" applyAlignment="1">
      <alignment vertical="center"/>
    </xf>
    <xf numFmtId="165" fontId="8" fillId="0" borderId="8" xfId="0" applyNumberFormat="1" applyFont="1" applyBorder="1" applyAlignment="1">
      <alignment horizontal="center" vertical="center"/>
    </xf>
    <xf numFmtId="0" fontId="8" fillId="4" borderId="5" xfId="0" applyFont="1" applyFill="1" applyBorder="1" applyAlignment="1">
      <alignment horizontal="center" vertical="center"/>
    </xf>
    <xf numFmtId="0" fontId="12" fillId="0" borderId="7" xfId="0" applyFont="1" applyFill="1" applyBorder="1" applyAlignment="1">
      <alignment horizontal="left" vertical="center" wrapText="1"/>
    </xf>
    <xf numFmtId="0" fontId="1" fillId="0" borderId="5" xfId="0" applyFont="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3" fontId="9" fillId="0" borderId="5" xfId="0" applyNumberFormat="1" applyFont="1" applyFill="1" applyBorder="1" applyAlignment="1">
      <alignment horizontal="center" vertical="center"/>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2023 according to the Pension Insurance Act  - NEW BENEFICIARIES</c:v>
                </c:pt>
                <c:pt idx="1">
                  <c:v>Pension beneficiaries whose pension entitlement ceased in 2023  -  death caused,   
and who were retired according to the Pension Insurance Act  </c:v>
                </c:pt>
              </c:strCache>
            </c:strRef>
          </c:cat>
          <c:val>
            <c:numRef>
              <c:f>('stranica 1 i 2'!$B$32,'stranica 1 i 2'!$B$41)</c:f>
              <c:numCache>
                <c:formatCode>0</c:formatCode>
                <c:ptCount val="2"/>
                <c:pt idx="0">
                  <c:v>39649</c:v>
                </c:pt>
                <c:pt idx="1">
                  <c:v>38810</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40000"/>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1,35</a:t>
            </a:r>
          </a:p>
        </c:rich>
      </c:tx>
      <c:layout>
        <c:manualLayout>
          <c:xMode val="edge"/>
          <c:yMode val="edge"/>
          <c:x val="0.19897076375707615"/>
          <c:y val="4.6684164479440071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insurees  as of  30 November 2023.</c:v>
                </c:pt>
                <c:pt idx="1">
                  <c:v>OVERALL number of beneficiaries in November 2023 (payment in December 2023)</c:v>
                </c:pt>
              </c:strCache>
            </c:strRef>
          </c:cat>
          <c:val>
            <c:numRef>
              <c:f>'stranica 1 i 2'!$C$45:$C$46</c:f>
              <c:numCache>
                <c:formatCode>0</c:formatCode>
                <c:ptCount val="2"/>
                <c:pt idx="0">
                  <c:v>1658116</c:v>
                </c:pt>
                <c:pt idx="1">
                  <c:v>1226239</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insurees  as of  30 November 2023.</c:v>
                </c:pt>
                <c:pt idx="1">
                  <c:v>OVERALL number of beneficiaries in November 2023 (payment in December 2023)</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7050258041579234E-2"/>
          <c:y val="7.923170765598353E-2"/>
          <c:w val="0.94406757045497058"/>
          <c:h val="0.68750338291204804"/>
        </c:manualLayout>
      </c:layout>
      <c:barChart>
        <c:barDir val="col"/>
        <c:grouping val="clustered"/>
        <c:varyColors val="0"/>
        <c:ser>
          <c:idx val="0"/>
          <c:order val="0"/>
          <c:tx>
            <c:strRef>
              <c:f>'stranica 1 i 2'!$G$4</c:f>
              <c:strCache>
                <c:ptCount val="1"/>
                <c:pt idx="0">
                  <c:v>Average net pension in euros (EUR) </c:v>
                </c:pt>
              </c:strCache>
            </c:strRef>
          </c:tx>
          <c:spPr>
            <a:solidFill>
              <a:schemeClr val="accent1">
                <a:lumMod val="50000"/>
              </a:schemeClr>
            </a:solidFill>
            <a:ln>
              <a:noFill/>
            </a:ln>
            <a:effectLst/>
          </c:spPr>
          <c:invertIfNegative val="0"/>
          <c:dLbls>
            <c:dLbl>
              <c:idx val="1"/>
              <c:layout>
                <c:manualLayout>
                  <c:x val="0"/>
                  <c:y val="0.3007376148090358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84-4C91-BDED-3B93F1BD9D2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509.38</c:v>
                </c:pt>
                <c:pt idx="1">
                  <c:v>526.20197815230972</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105"/>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4.3459459411535756E-2"/>
                  <c:y val="-9.394425835757983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34</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5.1842153558899179E-2"/>
                      <c:h val="9.2006608565890685E-2"/>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39124440673488076"/>
          <c:y val="0.22711844951575363"/>
          <c:w val="0.22830088915955363"/>
          <c:h val="0.241119505917529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8248954801672322E-2"/>
          <c:y val="7.923170765598353E-2"/>
          <c:w val="0.93873109803024291"/>
          <c:h val="0.6901735967214625"/>
        </c:manualLayout>
      </c:layout>
      <c:barChart>
        <c:barDir val="col"/>
        <c:grouping val="clustered"/>
        <c:varyColors val="0"/>
        <c:ser>
          <c:idx val="0"/>
          <c:order val="0"/>
          <c:tx>
            <c:strRef>
              <c:f>'stranica 1 i 2'!$G$22</c:f>
              <c:strCache>
                <c:ptCount val="1"/>
                <c:pt idx="0">
                  <c:v>Average net pension in euros (EUR)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509.38</c:v>
                </c:pt>
                <c:pt idx="1">
                  <c:v>526.20197815230972</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2'!$J$15,'stranica 1 i 2'!$J$32)</c:f>
              <c:numCache>
                <c:formatCode>0.00</c:formatCode>
                <c:ptCount val="2"/>
                <c:pt idx="0">
                  <c:v>43.241086587436335</c:v>
                </c:pt>
                <c:pt idx="1">
                  <c:v>44.669098315136644</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39377196996484798"/>
          <c:y val="0.24199659253119676"/>
          <c:w val="0.21030933017173839"/>
          <c:h val="0.3644665469447898"/>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3'!$B$5:$B$18</c:f>
              <c:numCache>
                <c:formatCode>General</c:formatCode>
                <c:ptCount val="14"/>
                <c:pt idx="0">
                  <c:v>2187</c:v>
                </c:pt>
                <c:pt idx="1">
                  <c:v>7992</c:v>
                </c:pt>
                <c:pt idx="2">
                  <c:v>35629</c:v>
                </c:pt>
                <c:pt idx="3">
                  <c:v>70703</c:v>
                </c:pt>
                <c:pt idx="4">
                  <c:v>109846</c:v>
                </c:pt>
                <c:pt idx="5">
                  <c:v>120503</c:v>
                </c:pt>
                <c:pt idx="6">
                  <c:v>128069</c:v>
                </c:pt>
                <c:pt idx="7">
                  <c:v>128600</c:v>
                </c:pt>
                <c:pt idx="8">
                  <c:v>81489</c:v>
                </c:pt>
                <c:pt idx="9">
                  <c:v>73017</c:v>
                </c:pt>
                <c:pt idx="10">
                  <c:v>89405</c:v>
                </c:pt>
                <c:pt idx="11">
                  <c:v>49515</c:v>
                </c:pt>
                <c:pt idx="12">
                  <c:v>21955</c:v>
                </c:pt>
                <c:pt idx="13">
                  <c:v>27437</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4'!$B$5:$B$18</c:f>
              <c:numCache>
                <c:formatCode>General</c:formatCode>
                <c:ptCount val="14"/>
                <c:pt idx="0">
                  <c:v>36</c:v>
                </c:pt>
                <c:pt idx="1">
                  <c:v>3408</c:v>
                </c:pt>
                <c:pt idx="2">
                  <c:v>3782</c:v>
                </c:pt>
                <c:pt idx="3">
                  <c:v>5259</c:v>
                </c:pt>
                <c:pt idx="4">
                  <c:v>8388</c:v>
                </c:pt>
                <c:pt idx="5">
                  <c:v>25232</c:v>
                </c:pt>
                <c:pt idx="6">
                  <c:v>26110</c:v>
                </c:pt>
                <c:pt idx="7">
                  <c:v>27189</c:v>
                </c:pt>
                <c:pt idx="8">
                  <c:v>19040</c:v>
                </c:pt>
                <c:pt idx="9">
                  <c:v>19326</c:v>
                </c:pt>
                <c:pt idx="10">
                  <c:v>22400</c:v>
                </c:pt>
                <c:pt idx="11">
                  <c:v>11812</c:v>
                </c:pt>
                <c:pt idx="12">
                  <c:v>4389</c:v>
                </c:pt>
                <c:pt idx="13">
                  <c:v>4461</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5'!$B$5:$B$18</c:f>
              <c:numCache>
                <c:formatCode>General</c:formatCode>
                <c:ptCount val="14"/>
                <c:pt idx="0">
                  <c:v>2151</c:v>
                </c:pt>
                <c:pt idx="1">
                  <c:v>4584</c:v>
                </c:pt>
                <c:pt idx="2">
                  <c:v>31847</c:v>
                </c:pt>
                <c:pt idx="3">
                  <c:v>65444</c:v>
                </c:pt>
                <c:pt idx="4">
                  <c:v>101458</c:v>
                </c:pt>
                <c:pt idx="5">
                  <c:v>95271</c:v>
                </c:pt>
                <c:pt idx="6">
                  <c:v>101959</c:v>
                </c:pt>
                <c:pt idx="7">
                  <c:v>101411</c:v>
                </c:pt>
                <c:pt idx="8">
                  <c:v>62449</c:v>
                </c:pt>
                <c:pt idx="9">
                  <c:v>53691</c:v>
                </c:pt>
                <c:pt idx="10">
                  <c:v>67005</c:v>
                </c:pt>
                <c:pt idx="11">
                  <c:v>37703</c:v>
                </c:pt>
                <c:pt idx="12">
                  <c:v>17566</c:v>
                </c:pt>
                <c:pt idx="13">
                  <c:v>22976</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manualLayout>
          <c:xMode val="edge"/>
          <c:yMode val="edge"/>
          <c:x val="0.52447820130239819"/>
          <c:y val="1.905518539232488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6531423613650864"/>
          <c:w val="0.96156678888421387"/>
          <c:h val="0.33468595141452867"/>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dLbls>
            <c:dLbl>
              <c:idx val="0"/>
              <c:layout>
                <c:manualLayout>
                  <c:x val="0"/>
                  <c:y val="1.42913890442436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3D-474D-BA26-4CC8B62531A6}"/>
                </c:ext>
              </c:extLst>
            </c:dLbl>
            <c:dLbl>
              <c:idx val="2"/>
              <c:layout>
                <c:manualLayout>
                  <c:x val="-1.7946912470049607E-17"/>
                  <c:y val="1.42913890442436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3D-474D-BA26-4CC8B62531A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6'!$B$6,'stranica 6'!$B$10,'stranica 6'!$B$11:$B$27)</c:f>
              <c:strCache>
                <c:ptCount val="19"/>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Pension beneficiaries entitled according to the Theaters Act (Official Gazette 23/23)</c:v>
                </c:pt>
                <c:pt idx="18">
                  <c:v>Members of the Croatian Defence Council - HVO </c:v>
                </c:pt>
              </c:strCache>
            </c:strRef>
          </c:cat>
          <c:val>
            <c:numRef>
              <c:f>('stranica 6'!$C$6,'stranica 6'!$C$10,'stranica 6'!$C$11:$C$27)</c:f>
              <c:numCache>
                <c:formatCode>General</c:formatCode>
                <c:ptCount val="19"/>
                <c:pt idx="0">
                  <c:v>17183</c:v>
                </c:pt>
                <c:pt idx="1">
                  <c:v>388</c:v>
                </c:pt>
                <c:pt idx="2" formatCode="0">
                  <c:v>16169</c:v>
                </c:pt>
                <c:pt idx="3">
                  <c:v>1680</c:v>
                </c:pt>
                <c:pt idx="4">
                  <c:v>1980</c:v>
                </c:pt>
                <c:pt idx="5">
                  <c:v>71481</c:v>
                </c:pt>
                <c:pt idx="6">
                  <c:v>59515</c:v>
                </c:pt>
                <c:pt idx="7">
                  <c:v>3416</c:v>
                </c:pt>
                <c:pt idx="8">
                  <c:v>153</c:v>
                </c:pt>
                <c:pt idx="9">
                  <c:v>4500</c:v>
                </c:pt>
                <c:pt idx="10">
                  <c:v>685</c:v>
                </c:pt>
                <c:pt idx="11">
                  <c:v>61</c:v>
                </c:pt>
                <c:pt idx="12">
                  <c:v>17</c:v>
                </c:pt>
                <c:pt idx="13">
                  <c:v>121</c:v>
                </c:pt>
                <c:pt idx="14">
                  <c:v>244</c:v>
                </c:pt>
                <c:pt idx="15">
                  <c:v>810</c:v>
                </c:pt>
                <c:pt idx="16">
                  <c:v>207</c:v>
                </c:pt>
                <c:pt idx="17">
                  <c:v>2</c:v>
                </c:pt>
                <c:pt idx="18">
                  <c:v>7231</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 in euros (EUR)</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6'!$B$11:$B$27)</c:f>
              <c:strCache>
                <c:ptCount val="19"/>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Pension beneficiaries entitled according to the Theaters Act (Official Gazette 23/23)</c:v>
                </c:pt>
                <c:pt idx="18">
                  <c:v>Members of the Croatian Defence Council - HVO </c:v>
                </c:pt>
              </c:strCache>
            </c:strRef>
          </c:cat>
          <c:val>
            <c:numRef>
              <c:f>('stranica 6'!$D$6,'stranica 6'!$D$10,'stranica 6'!$D$11:$D$27)</c:f>
              <c:numCache>
                <c:formatCode>#,##0.00</c:formatCode>
                <c:ptCount val="19"/>
                <c:pt idx="0">
                  <c:v>698.6673665832509</c:v>
                </c:pt>
                <c:pt idx="1">
                  <c:v>876.67</c:v>
                </c:pt>
                <c:pt idx="2">
                  <c:v>691.71</c:v>
                </c:pt>
                <c:pt idx="3">
                  <c:v>469.09</c:v>
                </c:pt>
                <c:pt idx="4">
                  <c:v>727.51</c:v>
                </c:pt>
                <c:pt idx="5">
                  <c:v>1044.1099999999999</c:v>
                </c:pt>
                <c:pt idx="6">
                  <c:v>505.32</c:v>
                </c:pt>
                <c:pt idx="7">
                  <c:v>587.61</c:v>
                </c:pt>
                <c:pt idx="8">
                  <c:v>577.83000000000004</c:v>
                </c:pt>
                <c:pt idx="9">
                  <c:v>538.08000000000004</c:v>
                </c:pt>
                <c:pt idx="10">
                  <c:v>1856.05</c:v>
                </c:pt>
                <c:pt idx="11">
                  <c:v>635.99</c:v>
                </c:pt>
                <c:pt idx="12">
                  <c:v>672.05</c:v>
                </c:pt>
                <c:pt idx="13">
                  <c:v>1700.64</c:v>
                </c:pt>
                <c:pt idx="14">
                  <c:v>666.02</c:v>
                </c:pt>
                <c:pt idx="15">
                  <c:v>560.74</c:v>
                </c:pt>
                <c:pt idx="16">
                  <c:v>364.8</c:v>
                </c:pt>
                <c:pt idx="17">
                  <c:v>816.99</c:v>
                </c:pt>
                <c:pt idx="18">
                  <c:v>582.74</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3.2855947654944796E-2"/>
          <c:y val="2.0890559843597438E-2"/>
          <c:w val="0.18250681517707759"/>
          <c:h val="0.1760635362898128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50</xdr:row>
      <xdr:rowOff>238125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130174</xdr:colOff>
      <xdr:row>51</xdr:row>
      <xdr:rowOff>85725</xdr:rowOff>
    </xdr:from>
    <xdr:to>
      <xdr:col>3</xdr:col>
      <xdr:colOff>193675</xdr:colOff>
      <xdr:row>64</xdr:row>
      <xdr:rowOff>133349</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51</xdr:row>
      <xdr:rowOff>57151</xdr:rowOff>
    </xdr:from>
    <xdr:to>
      <xdr:col>10</xdr:col>
      <xdr:colOff>672043</xdr:colOff>
      <xdr:row>64</xdr:row>
      <xdr:rowOff>133350</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29322</xdr:colOff>
      <xdr:row>28</xdr:row>
      <xdr:rowOff>22226</xdr:rowOff>
    </xdr:from>
    <xdr:to>
      <xdr:col>4</xdr:col>
      <xdr:colOff>631638</xdr:colOff>
      <xdr:row>45</xdr:row>
      <xdr:rowOff>116417</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zoomScaleNormal="100" workbookViewId="0">
      <selection sqref="A1:K1"/>
    </sheetView>
  </sheetViews>
  <sheetFormatPr defaultColWidth="9.140625" defaultRowHeight="15" x14ac:dyDescent="0.25"/>
  <cols>
    <col min="1" max="1" width="45.7109375" style="2" customWidth="1"/>
    <col min="2" max="2" width="11.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38" customWidth="1"/>
    <col min="13" max="13" width="9.28515625" style="141" bestFit="1" customWidth="1"/>
    <col min="14" max="15" width="9.140625" style="141"/>
    <col min="16" max="16" width="9.42578125" style="141" bestFit="1" customWidth="1"/>
    <col min="17" max="17" width="9.28515625" style="141" bestFit="1" customWidth="1"/>
    <col min="18" max="24" width="9.140625" style="141"/>
    <col min="25" max="16384" width="9.140625" style="2"/>
  </cols>
  <sheetData>
    <row r="1" spans="1:24" ht="16.5" customHeight="1" x14ac:dyDescent="0.25">
      <c r="A1" s="190" t="s">
        <v>159</v>
      </c>
      <c r="B1" s="190"/>
      <c r="C1" s="190"/>
      <c r="D1" s="190"/>
      <c r="E1" s="190"/>
      <c r="F1" s="190"/>
      <c r="G1" s="190"/>
      <c r="H1" s="190"/>
      <c r="I1" s="190"/>
      <c r="J1" s="190"/>
      <c r="K1" s="190"/>
    </row>
    <row r="2" spans="1:24" ht="12.75" customHeight="1" x14ac:dyDescent="0.25">
      <c r="A2" s="130" t="s">
        <v>111</v>
      </c>
      <c r="B2" s="118"/>
      <c r="C2" s="118"/>
      <c r="D2" s="118"/>
      <c r="E2" s="118"/>
      <c r="F2" s="118"/>
      <c r="G2" s="118"/>
      <c r="H2" s="118"/>
      <c r="I2" s="118"/>
      <c r="J2" s="118"/>
      <c r="K2" s="118"/>
    </row>
    <row r="3" spans="1:24" s="1" customFormat="1" ht="15.75" x14ac:dyDescent="0.2">
      <c r="A3" s="194" t="s">
        <v>39</v>
      </c>
      <c r="B3" s="191" t="s">
        <v>20</v>
      </c>
      <c r="C3" s="191" t="s">
        <v>112</v>
      </c>
      <c r="D3" s="191" t="s">
        <v>21</v>
      </c>
      <c r="E3" s="192" t="s">
        <v>22</v>
      </c>
      <c r="F3" s="188" t="s">
        <v>40</v>
      </c>
      <c r="G3" s="188"/>
      <c r="H3" s="188"/>
      <c r="I3" s="188"/>
      <c r="J3" s="188"/>
      <c r="K3" s="188"/>
      <c r="L3" s="105"/>
      <c r="M3" s="142"/>
      <c r="N3" s="142"/>
      <c r="O3" s="142"/>
      <c r="P3" s="142"/>
      <c r="Q3" s="142"/>
      <c r="R3" s="142"/>
      <c r="S3" s="142"/>
      <c r="T3" s="142"/>
      <c r="U3" s="142"/>
      <c r="V3" s="142"/>
      <c r="W3" s="142"/>
      <c r="X3" s="142"/>
    </row>
    <row r="4" spans="1:24" s="1" customFormat="1" ht="63" customHeight="1" x14ac:dyDescent="0.2">
      <c r="A4" s="194"/>
      <c r="B4" s="191"/>
      <c r="C4" s="191"/>
      <c r="D4" s="191"/>
      <c r="E4" s="193"/>
      <c r="F4" s="115" t="s">
        <v>23</v>
      </c>
      <c r="G4" s="115" t="s">
        <v>113</v>
      </c>
      <c r="H4" s="115" t="s">
        <v>21</v>
      </c>
      <c r="I4" s="115" t="s">
        <v>22</v>
      </c>
      <c r="J4" s="116" t="s">
        <v>24</v>
      </c>
      <c r="K4" s="109" t="s">
        <v>25</v>
      </c>
      <c r="L4" s="105"/>
      <c r="M4" s="142"/>
      <c r="N4" s="142"/>
      <c r="O4" s="142"/>
      <c r="P4" s="142"/>
      <c r="Q4" s="142"/>
      <c r="R4" s="142"/>
      <c r="S4" s="142"/>
      <c r="T4" s="142"/>
      <c r="U4" s="142"/>
      <c r="V4" s="142"/>
      <c r="W4" s="142"/>
      <c r="X4" s="142"/>
    </row>
    <row r="5" spans="1:24" s="1" customFormat="1" ht="15.75" x14ac:dyDescent="0.2">
      <c r="A5" s="187" t="s">
        <v>26</v>
      </c>
      <c r="B5" s="187"/>
      <c r="C5" s="187"/>
      <c r="D5" s="187"/>
      <c r="E5" s="187"/>
      <c r="F5" s="187"/>
      <c r="G5" s="187"/>
      <c r="H5" s="187"/>
      <c r="I5" s="187"/>
      <c r="J5" s="187"/>
      <c r="K5" s="187"/>
      <c r="L5" s="105"/>
      <c r="M5" s="142"/>
      <c r="N5" s="142"/>
      <c r="O5" s="142"/>
      <c r="P5" s="142"/>
      <c r="Q5" s="142"/>
      <c r="R5" s="142"/>
      <c r="S5" s="142"/>
      <c r="T5" s="142"/>
      <c r="U5" s="142"/>
      <c r="V5" s="142"/>
      <c r="W5" s="142"/>
      <c r="X5" s="142"/>
    </row>
    <row r="6" spans="1:24" s="1" customFormat="1" ht="13.5" customHeight="1" x14ac:dyDescent="0.2">
      <c r="A6" s="27" t="s">
        <v>27</v>
      </c>
      <c r="B6" s="119">
        <v>501445</v>
      </c>
      <c r="C6" s="28">
        <v>480.03</v>
      </c>
      <c r="D6" s="29" t="s">
        <v>160</v>
      </c>
      <c r="E6" s="29" t="s">
        <v>121</v>
      </c>
      <c r="F6" s="127">
        <v>406494</v>
      </c>
      <c r="G6" s="30">
        <v>560.32000000000005</v>
      </c>
      <c r="H6" s="31" t="s">
        <v>161</v>
      </c>
      <c r="I6" s="32" t="s">
        <v>121</v>
      </c>
      <c r="J6" s="33">
        <f t="shared" ref="J6:J15" si="0">G6/$C$48*100</f>
        <v>47.565365025466896</v>
      </c>
      <c r="K6" s="33">
        <f>F6/$F$15*100</f>
        <v>42.954011583488935</v>
      </c>
      <c r="L6" s="105"/>
      <c r="M6" s="142"/>
      <c r="N6" s="142"/>
      <c r="O6" s="142"/>
      <c r="P6" s="161"/>
      <c r="Q6" s="161"/>
      <c r="R6" s="142"/>
      <c r="S6" s="142"/>
      <c r="T6" s="142"/>
      <c r="U6" s="142"/>
      <c r="V6" s="142"/>
      <c r="W6" s="142"/>
      <c r="X6" s="142"/>
    </row>
    <row r="7" spans="1:24" s="1" customFormat="1" ht="13.5" customHeight="1" x14ac:dyDescent="0.2">
      <c r="A7" s="34" t="s">
        <v>28</v>
      </c>
      <c r="B7" s="120">
        <v>52614</v>
      </c>
      <c r="C7" s="35">
        <v>612.55999999999995</v>
      </c>
      <c r="D7" s="36" t="s">
        <v>162</v>
      </c>
      <c r="E7" s="36" t="s">
        <v>137</v>
      </c>
      <c r="F7" s="128">
        <v>46514</v>
      </c>
      <c r="G7" s="37">
        <v>642.76</v>
      </c>
      <c r="H7" s="38" t="s">
        <v>163</v>
      </c>
      <c r="I7" s="39" t="s">
        <v>118</v>
      </c>
      <c r="J7" s="40">
        <f t="shared" si="0"/>
        <v>54.563667232597624</v>
      </c>
      <c r="K7" s="40">
        <f>F7/$F$15*100</f>
        <v>4.9151104193282169</v>
      </c>
      <c r="L7" s="105"/>
      <c r="M7" s="142"/>
      <c r="N7" s="142"/>
      <c r="O7" s="142"/>
      <c r="P7" s="161"/>
      <c r="Q7" s="161"/>
      <c r="R7" s="142"/>
      <c r="S7" s="142"/>
      <c r="T7" s="142"/>
      <c r="U7" s="142"/>
      <c r="V7" s="142"/>
      <c r="W7" s="142"/>
      <c r="X7" s="142"/>
    </row>
    <row r="8" spans="1:24" s="1" customFormat="1" ht="13.5" customHeight="1" x14ac:dyDescent="0.2">
      <c r="A8" s="34" t="s">
        <v>89</v>
      </c>
      <c r="B8" s="120">
        <v>76146</v>
      </c>
      <c r="C8" s="35">
        <v>422.32</v>
      </c>
      <c r="D8" s="36" t="s">
        <v>164</v>
      </c>
      <c r="E8" s="36" t="s">
        <v>138</v>
      </c>
      <c r="F8" s="128">
        <v>66078</v>
      </c>
      <c r="G8" s="37">
        <v>474.33</v>
      </c>
      <c r="H8" s="38" t="s">
        <v>139</v>
      </c>
      <c r="I8" s="39" t="s">
        <v>165</v>
      </c>
      <c r="J8" s="40">
        <f t="shared" si="0"/>
        <v>40.265704584040748</v>
      </c>
      <c r="K8" s="40">
        <f t="shared" ref="K8:K14" si="1">F8/$F$15*100</f>
        <v>6.9824282213606637</v>
      </c>
      <c r="L8" s="105"/>
      <c r="M8" s="142"/>
      <c r="N8" s="142"/>
      <c r="O8" s="142"/>
      <c r="P8" s="161"/>
      <c r="Q8" s="161"/>
      <c r="R8" s="142"/>
      <c r="S8" s="142"/>
      <c r="T8" s="142"/>
      <c r="U8" s="142"/>
      <c r="V8" s="142"/>
      <c r="W8" s="142"/>
      <c r="X8" s="142"/>
    </row>
    <row r="9" spans="1:24" s="1" customFormat="1" ht="14.25" customHeight="1" x14ac:dyDescent="0.2">
      <c r="A9" s="41" t="s">
        <v>68</v>
      </c>
      <c r="B9" s="121">
        <v>630205</v>
      </c>
      <c r="C9" s="42">
        <v>484.12</v>
      </c>
      <c r="D9" s="43" t="s">
        <v>166</v>
      </c>
      <c r="E9" s="43" t="s">
        <v>117</v>
      </c>
      <c r="F9" s="129">
        <v>519086</v>
      </c>
      <c r="G9" s="44">
        <v>556.76</v>
      </c>
      <c r="H9" s="45" t="s">
        <v>167</v>
      </c>
      <c r="I9" s="46" t="s">
        <v>122</v>
      </c>
      <c r="J9" s="40">
        <f t="shared" si="0"/>
        <v>47.263157894736842</v>
      </c>
      <c r="K9" s="70">
        <f t="shared" si="1"/>
        <v>54.851550224177814</v>
      </c>
      <c r="L9" s="105"/>
      <c r="M9" s="142"/>
      <c r="N9" s="142"/>
      <c r="O9" s="142"/>
      <c r="P9" s="161"/>
      <c r="Q9" s="161"/>
      <c r="R9" s="142"/>
      <c r="S9" s="142"/>
      <c r="T9" s="142"/>
      <c r="U9" s="142"/>
      <c r="V9" s="142"/>
      <c r="W9" s="142"/>
      <c r="X9" s="142"/>
    </row>
    <row r="10" spans="1:24" s="1" customFormat="1" ht="13.5" customHeight="1" x14ac:dyDescent="0.2">
      <c r="A10" s="47" t="s">
        <v>29</v>
      </c>
      <c r="B10" s="120">
        <v>211689</v>
      </c>
      <c r="C10" s="35">
        <v>461.39</v>
      </c>
      <c r="D10" s="36" t="s">
        <v>168</v>
      </c>
      <c r="E10" s="36" t="s">
        <v>169</v>
      </c>
      <c r="F10" s="128">
        <v>175840</v>
      </c>
      <c r="G10" s="37">
        <v>510.69</v>
      </c>
      <c r="H10" s="38" t="s">
        <v>170</v>
      </c>
      <c r="I10" s="39" t="s">
        <v>171</v>
      </c>
      <c r="J10" s="40">
        <f t="shared" si="0"/>
        <v>43.352292020373511</v>
      </c>
      <c r="K10" s="40">
        <f t="shared" si="1"/>
        <v>18.58092221986227</v>
      </c>
      <c r="L10" s="105"/>
      <c r="M10" s="142"/>
      <c r="N10" s="142"/>
      <c r="O10" s="142"/>
      <c r="P10" s="161"/>
      <c r="Q10" s="161"/>
      <c r="R10" s="161"/>
      <c r="S10" s="161"/>
      <c r="T10" s="142"/>
      <c r="U10" s="142"/>
      <c r="V10" s="142"/>
      <c r="W10" s="142"/>
      <c r="X10" s="142"/>
    </row>
    <row r="11" spans="1:24" s="1" customFormat="1" ht="13.5" customHeight="1" x14ac:dyDescent="0.2">
      <c r="A11" s="171" t="s">
        <v>93</v>
      </c>
      <c r="B11" s="120">
        <v>383</v>
      </c>
      <c r="C11" s="35">
        <v>505</v>
      </c>
      <c r="D11" s="36" t="s">
        <v>172</v>
      </c>
      <c r="E11" s="36" t="s">
        <v>140</v>
      </c>
      <c r="F11" s="128">
        <v>375</v>
      </c>
      <c r="G11" s="37">
        <v>505.42</v>
      </c>
      <c r="H11" s="38" t="s">
        <v>173</v>
      </c>
      <c r="I11" s="39" t="s">
        <v>140</v>
      </c>
      <c r="J11" s="40">
        <f t="shared" si="0"/>
        <v>42.904923599320881</v>
      </c>
      <c r="K11" s="40">
        <f t="shared" si="1"/>
        <v>3.9626056826935575E-2</v>
      </c>
      <c r="L11" s="105"/>
      <c r="M11" s="142"/>
      <c r="N11" s="142"/>
      <c r="O11" s="142"/>
      <c r="P11" s="161"/>
      <c r="Q11" s="161"/>
      <c r="R11" s="161"/>
      <c r="S11" s="161"/>
      <c r="T11" s="142"/>
      <c r="U11" s="142"/>
      <c r="V11" s="142"/>
      <c r="W11" s="142"/>
      <c r="X11" s="142"/>
    </row>
    <row r="12" spans="1:24" s="1" customFormat="1" ht="14.25" customHeight="1" x14ac:dyDescent="0.2">
      <c r="A12" s="41" t="s">
        <v>69</v>
      </c>
      <c r="B12" s="121">
        <v>842277</v>
      </c>
      <c r="C12" s="42">
        <v>478.42</v>
      </c>
      <c r="D12" s="43" t="s">
        <v>174</v>
      </c>
      <c r="E12" s="43" t="s">
        <v>175</v>
      </c>
      <c r="F12" s="129">
        <v>695301</v>
      </c>
      <c r="G12" s="44">
        <v>545.08000000000004</v>
      </c>
      <c r="H12" s="45" t="s">
        <v>176</v>
      </c>
      <c r="I12" s="46" t="s">
        <v>126</v>
      </c>
      <c r="J12" s="40">
        <f t="shared" si="0"/>
        <v>46.271646859083191</v>
      </c>
      <c r="K12" s="70">
        <f t="shared" si="1"/>
        <v>73.47209850086702</v>
      </c>
      <c r="L12" s="105"/>
      <c r="M12" s="142"/>
      <c r="N12" s="142"/>
      <c r="O12" s="142"/>
      <c r="P12" s="161"/>
      <c r="Q12" s="161"/>
      <c r="R12" s="161"/>
      <c r="S12" s="161"/>
      <c r="T12" s="142"/>
      <c r="U12" s="142"/>
      <c r="V12" s="142"/>
      <c r="W12" s="142"/>
      <c r="X12" s="142"/>
    </row>
    <row r="13" spans="1:24" s="1" customFormat="1" ht="12" customHeight="1" x14ac:dyDescent="0.2">
      <c r="A13" s="47" t="s">
        <v>30</v>
      </c>
      <c r="B13" s="120">
        <v>93916</v>
      </c>
      <c r="C13" s="35">
        <v>358.31</v>
      </c>
      <c r="D13" s="36" t="s">
        <v>177</v>
      </c>
      <c r="E13" s="36" t="s">
        <v>125</v>
      </c>
      <c r="F13" s="128">
        <v>88800</v>
      </c>
      <c r="G13" s="37">
        <v>374.01</v>
      </c>
      <c r="H13" s="38" t="s">
        <v>178</v>
      </c>
      <c r="I13" s="39" t="s">
        <v>179</v>
      </c>
      <c r="J13" s="40">
        <f t="shared" si="0"/>
        <v>31.749575551782684</v>
      </c>
      <c r="K13" s="40">
        <f t="shared" si="1"/>
        <v>9.3834502566183442</v>
      </c>
      <c r="L13" s="105"/>
      <c r="M13" s="142"/>
      <c r="N13" s="142"/>
      <c r="O13" s="142"/>
      <c r="P13" s="161"/>
      <c r="Q13" s="161"/>
      <c r="R13" s="161"/>
      <c r="S13" s="161"/>
      <c r="T13" s="142"/>
      <c r="U13" s="142"/>
      <c r="V13" s="142"/>
      <c r="W13" s="142"/>
      <c r="X13" s="142"/>
    </row>
    <row r="14" spans="1:24" s="1" customFormat="1" ht="12" customHeight="1" x14ac:dyDescent="0.2">
      <c r="A14" s="47" t="s">
        <v>31</v>
      </c>
      <c r="B14" s="120">
        <v>195165</v>
      </c>
      <c r="C14" s="35">
        <v>376.54</v>
      </c>
      <c r="D14" s="36" t="s">
        <v>180</v>
      </c>
      <c r="E14" s="36" t="s">
        <v>181</v>
      </c>
      <c r="F14" s="128">
        <v>162246</v>
      </c>
      <c r="G14" s="37">
        <v>430.48</v>
      </c>
      <c r="H14" s="38" t="s">
        <v>182</v>
      </c>
      <c r="I14" s="39" t="s">
        <v>116</v>
      </c>
      <c r="J14" s="160">
        <f t="shared" si="0"/>
        <v>36.543293718166389</v>
      </c>
      <c r="K14" s="40">
        <f t="shared" si="1"/>
        <v>17.144451242514638</v>
      </c>
      <c r="L14" s="105"/>
      <c r="M14" s="142"/>
      <c r="N14" s="142"/>
      <c r="O14" s="142"/>
      <c r="P14" s="161"/>
      <c r="Q14" s="161"/>
      <c r="R14" s="161"/>
      <c r="S14" s="161"/>
      <c r="T14" s="142"/>
      <c r="U14" s="142"/>
      <c r="V14" s="142"/>
      <c r="W14" s="142"/>
      <c r="X14" s="142"/>
    </row>
    <row r="15" spans="1:24" s="1" customFormat="1" x14ac:dyDescent="0.25">
      <c r="A15" s="48" t="s">
        <v>32</v>
      </c>
      <c r="B15" s="122">
        <v>1131358</v>
      </c>
      <c r="C15" s="49">
        <v>450.87</v>
      </c>
      <c r="D15" s="50" t="s">
        <v>183</v>
      </c>
      <c r="E15" s="50" t="s">
        <v>133</v>
      </c>
      <c r="F15" s="122">
        <v>946347</v>
      </c>
      <c r="G15" s="49">
        <v>509.38</v>
      </c>
      <c r="H15" s="50" t="s">
        <v>184</v>
      </c>
      <c r="I15" s="50" t="s">
        <v>119</v>
      </c>
      <c r="J15" s="51">
        <f t="shared" si="0"/>
        <v>43.241086587436335</v>
      </c>
      <c r="K15" s="51"/>
      <c r="L15" s="137">
        <v>31</v>
      </c>
      <c r="M15" s="142"/>
      <c r="N15" s="142"/>
      <c r="O15" s="162"/>
      <c r="P15" s="161"/>
      <c r="Q15" s="161"/>
      <c r="R15" s="161"/>
      <c r="S15" s="161"/>
      <c r="T15" s="142"/>
      <c r="U15" s="142"/>
      <c r="V15" s="142"/>
      <c r="W15" s="142"/>
      <c r="X15" s="142"/>
    </row>
    <row r="16" spans="1:24" s="1" customFormat="1" ht="12.75" customHeight="1" x14ac:dyDescent="0.2">
      <c r="A16" s="110" t="s">
        <v>70</v>
      </c>
      <c r="B16" s="123">
        <v>112189</v>
      </c>
      <c r="C16" s="19">
        <v>683.54</v>
      </c>
      <c r="D16" s="20" t="s">
        <v>185</v>
      </c>
      <c r="E16" s="21" t="s">
        <v>186</v>
      </c>
      <c r="F16" s="123">
        <v>89889</v>
      </c>
      <c r="G16" s="19">
        <v>812.19</v>
      </c>
      <c r="H16" s="20" t="s">
        <v>187</v>
      </c>
      <c r="I16" s="21" t="s">
        <v>188</v>
      </c>
      <c r="J16" s="22">
        <f>G16/C48*100</f>
        <v>68.946519524617997</v>
      </c>
      <c r="K16" s="22"/>
      <c r="L16" s="105"/>
      <c r="M16" s="142"/>
      <c r="N16" s="142"/>
      <c r="O16" s="142"/>
      <c r="P16" s="161"/>
      <c r="Q16" s="161"/>
      <c r="R16" s="161"/>
      <c r="S16" s="161"/>
      <c r="T16" s="142"/>
      <c r="U16" s="142"/>
      <c r="V16" s="142"/>
      <c r="W16" s="142"/>
      <c r="X16" s="142"/>
    </row>
    <row r="17" spans="1:26" s="1" customFormat="1" ht="12.75" customHeight="1" x14ac:dyDescent="0.2">
      <c r="A17" s="111" t="s">
        <v>46</v>
      </c>
      <c r="B17" s="124">
        <v>224077</v>
      </c>
      <c r="C17" s="23">
        <v>622.30999999999995</v>
      </c>
      <c r="D17" s="24" t="s">
        <v>189</v>
      </c>
      <c r="E17" s="25" t="s">
        <v>116</v>
      </c>
      <c r="F17" s="124">
        <v>182235</v>
      </c>
      <c r="G17" s="23">
        <v>719.87</v>
      </c>
      <c r="H17" s="24" t="s">
        <v>190</v>
      </c>
      <c r="I17" s="25" t="s">
        <v>119</v>
      </c>
      <c r="J17" s="26">
        <f>G17/C48*100</f>
        <v>61.109507640067918</v>
      </c>
      <c r="K17" s="26">
        <f>F17/F15*100</f>
        <v>19.25667857561761</v>
      </c>
      <c r="L17" s="105"/>
      <c r="M17" s="142"/>
      <c r="N17" s="142"/>
      <c r="O17" s="142"/>
      <c r="P17" s="161"/>
      <c r="Q17" s="161"/>
      <c r="R17" s="161"/>
      <c r="S17" s="161"/>
      <c r="T17" s="142"/>
      <c r="U17" s="142"/>
      <c r="V17" s="142"/>
      <c r="W17" s="142"/>
      <c r="X17" s="142"/>
    </row>
    <row r="18" spans="1:26" s="1" customFormat="1" ht="12.75" customHeight="1" x14ac:dyDescent="0.2">
      <c r="A18" s="52" t="s">
        <v>33</v>
      </c>
      <c r="B18" s="125">
        <v>309593</v>
      </c>
      <c r="C18" s="4">
        <v>318.23</v>
      </c>
      <c r="D18" s="5" t="s">
        <v>191</v>
      </c>
      <c r="E18" s="6" t="s">
        <v>19</v>
      </c>
      <c r="F18" s="125">
        <v>264562</v>
      </c>
      <c r="G18" s="4">
        <v>349.26251253014414</v>
      </c>
      <c r="H18" s="5" t="s">
        <v>192</v>
      </c>
      <c r="I18" s="6" t="s">
        <v>19</v>
      </c>
      <c r="J18" s="10">
        <f>G18/C48*100</f>
        <v>29.648770163849246</v>
      </c>
      <c r="K18" s="10">
        <f>F18/F15*100</f>
        <v>27.956130256660611</v>
      </c>
      <c r="L18" s="105"/>
      <c r="M18" s="142"/>
      <c r="N18" s="142"/>
      <c r="O18" s="142"/>
      <c r="P18" s="161"/>
      <c r="Q18" s="161"/>
      <c r="R18" s="161"/>
      <c r="S18" s="161"/>
      <c r="T18" s="142"/>
      <c r="U18" s="142"/>
      <c r="V18" s="142"/>
      <c r="W18" s="142"/>
      <c r="X18" s="142"/>
    </row>
    <row r="19" spans="1:26" s="1" customFormat="1" ht="23.25" customHeight="1" x14ac:dyDescent="0.2">
      <c r="A19" s="53" t="s">
        <v>35</v>
      </c>
      <c r="B19" s="126">
        <v>1699</v>
      </c>
      <c r="C19" s="7">
        <v>1299.08</v>
      </c>
      <c r="D19" s="9" t="s">
        <v>193</v>
      </c>
      <c r="E19" s="8" t="s">
        <v>19</v>
      </c>
      <c r="F19" s="126">
        <v>1556</v>
      </c>
      <c r="G19" s="7">
        <v>1363.75</v>
      </c>
      <c r="H19" s="9" t="s">
        <v>194</v>
      </c>
      <c r="I19" s="8" t="s">
        <v>19</v>
      </c>
      <c r="J19" s="11">
        <f>G19/C48*100</f>
        <v>115.76825127334465</v>
      </c>
      <c r="K19" s="11">
        <f>F19/F15*100</f>
        <v>0.16442171846056469</v>
      </c>
      <c r="L19" s="105"/>
      <c r="M19" s="142"/>
      <c r="N19" s="142"/>
      <c r="O19" s="142"/>
      <c r="P19" s="161"/>
      <c r="Q19" s="161"/>
      <c r="R19" s="142"/>
      <c r="S19" s="142"/>
      <c r="T19" s="142"/>
      <c r="U19" s="142"/>
      <c r="V19" s="142"/>
      <c r="W19" s="142"/>
      <c r="X19" s="142"/>
    </row>
    <row r="20" spans="1:26" ht="25.5" customHeight="1" x14ac:dyDescent="0.25">
      <c r="A20" s="189" t="s">
        <v>90</v>
      </c>
      <c r="B20" s="189"/>
      <c r="C20" s="189"/>
      <c r="D20" s="189"/>
      <c r="E20" s="189"/>
      <c r="F20" s="189"/>
      <c r="G20" s="189"/>
      <c r="H20" s="189"/>
      <c r="I20" s="189"/>
      <c r="J20" s="189"/>
      <c r="K20" s="189"/>
      <c r="L20" s="139"/>
    </row>
    <row r="21" spans="1:26" s="1" customFormat="1" ht="15.75" customHeight="1" x14ac:dyDescent="0.2">
      <c r="A21" s="194" t="s">
        <v>39</v>
      </c>
      <c r="B21" s="191" t="s">
        <v>20</v>
      </c>
      <c r="C21" s="191" t="s">
        <v>112</v>
      </c>
      <c r="D21" s="191" t="s">
        <v>21</v>
      </c>
      <c r="E21" s="192" t="s">
        <v>22</v>
      </c>
      <c r="F21" s="188" t="s">
        <v>40</v>
      </c>
      <c r="G21" s="188"/>
      <c r="H21" s="188"/>
      <c r="I21" s="188"/>
      <c r="J21" s="188"/>
      <c r="K21" s="188"/>
      <c r="L21" s="105"/>
      <c r="M21" s="142"/>
      <c r="N21" s="142"/>
      <c r="O21" s="142"/>
      <c r="P21" s="142"/>
      <c r="Q21" s="142"/>
      <c r="R21" s="142"/>
      <c r="S21" s="142"/>
      <c r="T21" s="142"/>
      <c r="U21" s="142"/>
      <c r="V21" s="142"/>
      <c r="W21" s="142"/>
      <c r="X21" s="142"/>
    </row>
    <row r="22" spans="1:26" s="1" customFormat="1" ht="63" customHeight="1" x14ac:dyDescent="0.2">
      <c r="A22" s="194"/>
      <c r="B22" s="191"/>
      <c r="C22" s="191"/>
      <c r="D22" s="191"/>
      <c r="E22" s="193"/>
      <c r="F22" s="115" t="s">
        <v>23</v>
      </c>
      <c r="G22" s="115" t="s">
        <v>113</v>
      </c>
      <c r="H22" s="115" t="s">
        <v>21</v>
      </c>
      <c r="I22" s="115" t="s">
        <v>22</v>
      </c>
      <c r="J22" s="116" t="s">
        <v>24</v>
      </c>
      <c r="K22" s="109" t="s">
        <v>34</v>
      </c>
      <c r="L22" s="105"/>
      <c r="M22" s="142"/>
      <c r="N22" s="142"/>
      <c r="O22" s="142"/>
      <c r="P22" s="142"/>
      <c r="Q22" s="142"/>
      <c r="R22" s="142"/>
      <c r="S22" s="142"/>
      <c r="T22" s="142"/>
      <c r="U22" s="142"/>
      <c r="V22" s="142"/>
      <c r="W22" s="142"/>
      <c r="X22" s="142"/>
    </row>
    <row r="23" spans="1:26" s="1" customFormat="1" ht="18" customHeight="1" x14ac:dyDescent="0.2">
      <c r="A23" s="198" t="s">
        <v>108</v>
      </c>
      <c r="B23" s="198"/>
      <c r="C23" s="198"/>
      <c r="D23" s="198"/>
      <c r="E23" s="198"/>
      <c r="F23" s="198"/>
      <c r="G23" s="198"/>
      <c r="H23" s="198"/>
      <c r="I23" s="198"/>
      <c r="J23" s="198"/>
      <c r="K23" s="198"/>
      <c r="L23" s="105"/>
      <c r="M23" s="142"/>
      <c r="N23" s="142"/>
      <c r="O23" s="142"/>
      <c r="P23" s="142"/>
      <c r="Q23" s="142"/>
      <c r="R23" s="142"/>
      <c r="S23" s="142"/>
      <c r="T23" s="142"/>
      <c r="U23" s="142"/>
      <c r="V23" s="142"/>
      <c r="W23" s="142"/>
      <c r="X23" s="142"/>
    </row>
    <row r="24" spans="1:26" s="1" customFormat="1" ht="12" customHeight="1" x14ac:dyDescent="0.2">
      <c r="A24" s="27" t="s">
        <v>27</v>
      </c>
      <c r="B24" s="119">
        <v>20628</v>
      </c>
      <c r="C24" s="28">
        <v>455.47</v>
      </c>
      <c r="D24" s="29" t="s">
        <v>195</v>
      </c>
      <c r="E24" s="29" t="s">
        <v>128</v>
      </c>
      <c r="F24" s="127">
        <v>15776</v>
      </c>
      <c r="G24" s="30">
        <v>553.75</v>
      </c>
      <c r="H24" s="31" t="s">
        <v>196</v>
      </c>
      <c r="I24" s="32" t="s">
        <v>132</v>
      </c>
      <c r="J24" s="33">
        <f t="shared" ref="J24:J32" si="2">G24/$C$48*100</f>
        <v>47.007640067911716</v>
      </c>
      <c r="K24" s="33">
        <f>F24/$F$32*100</f>
        <v>49.238451935081152</v>
      </c>
      <c r="L24" s="105"/>
      <c r="M24" s="142"/>
      <c r="N24" s="142"/>
      <c r="O24" s="142"/>
      <c r="P24" s="142"/>
      <c r="Q24" s="142"/>
      <c r="R24" s="142"/>
      <c r="S24" s="142"/>
      <c r="T24" s="142"/>
      <c r="U24" s="142"/>
      <c r="V24" s="142"/>
      <c r="W24" s="142"/>
      <c r="X24" s="142"/>
    </row>
    <row r="25" spans="1:26" s="1" customFormat="1" ht="12" customHeight="1" x14ac:dyDescent="0.2">
      <c r="A25" s="34" t="s">
        <v>28</v>
      </c>
      <c r="B25" s="120">
        <v>5077</v>
      </c>
      <c r="C25" s="35">
        <v>585.86</v>
      </c>
      <c r="D25" s="36" t="s">
        <v>197</v>
      </c>
      <c r="E25" s="36" t="s">
        <v>120</v>
      </c>
      <c r="F25" s="128">
        <v>4604</v>
      </c>
      <c r="G25" s="37">
        <v>609.82000000000005</v>
      </c>
      <c r="H25" s="38" t="s">
        <v>198</v>
      </c>
      <c r="I25" s="39" t="s">
        <v>199</v>
      </c>
      <c r="J25" s="40">
        <f t="shared" si="2"/>
        <v>51.76740237691002</v>
      </c>
      <c r="K25" s="40">
        <f>F25/$F$32*100</f>
        <v>14.369538077403247</v>
      </c>
      <c r="L25" s="105"/>
      <c r="M25" s="142"/>
      <c r="N25" s="142"/>
      <c r="O25" s="142"/>
      <c r="P25" s="142"/>
      <c r="Q25" s="142"/>
      <c r="R25" s="142"/>
      <c r="S25" s="142"/>
      <c r="T25" s="142"/>
      <c r="U25" s="142"/>
      <c r="V25" s="142"/>
      <c r="W25" s="142"/>
      <c r="X25" s="142"/>
    </row>
    <row r="26" spans="1:26" s="1" customFormat="1" ht="12" customHeight="1" x14ac:dyDescent="0.2">
      <c r="A26" s="41" t="s">
        <v>68</v>
      </c>
      <c r="B26" s="121">
        <v>25705</v>
      </c>
      <c r="C26" s="42">
        <v>481.22</v>
      </c>
      <c r="D26" s="43" t="s">
        <v>200</v>
      </c>
      <c r="E26" s="43" t="s">
        <v>123</v>
      </c>
      <c r="F26" s="129">
        <v>20380</v>
      </c>
      <c r="G26" s="44">
        <v>566.41999999999996</v>
      </c>
      <c r="H26" s="45" t="s">
        <v>201</v>
      </c>
      <c r="I26" s="46" t="s">
        <v>202</v>
      </c>
      <c r="J26" s="70">
        <f t="shared" si="2"/>
        <v>48.083191850594226</v>
      </c>
      <c r="K26" s="70">
        <f t="shared" ref="K26:K31" si="3">F26/$F$32*100</f>
        <v>63.607990012484393</v>
      </c>
      <c r="L26" s="105"/>
      <c r="M26" s="142"/>
      <c r="N26" s="142"/>
      <c r="O26" s="142"/>
      <c r="P26" s="142"/>
      <c r="Q26" s="142"/>
      <c r="R26" s="142"/>
      <c r="S26" s="142"/>
      <c r="T26" s="142"/>
      <c r="U26" s="142"/>
      <c r="V26" s="142"/>
      <c r="W26" s="142"/>
      <c r="X26" s="142"/>
    </row>
    <row r="27" spans="1:26" s="1" customFormat="1" ht="12" customHeight="1" x14ac:dyDescent="0.2">
      <c r="A27" s="47" t="s">
        <v>29</v>
      </c>
      <c r="B27" s="120">
        <v>5383</v>
      </c>
      <c r="C27" s="35">
        <v>468.01</v>
      </c>
      <c r="D27" s="36" t="s">
        <v>203</v>
      </c>
      <c r="E27" s="36" t="s">
        <v>124</v>
      </c>
      <c r="F27" s="128">
        <v>4697</v>
      </c>
      <c r="G27" s="37">
        <v>501.83</v>
      </c>
      <c r="H27" s="38" t="s">
        <v>204</v>
      </c>
      <c r="I27" s="39" t="s">
        <v>134</v>
      </c>
      <c r="J27" s="40">
        <f t="shared" si="2"/>
        <v>42.600169779286929</v>
      </c>
      <c r="K27" s="40">
        <f t="shared" si="3"/>
        <v>14.659800249687891</v>
      </c>
      <c r="L27" s="105"/>
      <c r="M27" s="142"/>
      <c r="N27" s="142"/>
      <c r="O27" s="142"/>
      <c r="P27" s="142" t="s">
        <v>0</v>
      </c>
      <c r="Q27" s="142"/>
      <c r="R27" s="142"/>
      <c r="S27" s="142"/>
      <c r="T27" s="142"/>
      <c r="U27" s="142"/>
      <c r="V27" s="142"/>
      <c r="W27" s="142"/>
      <c r="X27" s="142"/>
    </row>
    <row r="28" spans="1:26" s="1" customFormat="1" ht="12" customHeight="1" x14ac:dyDescent="0.2">
      <c r="A28" s="171" t="s">
        <v>37</v>
      </c>
      <c r="B28" s="120">
        <v>10</v>
      </c>
      <c r="C28" s="35">
        <v>540.46</v>
      </c>
      <c r="D28" s="36" t="s">
        <v>205</v>
      </c>
      <c r="E28" s="36" t="s">
        <v>206</v>
      </c>
      <c r="F28" s="128">
        <v>10</v>
      </c>
      <c r="G28" s="37">
        <v>540.46</v>
      </c>
      <c r="H28" s="38" t="s">
        <v>205</v>
      </c>
      <c r="I28" s="39" t="s">
        <v>206</v>
      </c>
      <c r="J28" s="40">
        <f t="shared" si="2"/>
        <v>45.879456706281836</v>
      </c>
      <c r="K28" s="40">
        <f t="shared" si="3"/>
        <v>3.1210986267166042E-2</v>
      </c>
      <c r="L28" s="105"/>
      <c r="M28" s="142"/>
      <c r="N28" s="142"/>
      <c r="O28" s="142"/>
      <c r="P28" s="142"/>
      <c r="Q28" s="142"/>
      <c r="R28" s="142"/>
      <c r="S28" s="142"/>
      <c r="T28" s="142"/>
      <c r="U28" s="142"/>
      <c r="V28" s="142"/>
      <c r="W28" s="142"/>
      <c r="X28" s="142"/>
    </row>
    <row r="29" spans="1:26" s="1" customFormat="1" ht="12" customHeight="1" x14ac:dyDescent="0.2">
      <c r="A29" s="41" t="s">
        <v>69</v>
      </c>
      <c r="B29" s="121">
        <v>31098</v>
      </c>
      <c r="C29" s="42">
        <v>478.95</v>
      </c>
      <c r="D29" s="43" t="s">
        <v>207</v>
      </c>
      <c r="E29" s="43" t="s">
        <v>125</v>
      </c>
      <c r="F29" s="129">
        <v>25087</v>
      </c>
      <c r="G29" s="44">
        <v>554.32000000000005</v>
      </c>
      <c r="H29" s="45" t="s">
        <v>208</v>
      </c>
      <c r="I29" s="46" t="s">
        <v>127</v>
      </c>
      <c r="J29" s="70">
        <f t="shared" si="2"/>
        <v>47.056027164685915</v>
      </c>
      <c r="K29" s="70">
        <f t="shared" si="3"/>
        <v>78.299001248439453</v>
      </c>
      <c r="L29" s="105"/>
      <c r="M29" s="142"/>
      <c r="N29" s="197"/>
      <c r="O29" s="197"/>
      <c r="P29" s="197"/>
      <c r="Q29" s="197"/>
      <c r="R29" s="197"/>
      <c r="S29" s="197"/>
      <c r="T29" s="197"/>
      <c r="U29" s="197"/>
      <c r="V29" s="197"/>
      <c r="W29" s="197"/>
      <c r="X29" s="197"/>
      <c r="Y29" s="197"/>
      <c r="Z29" s="197"/>
    </row>
    <row r="30" spans="1:26" s="1" customFormat="1" ht="12" customHeight="1" x14ac:dyDescent="0.2">
      <c r="A30" s="47" t="s">
        <v>30</v>
      </c>
      <c r="B30" s="120">
        <v>1882</v>
      </c>
      <c r="C30" s="35">
        <v>334.23</v>
      </c>
      <c r="D30" s="36" t="s">
        <v>209</v>
      </c>
      <c r="E30" s="36" t="s">
        <v>135</v>
      </c>
      <c r="F30" s="128">
        <v>1629</v>
      </c>
      <c r="G30" s="37">
        <v>370.3</v>
      </c>
      <c r="H30" s="38" t="s">
        <v>210</v>
      </c>
      <c r="I30" s="39" t="s">
        <v>211</v>
      </c>
      <c r="J30" s="40">
        <f t="shared" si="2"/>
        <v>31.434634974533111</v>
      </c>
      <c r="K30" s="40">
        <f t="shared" si="3"/>
        <v>5.0842696629213489</v>
      </c>
      <c r="L30" s="105"/>
      <c r="M30" s="142"/>
      <c r="N30" s="142"/>
      <c r="O30" s="142"/>
      <c r="P30" s="142"/>
      <c r="Q30" s="142"/>
      <c r="R30" s="142"/>
      <c r="S30" s="142"/>
      <c r="T30" s="142"/>
      <c r="U30" s="142"/>
      <c r="V30" s="142"/>
      <c r="W30" s="142"/>
      <c r="X30" s="142"/>
    </row>
    <row r="31" spans="1:26" s="1" customFormat="1" ht="12" customHeight="1" x14ac:dyDescent="0.2">
      <c r="A31" s="47" t="s">
        <v>31</v>
      </c>
      <c r="B31" s="120">
        <v>6669</v>
      </c>
      <c r="C31" s="35">
        <v>372.53</v>
      </c>
      <c r="D31" s="36" t="s">
        <v>212</v>
      </c>
      <c r="E31" s="36" t="s">
        <v>213</v>
      </c>
      <c r="F31" s="128">
        <v>5324</v>
      </c>
      <c r="G31" s="37">
        <v>441.41</v>
      </c>
      <c r="H31" s="38" t="s">
        <v>214</v>
      </c>
      <c r="I31" s="39" t="s">
        <v>215</v>
      </c>
      <c r="J31" s="40">
        <f t="shared" si="2"/>
        <v>37.471137521222417</v>
      </c>
      <c r="K31" s="40">
        <f t="shared" si="3"/>
        <v>16.6167290886392</v>
      </c>
      <c r="L31" s="105"/>
      <c r="M31" s="142"/>
      <c r="N31" s="142"/>
      <c r="O31" s="142"/>
      <c r="P31" s="142"/>
      <c r="Q31" s="142"/>
      <c r="R31" s="142"/>
      <c r="S31" s="142"/>
      <c r="T31" s="142"/>
      <c r="U31" s="142"/>
      <c r="V31" s="142"/>
      <c r="W31" s="142"/>
      <c r="X31" s="142"/>
    </row>
    <row r="32" spans="1:26" s="1" customFormat="1" ht="15" customHeight="1" x14ac:dyDescent="0.2">
      <c r="A32" s="48" t="s">
        <v>32</v>
      </c>
      <c r="B32" s="122">
        <v>39649</v>
      </c>
      <c r="C32" s="49">
        <v>454.18069888269559</v>
      </c>
      <c r="D32" s="50" t="s">
        <v>216</v>
      </c>
      <c r="E32" s="50" t="s">
        <v>217</v>
      </c>
      <c r="F32" s="122">
        <v>32040</v>
      </c>
      <c r="G32" s="49">
        <v>526.20197815230972</v>
      </c>
      <c r="H32" s="50" t="s">
        <v>218</v>
      </c>
      <c r="I32" s="50" t="s">
        <v>219</v>
      </c>
      <c r="J32" s="51">
        <f t="shared" si="2"/>
        <v>44.669098315136644</v>
      </c>
      <c r="K32" s="51"/>
      <c r="L32" s="137">
        <v>32</v>
      </c>
      <c r="M32" s="142"/>
      <c r="N32" s="142"/>
      <c r="O32" s="142"/>
      <c r="P32" s="142"/>
      <c r="Q32" s="142"/>
      <c r="R32" s="142"/>
      <c r="S32" s="142"/>
      <c r="T32" s="142"/>
      <c r="U32" s="142"/>
      <c r="V32" s="142"/>
      <c r="W32" s="142"/>
      <c r="X32" s="142"/>
    </row>
    <row r="33" spans="1:24" s="3" customFormat="1" ht="25.5" customHeight="1" x14ac:dyDescent="0.2">
      <c r="A33" s="196" t="s">
        <v>71</v>
      </c>
      <c r="B33" s="196"/>
      <c r="C33" s="196"/>
      <c r="D33" s="196"/>
      <c r="E33" s="196"/>
      <c r="F33" s="196"/>
      <c r="G33" s="196"/>
      <c r="H33" s="196"/>
      <c r="I33" s="196"/>
      <c r="J33" s="196"/>
      <c r="K33" s="196"/>
      <c r="L33" s="137"/>
      <c r="M33" s="143"/>
      <c r="N33" s="143"/>
      <c r="O33" s="143"/>
      <c r="P33" s="143"/>
      <c r="Q33" s="143"/>
      <c r="R33" s="143"/>
      <c r="S33" s="143"/>
      <c r="T33" s="143"/>
      <c r="U33" s="143"/>
      <c r="V33" s="143"/>
      <c r="W33" s="143"/>
      <c r="X33" s="143"/>
    </row>
    <row r="34" spans="1:24" s="1" customFormat="1" ht="12.75" x14ac:dyDescent="0.2">
      <c r="L34" s="105"/>
      <c r="M34" s="142"/>
      <c r="N34" s="142"/>
      <c r="O34" s="142"/>
      <c r="P34" s="142"/>
      <c r="Q34" s="142"/>
      <c r="R34" s="142"/>
      <c r="S34" s="142"/>
      <c r="T34" s="142"/>
      <c r="U34" s="142"/>
      <c r="V34" s="142"/>
      <c r="W34" s="142"/>
      <c r="X34" s="142"/>
    </row>
    <row r="35" spans="1:24" s="1" customFormat="1" ht="12.75" customHeight="1" x14ac:dyDescent="0.2">
      <c r="A35" s="199" t="s">
        <v>38</v>
      </c>
      <c r="B35" s="191" t="s">
        <v>20</v>
      </c>
      <c r="C35" s="191" t="s">
        <v>112</v>
      </c>
      <c r="D35" s="195" t="s">
        <v>41</v>
      </c>
      <c r="E35" s="16"/>
      <c r="F35" s="17"/>
      <c r="L35" s="105"/>
      <c r="M35" s="142"/>
      <c r="N35" s="142"/>
      <c r="O35" s="142"/>
      <c r="P35" s="142"/>
      <c r="Q35" s="142"/>
      <c r="R35" s="142"/>
      <c r="S35" s="142"/>
      <c r="T35" s="142"/>
      <c r="U35" s="142"/>
      <c r="V35" s="142"/>
      <c r="W35" s="142"/>
      <c r="X35" s="142"/>
    </row>
    <row r="36" spans="1:24" s="1" customFormat="1" ht="51.75" customHeight="1" x14ac:dyDescent="0.2">
      <c r="A36" s="200"/>
      <c r="B36" s="191"/>
      <c r="C36" s="191"/>
      <c r="D36" s="195"/>
      <c r="E36" s="16"/>
      <c r="F36" s="17"/>
      <c r="L36" s="105"/>
      <c r="M36" s="142"/>
      <c r="N36" s="142"/>
      <c r="O36" s="142"/>
      <c r="P36" s="142"/>
      <c r="Q36" s="142"/>
      <c r="R36" s="142"/>
      <c r="S36" s="142"/>
      <c r="T36" s="142"/>
      <c r="U36" s="142"/>
      <c r="V36" s="142"/>
      <c r="W36" s="142"/>
      <c r="X36" s="142"/>
    </row>
    <row r="37" spans="1:24" s="1" customFormat="1" ht="33.75" customHeight="1" x14ac:dyDescent="0.2">
      <c r="A37" s="173" t="s">
        <v>109</v>
      </c>
      <c r="B37" s="173"/>
      <c r="C37" s="173"/>
      <c r="D37" s="173"/>
      <c r="E37" s="12"/>
      <c r="F37" s="12"/>
      <c r="G37" s="12"/>
      <c r="H37" s="12"/>
      <c r="I37" s="12"/>
      <c r="J37" s="12"/>
      <c r="K37" s="12"/>
      <c r="L37" s="105"/>
      <c r="M37" s="142"/>
      <c r="N37" s="142"/>
      <c r="O37" s="142"/>
      <c r="P37" s="142"/>
      <c r="Q37" s="142"/>
      <c r="R37" s="142"/>
      <c r="S37" s="142"/>
      <c r="T37" s="142"/>
      <c r="U37" s="142"/>
      <c r="V37" s="142"/>
      <c r="W37" s="142"/>
      <c r="X37" s="142"/>
    </row>
    <row r="38" spans="1:24" s="1" customFormat="1" ht="14.25" customHeight="1" x14ac:dyDescent="0.2">
      <c r="A38" s="54" t="s">
        <v>36</v>
      </c>
      <c r="B38" s="164">
        <v>25623</v>
      </c>
      <c r="C38" s="165">
        <v>432.07</v>
      </c>
      <c r="D38" s="166" t="s">
        <v>220</v>
      </c>
      <c r="L38" s="105"/>
      <c r="M38" s="142"/>
      <c r="N38" s="142"/>
      <c r="O38" s="142"/>
      <c r="P38" s="142"/>
      <c r="Q38" s="142"/>
      <c r="R38" s="142"/>
      <c r="S38" s="142"/>
      <c r="T38" s="142"/>
      <c r="U38" s="142"/>
      <c r="V38" s="142"/>
      <c r="W38" s="142"/>
      <c r="X38" s="142"/>
    </row>
    <row r="39" spans="1:24" s="1" customFormat="1" ht="14.25" customHeight="1" x14ac:dyDescent="0.2">
      <c r="A39" s="55" t="s">
        <v>42</v>
      </c>
      <c r="B39" s="167">
        <v>3296</v>
      </c>
      <c r="C39" s="168">
        <v>403.34</v>
      </c>
      <c r="D39" s="169" t="s">
        <v>221</v>
      </c>
      <c r="L39" s="105"/>
      <c r="M39" s="142"/>
      <c r="N39" s="142"/>
      <c r="O39" s="142"/>
      <c r="P39" s="142"/>
      <c r="Q39" s="142"/>
      <c r="R39" s="142"/>
      <c r="S39" s="142"/>
      <c r="T39" s="142"/>
      <c r="U39" s="142"/>
      <c r="V39" s="142"/>
      <c r="W39" s="142"/>
      <c r="X39" s="142"/>
    </row>
    <row r="40" spans="1:24" s="1" customFormat="1" ht="14.25" customHeight="1" x14ac:dyDescent="0.2">
      <c r="A40" s="55" t="s">
        <v>43</v>
      </c>
      <c r="B40" s="167">
        <v>9891</v>
      </c>
      <c r="C40" s="168">
        <v>405</v>
      </c>
      <c r="D40" s="169" t="s">
        <v>222</v>
      </c>
      <c r="L40" s="105"/>
      <c r="M40" s="142"/>
      <c r="N40" s="142"/>
      <c r="O40" s="142"/>
      <c r="P40" s="142"/>
      <c r="Q40" s="142"/>
      <c r="R40" s="142"/>
      <c r="S40" s="142"/>
      <c r="T40" s="142"/>
      <c r="U40" s="142"/>
      <c r="V40" s="142"/>
      <c r="W40" s="142"/>
      <c r="X40" s="142"/>
    </row>
    <row r="41" spans="1:24" s="1" customFormat="1" ht="20.25" customHeight="1" x14ac:dyDescent="0.2">
      <c r="A41" s="56" t="s">
        <v>44</v>
      </c>
      <c r="B41" s="122">
        <v>38810</v>
      </c>
      <c r="C41" s="49">
        <v>422.73108090698275</v>
      </c>
      <c r="D41" s="170" t="s">
        <v>0</v>
      </c>
      <c r="L41" s="105"/>
      <c r="M41" s="142"/>
      <c r="N41" s="142"/>
      <c r="O41" s="142"/>
      <c r="P41" s="142"/>
      <c r="Q41" s="142"/>
      <c r="R41" s="142"/>
      <c r="S41" s="142"/>
      <c r="T41" s="142"/>
      <c r="U41" s="142"/>
      <c r="V41" s="142"/>
      <c r="W41" s="142"/>
      <c r="X41" s="142"/>
    </row>
    <row r="42" spans="1:24" s="1" customFormat="1" ht="27.75" customHeight="1" x14ac:dyDescent="0.2">
      <c r="A42" s="174" t="s">
        <v>72</v>
      </c>
      <c r="B42" s="174"/>
      <c r="C42" s="174"/>
      <c r="D42" s="174"/>
      <c r="L42" s="105"/>
      <c r="M42" s="142"/>
      <c r="N42" s="142"/>
      <c r="O42" s="142"/>
      <c r="P42" s="142"/>
      <c r="Q42" s="142"/>
      <c r="R42" s="142"/>
      <c r="S42" s="142"/>
      <c r="T42" s="142"/>
      <c r="U42" s="142"/>
      <c r="V42" s="142"/>
      <c r="W42" s="142"/>
      <c r="X42" s="142"/>
    </row>
    <row r="43" spans="1:24" s="1" customFormat="1" ht="12.75" x14ac:dyDescent="0.2">
      <c r="A43" s="57"/>
      <c r="B43" s="57"/>
      <c r="C43" s="57"/>
      <c r="D43" s="57"/>
      <c r="L43" s="105"/>
      <c r="M43" s="142"/>
      <c r="N43" s="142"/>
      <c r="O43" s="142"/>
      <c r="P43" s="142"/>
      <c r="Q43" s="142"/>
      <c r="R43" s="142"/>
      <c r="S43" s="142"/>
      <c r="T43" s="142"/>
      <c r="U43" s="142"/>
      <c r="V43" s="142"/>
      <c r="W43" s="142"/>
      <c r="X43" s="142"/>
    </row>
    <row r="44" spans="1:24" s="1" customFormat="1" ht="12.75" x14ac:dyDescent="0.2">
      <c r="A44" s="57"/>
      <c r="B44" s="57"/>
      <c r="C44" s="57"/>
      <c r="D44" s="57"/>
      <c r="L44" s="105"/>
      <c r="M44" s="142"/>
      <c r="N44" s="142"/>
      <c r="O44" s="142"/>
      <c r="P44" s="142"/>
      <c r="Q44" s="142"/>
      <c r="R44" s="142"/>
      <c r="S44" s="142"/>
      <c r="T44" s="142"/>
      <c r="U44" s="142"/>
      <c r="V44" s="142"/>
      <c r="W44" s="142"/>
      <c r="X44" s="142"/>
    </row>
    <row r="45" spans="1:24" s="57" customFormat="1" ht="20.25" customHeight="1" x14ac:dyDescent="0.25">
      <c r="A45" s="175" t="s">
        <v>223</v>
      </c>
      <c r="B45" s="176"/>
      <c r="C45" s="180">
        <v>1658116</v>
      </c>
      <c r="D45" s="180"/>
      <c r="L45" s="140"/>
      <c r="M45" s="144"/>
      <c r="N45" s="144"/>
      <c r="O45" s="144"/>
      <c r="P45" s="144"/>
      <c r="Q45" s="144"/>
      <c r="R45" s="144"/>
      <c r="S45" s="144"/>
      <c r="T45" s="144"/>
      <c r="U45" s="144"/>
      <c r="V45" s="144"/>
      <c r="W45" s="144"/>
      <c r="X45" s="144"/>
    </row>
    <row r="46" spans="1:24" s="57" customFormat="1" ht="20.25" customHeight="1" x14ac:dyDescent="0.25">
      <c r="A46" s="177" t="s">
        <v>224</v>
      </c>
      <c r="B46" s="178"/>
      <c r="C46" s="180">
        <v>1226239</v>
      </c>
      <c r="D46" s="180"/>
      <c r="L46" s="140"/>
      <c r="M46" s="144"/>
      <c r="N46" s="144"/>
      <c r="O46" s="144"/>
      <c r="P46" s="144"/>
      <c r="Q46" s="144"/>
      <c r="R46" s="144"/>
      <c r="S46" s="144"/>
      <c r="T46" s="144"/>
      <c r="U46" s="144"/>
      <c r="V46" s="144"/>
      <c r="W46" s="144"/>
      <c r="X46" s="144"/>
    </row>
    <row r="47" spans="1:24" s="57" customFormat="1" ht="20.25" customHeight="1" x14ac:dyDescent="0.25">
      <c r="A47" s="175" t="s">
        <v>45</v>
      </c>
      <c r="B47" s="176"/>
      <c r="C47" s="179" t="s">
        <v>158</v>
      </c>
      <c r="D47" s="179"/>
      <c r="L47" s="140"/>
      <c r="M47" s="144"/>
      <c r="N47" s="144"/>
      <c r="O47" s="144"/>
      <c r="P47" s="144"/>
      <c r="Q47" s="144"/>
      <c r="R47" s="144"/>
      <c r="S47" s="144"/>
      <c r="T47" s="144"/>
      <c r="U47" s="144"/>
      <c r="V47" s="144"/>
      <c r="W47" s="144"/>
      <c r="X47" s="144"/>
    </row>
    <row r="48" spans="1:24" s="57" customFormat="1" ht="27" customHeight="1" x14ac:dyDescent="0.25">
      <c r="A48" s="185" t="s">
        <v>225</v>
      </c>
      <c r="B48" s="186"/>
      <c r="C48" s="182">
        <v>1178</v>
      </c>
      <c r="D48" s="182"/>
      <c r="L48" s="140"/>
      <c r="M48" s="163"/>
      <c r="N48" s="144"/>
      <c r="O48" s="144"/>
      <c r="P48" s="144"/>
      <c r="Q48" s="144"/>
      <c r="R48" s="144"/>
      <c r="S48" s="144"/>
      <c r="T48" s="144"/>
      <c r="U48" s="144"/>
      <c r="V48" s="144"/>
      <c r="W48" s="144"/>
      <c r="X48" s="144"/>
    </row>
    <row r="49" spans="1:24" s="57" customFormat="1" ht="20.25" customHeight="1" x14ac:dyDescent="0.25">
      <c r="A49" s="175" t="s">
        <v>129</v>
      </c>
      <c r="B49" s="176"/>
      <c r="C49" s="181">
        <v>11.77</v>
      </c>
      <c r="D49" s="181"/>
      <c r="L49" s="140"/>
      <c r="M49" s="144"/>
      <c r="N49" s="144"/>
      <c r="O49" s="144"/>
      <c r="P49" s="144"/>
      <c r="Q49" s="144"/>
      <c r="R49" s="144"/>
      <c r="S49" s="144"/>
      <c r="T49" s="144"/>
      <c r="U49" s="144"/>
      <c r="V49" s="144"/>
      <c r="W49" s="144"/>
      <c r="X49" s="144"/>
    </row>
    <row r="50" spans="1:24" s="57" customFormat="1" ht="20.25" customHeight="1" x14ac:dyDescent="0.25">
      <c r="A50" s="183" t="s">
        <v>130</v>
      </c>
      <c r="B50" s="184"/>
      <c r="C50" s="181">
        <v>12.13</v>
      </c>
      <c r="D50" s="181"/>
      <c r="L50" s="140"/>
      <c r="M50" s="144"/>
      <c r="N50" s="144"/>
      <c r="O50" s="144"/>
      <c r="P50" s="144"/>
      <c r="Q50" s="144"/>
      <c r="R50" s="144"/>
      <c r="S50" s="144"/>
      <c r="T50" s="144"/>
      <c r="U50" s="144"/>
      <c r="V50" s="144"/>
      <c r="W50" s="144"/>
      <c r="X50" s="144"/>
    </row>
    <row r="51" spans="1:24" s="57" customFormat="1" ht="20.25" customHeight="1" x14ac:dyDescent="0.25">
      <c r="A51" s="175" t="s">
        <v>110</v>
      </c>
      <c r="B51" s="176"/>
      <c r="C51" s="181">
        <v>6.56</v>
      </c>
      <c r="D51" s="181"/>
      <c r="L51" s="140"/>
      <c r="M51" s="144"/>
      <c r="N51" s="144"/>
      <c r="O51" s="144"/>
      <c r="P51" s="144"/>
      <c r="Q51" s="144"/>
      <c r="R51" s="144"/>
      <c r="S51" s="144"/>
      <c r="T51" s="144"/>
      <c r="U51" s="144"/>
      <c r="V51" s="144"/>
      <c r="W51" s="144"/>
      <c r="X51" s="144"/>
    </row>
    <row r="52" spans="1:24" s="1" customFormat="1" ht="12.75" x14ac:dyDescent="0.2">
      <c r="L52" s="105"/>
      <c r="M52" s="142"/>
      <c r="N52" s="142"/>
      <c r="O52" s="142"/>
      <c r="P52" s="142"/>
      <c r="Q52" s="142"/>
      <c r="R52" s="142"/>
      <c r="S52" s="142"/>
      <c r="T52" s="142"/>
      <c r="U52" s="142"/>
      <c r="V52" s="142"/>
      <c r="W52" s="142"/>
      <c r="X52" s="142"/>
    </row>
  </sheetData>
  <mergeCells count="38">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C51:D51"/>
    <mergeCell ref="C50:D50"/>
    <mergeCell ref="C49:D49"/>
    <mergeCell ref="C48:D48"/>
    <mergeCell ref="A51:B51"/>
    <mergeCell ref="A50:B50"/>
    <mergeCell ref="A49:B49"/>
    <mergeCell ref="A48:B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rowBreaks count="1" manualBreakCount="1">
    <brk id="33" max="10" man="1"/>
  </rowBreaks>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B5" sqref="B5:M19"/>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38"/>
    <col min="16" max="16" width="9.140625" style="138" customWidth="1"/>
    <col min="17" max="17" width="9.140625" style="138"/>
  </cols>
  <sheetData>
    <row r="1" spans="1:16" ht="25.5" customHeight="1" x14ac:dyDescent="0.25">
      <c r="A1" s="202" t="s">
        <v>55</v>
      </c>
      <c r="B1" s="202"/>
      <c r="C1" s="202"/>
      <c r="D1" s="202"/>
      <c r="E1" s="202"/>
      <c r="F1" s="202"/>
      <c r="G1" s="202"/>
      <c r="H1" s="202"/>
      <c r="I1" s="202"/>
      <c r="J1" s="202"/>
      <c r="K1" s="202"/>
      <c r="L1" s="202"/>
      <c r="M1" s="202"/>
    </row>
    <row r="2" spans="1:16" ht="11.25" customHeight="1" x14ac:dyDescent="0.25">
      <c r="A2" s="58"/>
      <c r="B2" s="58"/>
      <c r="C2" s="58"/>
      <c r="D2" s="18"/>
      <c r="E2" s="58"/>
      <c r="F2" s="58"/>
      <c r="G2" s="18"/>
      <c r="H2" s="58"/>
      <c r="I2" s="208" t="s">
        <v>226</v>
      </c>
      <c r="J2" s="208"/>
      <c r="K2" s="208"/>
      <c r="L2" s="208"/>
      <c r="M2" s="208"/>
    </row>
    <row r="3" spans="1:16" ht="30.75" customHeight="1" x14ac:dyDescent="0.25">
      <c r="A3" s="203" t="s">
        <v>115</v>
      </c>
      <c r="B3" s="205" t="s">
        <v>47</v>
      </c>
      <c r="C3" s="206"/>
      <c r="D3" s="207"/>
      <c r="E3" s="205" t="s">
        <v>48</v>
      </c>
      <c r="F3" s="206"/>
      <c r="G3" s="207"/>
      <c r="H3" s="205" t="s">
        <v>49</v>
      </c>
      <c r="I3" s="206"/>
      <c r="J3" s="207"/>
      <c r="K3" s="205" t="s">
        <v>50</v>
      </c>
      <c r="L3" s="206"/>
      <c r="M3" s="207"/>
    </row>
    <row r="4" spans="1:16" ht="35.25" customHeight="1" x14ac:dyDescent="0.25">
      <c r="A4" s="204"/>
      <c r="B4" s="13" t="s">
        <v>51</v>
      </c>
      <c r="C4" s="14" t="s">
        <v>114</v>
      </c>
      <c r="D4" s="15" t="s">
        <v>53</v>
      </c>
      <c r="E4" s="13" t="s">
        <v>54</v>
      </c>
      <c r="F4" s="14" t="s">
        <v>114</v>
      </c>
      <c r="G4" s="15" t="s">
        <v>53</v>
      </c>
      <c r="H4" s="13" t="s">
        <v>54</v>
      </c>
      <c r="I4" s="14" t="s">
        <v>114</v>
      </c>
      <c r="J4" s="15" t="s">
        <v>53</v>
      </c>
      <c r="K4" s="13" t="s">
        <v>54</v>
      </c>
      <c r="L4" s="14" t="s">
        <v>114</v>
      </c>
      <c r="M4" s="15" t="s">
        <v>53</v>
      </c>
    </row>
    <row r="5" spans="1:16" ht="12.75" customHeight="1" x14ac:dyDescent="0.25">
      <c r="A5" s="59" t="s">
        <v>106</v>
      </c>
      <c r="B5" s="60">
        <v>2187</v>
      </c>
      <c r="C5" s="61">
        <v>49.07</v>
      </c>
      <c r="D5" s="62" t="s">
        <v>227</v>
      </c>
      <c r="E5" s="60">
        <v>817</v>
      </c>
      <c r="F5" s="61">
        <v>47.27</v>
      </c>
      <c r="G5" s="62" t="s">
        <v>228</v>
      </c>
      <c r="H5" s="60">
        <v>1026</v>
      </c>
      <c r="I5" s="61">
        <v>51.58</v>
      </c>
      <c r="J5" s="62" t="s">
        <v>229</v>
      </c>
      <c r="K5" s="60">
        <v>344</v>
      </c>
      <c r="L5" s="63">
        <v>45.86</v>
      </c>
      <c r="M5" s="62" t="s">
        <v>230</v>
      </c>
    </row>
    <row r="6" spans="1:16" ht="12.75" customHeight="1" x14ac:dyDescent="0.25">
      <c r="A6" s="59" t="s">
        <v>94</v>
      </c>
      <c r="B6" s="60">
        <v>7992</v>
      </c>
      <c r="C6" s="61">
        <v>119.31</v>
      </c>
      <c r="D6" s="62" t="s">
        <v>231</v>
      </c>
      <c r="E6" s="60">
        <v>3201</v>
      </c>
      <c r="F6" s="61">
        <v>122.45</v>
      </c>
      <c r="G6" s="62" t="s">
        <v>232</v>
      </c>
      <c r="H6" s="60">
        <v>1804</v>
      </c>
      <c r="I6" s="61">
        <v>110.21</v>
      </c>
      <c r="J6" s="62" t="s">
        <v>233</v>
      </c>
      <c r="K6" s="60">
        <v>2987</v>
      </c>
      <c r="L6" s="63">
        <v>121.45</v>
      </c>
      <c r="M6" s="62" t="s">
        <v>234</v>
      </c>
    </row>
    <row r="7" spans="1:16" ht="12.75" customHeight="1" x14ac:dyDescent="0.25">
      <c r="A7" s="59" t="s">
        <v>95</v>
      </c>
      <c r="B7" s="60">
        <v>35629</v>
      </c>
      <c r="C7" s="61">
        <v>180.92</v>
      </c>
      <c r="D7" s="62" t="s">
        <v>235</v>
      </c>
      <c r="E7" s="60">
        <v>17857</v>
      </c>
      <c r="F7" s="61">
        <v>181.56</v>
      </c>
      <c r="G7" s="62" t="s">
        <v>236</v>
      </c>
      <c r="H7" s="60">
        <v>4381</v>
      </c>
      <c r="I7" s="61">
        <v>174.08</v>
      </c>
      <c r="J7" s="62" t="s">
        <v>237</v>
      </c>
      <c r="K7" s="60">
        <v>13391</v>
      </c>
      <c r="L7" s="63">
        <v>182.3</v>
      </c>
      <c r="M7" s="62" t="s">
        <v>238</v>
      </c>
    </row>
    <row r="8" spans="1:16" ht="12.75" customHeight="1" x14ac:dyDescent="0.25">
      <c r="A8" s="59" t="s">
        <v>96</v>
      </c>
      <c r="B8" s="60">
        <v>70703</v>
      </c>
      <c r="C8" s="61">
        <v>236.42</v>
      </c>
      <c r="D8" s="62" t="s">
        <v>239</v>
      </c>
      <c r="E8" s="60">
        <v>40679</v>
      </c>
      <c r="F8" s="61">
        <v>236.54</v>
      </c>
      <c r="G8" s="62" t="s">
        <v>240</v>
      </c>
      <c r="H8" s="60">
        <v>10860</v>
      </c>
      <c r="I8" s="61">
        <v>237.96</v>
      </c>
      <c r="J8" s="62" t="s">
        <v>241</v>
      </c>
      <c r="K8" s="60">
        <v>19164</v>
      </c>
      <c r="L8" s="63">
        <v>235.28</v>
      </c>
      <c r="M8" s="62" t="s">
        <v>242</v>
      </c>
    </row>
    <row r="9" spans="1:16" ht="12.75" customHeight="1" x14ac:dyDescent="0.25">
      <c r="A9" s="59" t="s">
        <v>97</v>
      </c>
      <c r="B9" s="60">
        <v>109846</v>
      </c>
      <c r="C9" s="61">
        <v>308.93</v>
      </c>
      <c r="D9" s="62" t="s">
        <v>243</v>
      </c>
      <c r="E9" s="60">
        <v>66561</v>
      </c>
      <c r="F9" s="61">
        <v>310.20999999999998</v>
      </c>
      <c r="G9" s="62" t="s">
        <v>244</v>
      </c>
      <c r="H9" s="60">
        <v>22313</v>
      </c>
      <c r="I9" s="61">
        <v>308.51</v>
      </c>
      <c r="J9" s="62" t="s">
        <v>245</v>
      </c>
      <c r="K9" s="60">
        <v>20972</v>
      </c>
      <c r="L9" s="63">
        <v>305.33</v>
      </c>
      <c r="M9" s="62" t="s">
        <v>246</v>
      </c>
    </row>
    <row r="10" spans="1:16" ht="12.75" customHeight="1" x14ac:dyDescent="0.25">
      <c r="A10" s="59" t="s">
        <v>98</v>
      </c>
      <c r="B10" s="60">
        <v>120503</v>
      </c>
      <c r="C10" s="61">
        <v>372.56</v>
      </c>
      <c r="D10" s="62" t="s">
        <v>247</v>
      </c>
      <c r="E10" s="60">
        <v>80057</v>
      </c>
      <c r="F10" s="61">
        <v>371.67</v>
      </c>
      <c r="G10" s="62" t="s">
        <v>248</v>
      </c>
      <c r="H10" s="60">
        <v>16218</v>
      </c>
      <c r="I10" s="61">
        <v>372.51</v>
      </c>
      <c r="J10" s="62" t="s">
        <v>249</v>
      </c>
      <c r="K10" s="60">
        <v>24228</v>
      </c>
      <c r="L10" s="63">
        <v>375.54</v>
      </c>
      <c r="M10" s="62" t="s">
        <v>250</v>
      </c>
    </row>
    <row r="11" spans="1:16" ht="12.75" customHeight="1" x14ac:dyDescent="0.25">
      <c r="A11" s="59" t="s">
        <v>99</v>
      </c>
      <c r="B11" s="60">
        <v>128069</v>
      </c>
      <c r="C11" s="61">
        <v>433.05</v>
      </c>
      <c r="D11" s="62" t="s">
        <v>251</v>
      </c>
      <c r="E11" s="60">
        <v>88066</v>
      </c>
      <c r="F11" s="61">
        <v>434.26</v>
      </c>
      <c r="G11" s="62" t="s">
        <v>252</v>
      </c>
      <c r="H11" s="60">
        <v>12344</v>
      </c>
      <c r="I11" s="61">
        <v>428.92</v>
      </c>
      <c r="J11" s="62" t="s">
        <v>141</v>
      </c>
      <c r="K11" s="60">
        <v>27659</v>
      </c>
      <c r="L11" s="63">
        <v>431.04</v>
      </c>
      <c r="M11" s="62" t="s">
        <v>142</v>
      </c>
    </row>
    <row r="12" spans="1:16" ht="12.75" customHeight="1" x14ac:dyDescent="0.25">
      <c r="A12" s="59" t="s">
        <v>100</v>
      </c>
      <c r="B12" s="60">
        <v>128600</v>
      </c>
      <c r="C12" s="61">
        <v>505.21</v>
      </c>
      <c r="D12" s="62" t="s">
        <v>253</v>
      </c>
      <c r="E12" s="60">
        <v>100935</v>
      </c>
      <c r="F12" s="61">
        <v>505.63</v>
      </c>
      <c r="G12" s="62" t="s">
        <v>254</v>
      </c>
      <c r="H12" s="60">
        <v>11126</v>
      </c>
      <c r="I12" s="61">
        <v>503.64</v>
      </c>
      <c r="J12" s="62" t="s">
        <v>255</v>
      </c>
      <c r="K12" s="60">
        <v>16539</v>
      </c>
      <c r="L12" s="63">
        <v>503.75</v>
      </c>
      <c r="M12" s="62" t="s">
        <v>256</v>
      </c>
    </row>
    <row r="13" spans="1:16" ht="12.75" customHeight="1" x14ac:dyDescent="0.25">
      <c r="A13" s="59" t="s">
        <v>101</v>
      </c>
      <c r="B13" s="60">
        <v>81489</v>
      </c>
      <c r="C13" s="61">
        <v>569.14</v>
      </c>
      <c r="D13" s="62" t="s">
        <v>143</v>
      </c>
      <c r="E13" s="60">
        <v>66804</v>
      </c>
      <c r="F13" s="61">
        <v>569.39</v>
      </c>
      <c r="G13" s="62" t="s">
        <v>257</v>
      </c>
      <c r="H13" s="60">
        <v>3663</v>
      </c>
      <c r="I13" s="61">
        <v>567.57000000000005</v>
      </c>
      <c r="J13" s="62" t="s">
        <v>144</v>
      </c>
      <c r="K13" s="60">
        <v>11022</v>
      </c>
      <c r="L13" s="63">
        <v>568.11</v>
      </c>
      <c r="M13" s="62" t="s">
        <v>258</v>
      </c>
    </row>
    <row r="14" spans="1:16" ht="12.75" customHeight="1" x14ac:dyDescent="0.25">
      <c r="A14" s="59" t="s">
        <v>102</v>
      </c>
      <c r="B14" s="60">
        <v>73017</v>
      </c>
      <c r="C14" s="61">
        <v>632.89</v>
      </c>
      <c r="D14" s="62" t="s">
        <v>259</v>
      </c>
      <c r="E14" s="60">
        <v>62454</v>
      </c>
      <c r="F14" s="61">
        <v>633.13</v>
      </c>
      <c r="G14" s="62" t="s">
        <v>260</v>
      </c>
      <c r="H14" s="60">
        <v>2327</v>
      </c>
      <c r="I14" s="61">
        <v>629.41</v>
      </c>
      <c r="J14" s="62" t="s">
        <v>261</v>
      </c>
      <c r="K14" s="60">
        <v>8236</v>
      </c>
      <c r="L14" s="63">
        <v>632.07000000000005</v>
      </c>
      <c r="M14" s="62" t="s">
        <v>262</v>
      </c>
      <c r="P14" s="145" t="s">
        <v>18</v>
      </c>
    </row>
    <row r="15" spans="1:16" ht="12.75" customHeight="1" x14ac:dyDescent="0.25">
      <c r="A15" s="59" t="s">
        <v>103</v>
      </c>
      <c r="B15" s="60">
        <v>89405</v>
      </c>
      <c r="C15" s="61">
        <v>728.7</v>
      </c>
      <c r="D15" s="62" t="s">
        <v>263</v>
      </c>
      <c r="E15" s="60">
        <v>79018</v>
      </c>
      <c r="F15" s="61">
        <v>729.25</v>
      </c>
      <c r="G15" s="62" t="s">
        <v>145</v>
      </c>
      <c r="H15" s="60">
        <v>1662</v>
      </c>
      <c r="I15" s="61">
        <v>719.86</v>
      </c>
      <c r="J15" s="62" t="s">
        <v>264</v>
      </c>
      <c r="K15" s="60">
        <v>8725</v>
      </c>
      <c r="L15" s="63">
        <v>725.36</v>
      </c>
      <c r="M15" s="62" t="s">
        <v>265</v>
      </c>
      <c r="P15" s="145">
        <f>B19-'stranica 4'!B19-'stranica 5'!B19</f>
        <v>0</v>
      </c>
    </row>
    <row r="16" spans="1:16" ht="12.75" customHeight="1" x14ac:dyDescent="0.25">
      <c r="A16" s="59" t="s">
        <v>104</v>
      </c>
      <c r="B16" s="60">
        <v>49515</v>
      </c>
      <c r="C16" s="61">
        <v>859.93</v>
      </c>
      <c r="D16" s="62" t="s">
        <v>266</v>
      </c>
      <c r="E16" s="60">
        <v>44918</v>
      </c>
      <c r="F16" s="61">
        <v>860.12</v>
      </c>
      <c r="G16" s="62" t="s">
        <v>267</v>
      </c>
      <c r="H16" s="60">
        <v>562</v>
      </c>
      <c r="I16" s="61">
        <v>855.94</v>
      </c>
      <c r="J16" s="62" t="s">
        <v>268</v>
      </c>
      <c r="K16" s="60">
        <v>4035</v>
      </c>
      <c r="L16" s="63">
        <v>858.34</v>
      </c>
      <c r="M16" s="62" t="s">
        <v>269</v>
      </c>
    </row>
    <row r="17" spans="1:13" ht="12.75" customHeight="1" x14ac:dyDescent="0.25">
      <c r="A17" s="59" t="s">
        <v>105</v>
      </c>
      <c r="B17" s="60">
        <v>21955</v>
      </c>
      <c r="C17" s="61">
        <v>991.89</v>
      </c>
      <c r="D17" s="62" t="s">
        <v>270</v>
      </c>
      <c r="E17" s="60">
        <v>19051</v>
      </c>
      <c r="F17" s="61">
        <v>991.55</v>
      </c>
      <c r="G17" s="62" t="s">
        <v>271</v>
      </c>
      <c r="H17" s="60">
        <v>282</v>
      </c>
      <c r="I17" s="61">
        <v>990</v>
      </c>
      <c r="J17" s="62" t="s">
        <v>272</v>
      </c>
      <c r="K17" s="60">
        <v>2622</v>
      </c>
      <c r="L17" s="63">
        <v>994.61</v>
      </c>
      <c r="M17" s="62" t="s">
        <v>146</v>
      </c>
    </row>
    <row r="18" spans="1:13" ht="12.75" customHeight="1" x14ac:dyDescent="0.25">
      <c r="A18" s="59" t="s">
        <v>107</v>
      </c>
      <c r="B18" s="60">
        <v>27437</v>
      </c>
      <c r="C18" s="61">
        <v>1329.34</v>
      </c>
      <c r="D18" s="62" t="s">
        <v>273</v>
      </c>
      <c r="E18" s="60">
        <v>24883</v>
      </c>
      <c r="F18" s="61">
        <v>1337.95</v>
      </c>
      <c r="G18" s="62" t="s">
        <v>274</v>
      </c>
      <c r="H18" s="60">
        <v>232</v>
      </c>
      <c r="I18" s="61">
        <v>1249.08</v>
      </c>
      <c r="J18" s="62" t="s">
        <v>147</v>
      </c>
      <c r="K18" s="60">
        <v>2322</v>
      </c>
      <c r="L18" s="63">
        <v>1245.1300000000001</v>
      </c>
      <c r="M18" s="62" t="s">
        <v>275</v>
      </c>
    </row>
    <row r="19" spans="1:13" ht="11.25" customHeight="1" x14ac:dyDescent="0.25">
      <c r="A19" s="64" t="s">
        <v>44</v>
      </c>
      <c r="B19" s="65">
        <v>946347</v>
      </c>
      <c r="C19" s="66">
        <v>509.38</v>
      </c>
      <c r="D19" s="67" t="s">
        <v>184</v>
      </c>
      <c r="E19" s="65">
        <v>695301</v>
      </c>
      <c r="F19" s="66">
        <v>545.08000000000004</v>
      </c>
      <c r="G19" s="67" t="s">
        <v>176</v>
      </c>
      <c r="H19" s="65">
        <v>88800</v>
      </c>
      <c r="I19" s="66">
        <v>374.01</v>
      </c>
      <c r="J19" s="67" t="s">
        <v>178</v>
      </c>
      <c r="K19" s="65">
        <v>162246</v>
      </c>
      <c r="L19" s="68">
        <v>430.48</v>
      </c>
      <c r="M19" s="67" t="s">
        <v>182</v>
      </c>
    </row>
    <row r="20" spans="1:13" x14ac:dyDescent="0.25">
      <c r="A20" s="201" t="s">
        <v>73</v>
      </c>
      <c r="B20" s="201"/>
      <c r="C20" s="201"/>
      <c r="D20" s="201"/>
      <c r="E20" s="201"/>
      <c r="F20" s="201"/>
      <c r="G20" s="201"/>
      <c r="H20" s="201"/>
      <c r="I20" s="201"/>
      <c r="J20" s="201"/>
      <c r="K20" s="201"/>
      <c r="L20" s="201"/>
      <c r="M20" s="6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9.28515625" customWidth="1"/>
    <col min="10" max="10" width="11.42578125" customWidth="1"/>
    <col min="11" max="11" width="10.28515625" customWidth="1"/>
    <col min="13" max="13" width="11.28515625" customWidth="1"/>
  </cols>
  <sheetData>
    <row r="1" spans="1:13" ht="36.75" customHeight="1" x14ac:dyDescent="0.25">
      <c r="A1" s="202" t="s">
        <v>56</v>
      </c>
      <c r="B1" s="202"/>
      <c r="C1" s="202"/>
      <c r="D1" s="202"/>
      <c r="E1" s="202"/>
      <c r="F1" s="202"/>
      <c r="G1" s="202"/>
      <c r="H1" s="202"/>
      <c r="I1" s="202"/>
      <c r="J1" s="202"/>
      <c r="K1" s="202"/>
      <c r="L1" s="202"/>
      <c r="M1" s="202"/>
    </row>
    <row r="2" spans="1:13" ht="12" customHeight="1" x14ac:dyDescent="0.25">
      <c r="A2" s="58"/>
      <c r="B2" s="58"/>
      <c r="C2" s="58"/>
      <c r="D2" s="107"/>
      <c r="E2" s="58"/>
      <c r="F2" s="58"/>
      <c r="G2" s="107"/>
      <c r="H2" s="58"/>
      <c r="I2" s="208" t="str">
        <f>'stranica 3'!I2:M2</f>
        <v>situation: November 2023 (payment in December2023)</v>
      </c>
      <c r="J2" s="208"/>
      <c r="K2" s="208"/>
      <c r="L2" s="208"/>
      <c r="M2" s="208"/>
    </row>
    <row r="3" spans="1:13" ht="24" customHeight="1" x14ac:dyDescent="0.25">
      <c r="A3" s="203" t="s">
        <v>115</v>
      </c>
      <c r="B3" s="205" t="s">
        <v>47</v>
      </c>
      <c r="C3" s="206"/>
      <c r="D3" s="207"/>
      <c r="E3" s="205" t="s">
        <v>48</v>
      </c>
      <c r="F3" s="206"/>
      <c r="G3" s="207"/>
      <c r="H3" s="205" t="s">
        <v>49</v>
      </c>
      <c r="I3" s="206"/>
      <c r="J3" s="207"/>
      <c r="K3" s="205" t="s">
        <v>50</v>
      </c>
      <c r="L3" s="206"/>
      <c r="M3" s="207"/>
    </row>
    <row r="4" spans="1:13" ht="36" customHeight="1" x14ac:dyDescent="0.25">
      <c r="A4" s="204"/>
      <c r="B4" s="13" t="s">
        <v>51</v>
      </c>
      <c r="C4" s="14" t="s">
        <v>114</v>
      </c>
      <c r="D4" s="15" t="s">
        <v>53</v>
      </c>
      <c r="E4" s="13" t="s">
        <v>51</v>
      </c>
      <c r="F4" s="14" t="s">
        <v>114</v>
      </c>
      <c r="G4" s="15" t="s">
        <v>53</v>
      </c>
      <c r="H4" s="13" t="s">
        <v>52</v>
      </c>
      <c r="I4" s="14" t="s">
        <v>114</v>
      </c>
      <c r="J4" s="15" t="s">
        <v>53</v>
      </c>
      <c r="K4" s="13" t="s">
        <v>51</v>
      </c>
      <c r="L4" s="14" t="s">
        <v>114</v>
      </c>
      <c r="M4" s="15" t="s">
        <v>53</v>
      </c>
    </row>
    <row r="5" spans="1:13" ht="12.75" customHeight="1" x14ac:dyDescent="0.25">
      <c r="A5" s="59" t="s">
        <v>106</v>
      </c>
      <c r="B5" s="60">
        <v>36</v>
      </c>
      <c r="C5" s="61">
        <v>48.77</v>
      </c>
      <c r="D5" s="62" t="s">
        <v>276</v>
      </c>
      <c r="E5" s="60">
        <v>22</v>
      </c>
      <c r="F5" s="61">
        <v>46.51</v>
      </c>
      <c r="G5" s="62" t="s">
        <v>131</v>
      </c>
      <c r="H5" s="60">
        <v>1</v>
      </c>
      <c r="I5" s="61">
        <v>65.08</v>
      </c>
      <c r="J5" s="62" t="s">
        <v>92</v>
      </c>
      <c r="K5" s="60">
        <v>13</v>
      </c>
      <c r="L5" s="63">
        <v>51.35</v>
      </c>
      <c r="M5" s="62" t="s">
        <v>277</v>
      </c>
    </row>
    <row r="6" spans="1:13" ht="12.75" customHeight="1" x14ac:dyDescent="0.25">
      <c r="A6" s="59" t="s">
        <v>94</v>
      </c>
      <c r="B6" s="60">
        <v>3408</v>
      </c>
      <c r="C6" s="61">
        <v>126.13</v>
      </c>
      <c r="D6" s="62" t="s">
        <v>278</v>
      </c>
      <c r="E6" s="60">
        <v>2320</v>
      </c>
      <c r="F6" s="61">
        <v>124.96</v>
      </c>
      <c r="G6" s="62" t="s">
        <v>279</v>
      </c>
      <c r="H6" s="60">
        <v>63</v>
      </c>
      <c r="I6" s="61">
        <v>122.56</v>
      </c>
      <c r="J6" s="62" t="s">
        <v>148</v>
      </c>
      <c r="K6" s="60">
        <v>1025</v>
      </c>
      <c r="L6" s="63">
        <v>129</v>
      </c>
      <c r="M6" s="62" t="s">
        <v>280</v>
      </c>
    </row>
    <row r="7" spans="1:13" ht="12.75" customHeight="1" x14ac:dyDescent="0.25">
      <c r="A7" s="59" t="s">
        <v>95</v>
      </c>
      <c r="B7" s="60">
        <v>3782</v>
      </c>
      <c r="C7" s="61">
        <v>169.02</v>
      </c>
      <c r="D7" s="62" t="s">
        <v>281</v>
      </c>
      <c r="E7" s="60">
        <v>2454</v>
      </c>
      <c r="F7" s="61">
        <v>167.2</v>
      </c>
      <c r="G7" s="62" t="s">
        <v>282</v>
      </c>
      <c r="H7" s="60">
        <v>106</v>
      </c>
      <c r="I7" s="61">
        <v>170.07</v>
      </c>
      <c r="J7" s="62" t="s">
        <v>283</v>
      </c>
      <c r="K7" s="60">
        <v>1222</v>
      </c>
      <c r="L7" s="63">
        <v>172.6</v>
      </c>
      <c r="M7" s="62" t="s">
        <v>284</v>
      </c>
    </row>
    <row r="8" spans="1:13" ht="12.75" customHeight="1" x14ac:dyDescent="0.25">
      <c r="A8" s="59" t="s">
        <v>96</v>
      </c>
      <c r="B8" s="60">
        <v>5259</v>
      </c>
      <c r="C8" s="61">
        <v>236.96</v>
      </c>
      <c r="D8" s="62" t="s">
        <v>285</v>
      </c>
      <c r="E8" s="60">
        <v>2665</v>
      </c>
      <c r="F8" s="61">
        <v>237.21</v>
      </c>
      <c r="G8" s="62" t="s">
        <v>286</v>
      </c>
      <c r="H8" s="60">
        <v>236</v>
      </c>
      <c r="I8" s="61">
        <v>240.05</v>
      </c>
      <c r="J8" s="62" t="s">
        <v>287</v>
      </c>
      <c r="K8" s="60">
        <v>2358</v>
      </c>
      <c r="L8" s="63">
        <v>236.38</v>
      </c>
      <c r="M8" s="62" t="s">
        <v>288</v>
      </c>
    </row>
    <row r="9" spans="1:13" ht="12.75" customHeight="1" x14ac:dyDescent="0.25">
      <c r="A9" s="59" t="s">
        <v>97</v>
      </c>
      <c r="B9" s="60">
        <v>8388</v>
      </c>
      <c r="C9" s="61">
        <v>309.08</v>
      </c>
      <c r="D9" s="62" t="s">
        <v>289</v>
      </c>
      <c r="E9" s="60">
        <v>5251</v>
      </c>
      <c r="F9" s="61">
        <v>310.23</v>
      </c>
      <c r="G9" s="62" t="s">
        <v>290</v>
      </c>
      <c r="H9" s="60">
        <v>394</v>
      </c>
      <c r="I9" s="61">
        <v>312.49</v>
      </c>
      <c r="J9" s="62" t="s">
        <v>291</v>
      </c>
      <c r="K9" s="60">
        <v>2743</v>
      </c>
      <c r="L9" s="63">
        <v>306.39</v>
      </c>
      <c r="M9" s="62" t="s">
        <v>292</v>
      </c>
    </row>
    <row r="10" spans="1:13" ht="12.75" customHeight="1" x14ac:dyDescent="0.25">
      <c r="A10" s="59" t="s">
        <v>98</v>
      </c>
      <c r="B10" s="60">
        <v>25232</v>
      </c>
      <c r="C10" s="61">
        <v>375.32</v>
      </c>
      <c r="D10" s="62" t="s">
        <v>293</v>
      </c>
      <c r="E10" s="60">
        <v>17758</v>
      </c>
      <c r="F10" s="61">
        <v>373.95</v>
      </c>
      <c r="G10" s="62" t="s">
        <v>294</v>
      </c>
      <c r="H10" s="60">
        <v>1816</v>
      </c>
      <c r="I10" s="61">
        <v>373.29</v>
      </c>
      <c r="J10" s="62" t="s">
        <v>295</v>
      </c>
      <c r="K10" s="60">
        <v>5658</v>
      </c>
      <c r="L10" s="63">
        <v>380.27</v>
      </c>
      <c r="M10" s="62" t="s">
        <v>296</v>
      </c>
    </row>
    <row r="11" spans="1:13" ht="12.75" customHeight="1" x14ac:dyDescent="0.25">
      <c r="A11" s="59" t="s">
        <v>99</v>
      </c>
      <c r="B11" s="60">
        <v>26110</v>
      </c>
      <c r="C11" s="61">
        <v>432.16</v>
      </c>
      <c r="D11" s="62" t="s">
        <v>297</v>
      </c>
      <c r="E11" s="60">
        <v>15638</v>
      </c>
      <c r="F11" s="61">
        <v>436.6</v>
      </c>
      <c r="G11" s="62" t="s">
        <v>298</v>
      </c>
      <c r="H11" s="60">
        <v>764</v>
      </c>
      <c r="I11" s="61">
        <v>437.89</v>
      </c>
      <c r="J11" s="62" t="s">
        <v>299</v>
      </c>
      <c r="K11" s="60">
        <v>9708</v>
      </c>
      <c r="L11" s="63">
        <v>424.55</v>
      </c>
      <c r="M11" s="62" t="s">
        <v>300</v>
      </c>
    </row>
    <row r="12" spans="1:13" ht="12.75" customHeight="1" x14ac:dyDescent="0.25">
      <c r="A12" s="59" t="s">
        <v>100</v>
      </c>
      <c r="B12" s="60">
        <v>27189</v>
      </c>
      <c r="C12" s="61">
        <v>503.72</v>
      </c>
      <c r="D12" s="62" t="s">
        <v>301</v>
      </c>
      <c r="E12" s="60">
        <v>22452</v>
      </c>
      <c r="F12" s="61">
        <v>503.51</v>
      </c>
      <c r="G12" s="62" t="s">
        <v>302</v>
      </c>
      <c r="H12" s="60">
        <v>1407</v>
      </c>
      <c r="I12" s="61">
        <v>504.93</v>
      </c>
      <c r="J12" s="62" t="s">
        <v>303</v>
      </c>
      <c r="K12" s="60">
        <v>3330</v>
      </c>
      <c r="L12" s="63">
        <v>504.64</v>
      </c>
      <c r="M12" s="62" t="s">
        <v>304</v>
      </c>
    </row>
    <row r="13" spans="1:13" ht="12.75" customHeight="1" x14ac:dyDescent="0.25">
      <c r="A13" s="59" t="s">
        <v>101</v>
      </c>
      <c r="B13" s="60">
        <v>19040</v>
      </c>
      <c r="C13" s="61">
        <v>570.57000000000005</v>
      </c>
      <c r="D13" s="62" t="s">
        <v>305</v>
      </c>
      <c r="E13" s="60">
        <v>16453</v>
      </c>
      <c r="F13" s="61">
        <v>570.89</v>
      </c>
      <c r="G13" s="62" t="s">
        <v>306</v>
      </c>
      <c r="H13" s="60">
        <v>601</v>
      </c>
      <c r="I13" s="61">
        <v>571.19000000000005</v>
      </c>
      <c r="J13" s="62" t="s">
        <v>307</v>
      </c>
      <c r="K13" s="60">
        <v>1986</v>
      </c>
      <c r="L13" s="63">
        <v>567.67999999999995</v>
      </c>
      <c r="M13" s="62" t="s">
        <v>308</v>
      </c>
    </row>
    <row r="14" spans="1:13" ht="12.75" customHeight="1" x14ac:dyDescent="0.25">
      <c r="A14" s="59" t="s">
        <v>102</v>
      </c>
      <c r="B14" s="60">
        <v>19326</v>
      </c>
      <c r="C14" s="61">
        <v>632.77</v>
      </c>
      <c r="D14" s="62" t="s">
        <v>309</v>
      </c>
      <c r="E14" s="60">
        <v>17360</v>
      </c>
      <c r="F14" s="61">
        <v>632.98</v>
      </c>
      <c r="G14" s="62" t="s">
        <v>310</v>
      </c>
      <c r="H14" s="60">
        <v>532</v>
      </c>
      <c r="I14" s="61">
        <v>628.61</v>
      </c>
      <c r="J14" s="62" t="s">
        <v>311</v>
      </c>
      <c r="K14" s="60">
        <v>1434</v>
      </c>
      <c r="L14" s="63">
        <v>631.78</v>
      </c>
      <c r="M14" s="62" t="s">
        <v>312</v>
      </c>
    </row>
    <row r="15" spans="1:13" ht="12.75" customHeight="1" x14ac:dyDescent="0.25">
      <c r="A15" s="59" t="s">
        <v>103</v>
      </c>
      <c r="B15" s="60">
        <v>22400</v>
      </c>
      <c r="C15" s="61">
        <v>727.52</v>
      </c>
      <c r="D15" s="62" t="s">
        <v>313</v>
      </c>
      <c r="E15" s="60">
        <v>20261</v>
      </c>
      <c r="F15" s="61">
        <v>727.82</v>
      </c>
      <c r="G15" s="62" t="s">
        <v>314</v>
      </c>
      <c r="H15" s="60">
        <v>605</v>
      </c>
      <c r="I15" s="61">
        <v>721.35</v>
      </c>
      <c r="J15" s="62" t="s">
        <v>315</v>
      </c>
      <c r="K15" s="60">
        <v>1534</v>
      </c>
      <c r="L15" s="63">
        <v>725.99</v>
      </c>
      <c r="M15" s="62" t="s">
        <v>316</v>
      </c>
    </row>
    <row r="16" spans="1:13" ht="12.75" customHeight="1" x14ac:dyDescent="0.25">
      <c r="A16" s="59" t="s">
        <v>104</v>
      </c>
      <c r="B16" s="60">
        <v>11812</v>
      </c>
      <c r="C16" s="61">
        <v>860.91</v>
      </c>
      <c r="D16" s="62" t="s">
        <v>317</v>
      </c>
      <c r="E16" s="60">
        <v>11002</v>
      </c>
      <c r="F16" s="61">
        <v>861.29</v>
      </c>
      <c r="G16" s="62" t="s">
        <v>318</v>
      </c>
      <c r="H16" s="60">
        <v>203</v>
      </c>
      <c r="I16" s="61">
        <v>854.97</v>
      </c>
      <c r="J16" s="62" t="s">
        <v>319</v>
      </c>
      <c r="K16" s="60">
        <v>607</v>
      </c>
      <c r="L16" s="63">
        <v>856.08</v>
      </c>
      <c r="M16" s="62" t="s">
        <v>320</v>
      </c>
    </row>
    <row r="17" spans="1:13" ht="12.75" customHeight="1" x14ac:dyDescent="0.25">
      <c r="A17" s="59" t="s">
        <v>105</v>
      </c>
      <c r="B17" s="60">
        <v>4389</v>
      </c>
      <c r="C17" s="61">
        <v>992.55</v>
      </c>
      <c r="D17" s="62" t="s">
        <v>321</v>
      </c>
      <c r="E17" s="60">
        <v>3953</v>
      </c>
      <c r="F17" s="61">
        <v>992.25</v>
      </c>
      <c r="G17" s="62" t="s">
        <v>322</v>
      </c>
      <c r="H17" s="60">
        <v>84</v>
      </c>
      <c r="I17" s="61">
        <v>989.47</v>
      </c>
      <c r="J17" s="62" t="s">
        <v>323</v>
      </c>
      <c r="K17" s="60">
        <v>352</v>
      </c>
      <c r="L17" s="63">
        <v>996.66</v>
      </c>
      <c r="M17" s="62" t="s">
        <v>324</v>
      </c>
    </row>
    <row r="18" spans="1:13" ht="12.75" customHeight="1" x14ac:dyDescent="0.25">
      <c r="A18" s="59" t="s">
        <v>107</v>
      </c>
      <c r="B18" s="60">
        <v>4461</v>
      </c>
      <c r="C18" s="61">
        <v>1237.06</v>
      </c>
      <c r="D18" s="62" t="s">
        <v>325</v>
      </c>
      <c r="E18" s="60">
        <v>4186</v>
      </c>
      <c r="F18" s="61">
        <v>1240.77</v>
      </c>
      <c r="G18" s="62" t="s">
        <v>326</v>
      </c>
      <c r="H18" s="60">
        <v>87</v>
      </c>
      <c r="I18" s="61">
        <v>1260.32</v>
      </c>
      <c r="J18" s="62" t="s">
        <v>149</v>
      </c>
      <c r="K18" s="60">
        <v>188</v>
      </c>
      <c r="L18" s="63">
        <v>1143.77</v>
      </c>
      <c r="M18" s="62" t="s">
        <v>150</v>
      </c>
    </row>
    <row r="19" spans="1:13" ht="11.25" customHeight="1" x14ac:dyDescent="0.25">
      <c r="A19" s="64" t="s">
        <v>44</v>
      </c>
      <c r="B19" s="65">
        <v>180832</v>
      </c>
      <c r="C19" s="66">
        <v>546.32000000000005</v>
      </c>
      <c r="D19" s="67" t="s">
        <v>327</v>
      </c>
      <c r="E19" s="65">
        <v>141775</v>
      </c>
      <c r="F19" s="66">
        <v>574.54</v>
      </c>
      <c r="G19" s="67" t="s">
        <v>328</v>
      </c>
      <c r="H19" s="65">
        <v>6899</v>
      </c>
      <c r="I19" s="66">
        <v>494.11</v>
      </c>
      <c r="J19" s="67" t="s">
        <v>329</v>
      </c>
      <c r="K19" s="65">
        <v>32158</v>
      </c>
      <c r="L19" s="68">
        <v>433.1</v>
      </c>
      <c r="M19" s="67" t="s">
        <v>330</v>
      </c>
    </row>
    <row r="20" spans="1:13" x14ac:dyDescent="0.25">
      <c r="A20" s="201" t="s">
        <v>73</v>
      </c>
      <c r="B20" s="201"/>
      <c r="C20" s="201"/>
      <c r="D20" s="201"/>
      <c r="E20" s="201"/>
      <c r="F20" s="201"/>
      <c r="G20" s="201"/>
      <c r="H20" s="201"/>
      <c r="I20" s="201"/>
      <c r="J20" s="201"/>
      <c r="K20" s="201"/>
      <c r="L20" s="201"/>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202" t="s">
        <v>86</v>
      </c>
      <c r="B1" s="202"/>
      <c r="C1" s="202"/>
      <c r="D1" s="202"/>
      <c r="E1" s="202"/>
      <c r="F1" s="202"/>
      <c r="G1" s="202"/>
      <c r="H1" s="202"/>
      <c r="I1" s="202"/>
      <c r="J1" s="202"/>
      <c r="K1" s="202"/>
      <c r="L1" s="202"/>
      <c r="M1" s="202"/>
    </row>
    <row r="2" spans="1:13" ht="12" customHeight="1" x14ac:dyDescent="0.25">
      <c r="A2" s="58"/>
      <c r="B2" s="58"/>
      <c r="C2" s="58"/>
      <c r="E2" s="107"/>
      <c r="F2" s="58"/>
      <c r="G2" s="107"/>
      <c r="H2" s="58"/>
      <c r="I2" s="208" t="str">
        <f>'stranica 3'!$I$2:$L$2</f>
        <v>situation: November 2023 (payment in December2023)</v>
      </c>
      <c r="J2" s="208"/>
      <c r="K2" s="208"/>
      <c r="L2" s="208"/>
      <c r="M2" s="208"/>
    </row>
    <row r="3" spans="1:13" ht="24" customHeight="1" x14ac:dyDescent="0.25">
      <c r="A3" s="203" t="s">
        <v>115</v>
      </c>
      <c r="B3" s="205" t="s">
        <v>47</v>
      </c>
      <c r="C3" s="206"/>
      <c r="D3" s="207"/>
      <c r="E3" s="205" t="s">
        <v>48</v>
      </c>
      <c r="F3" s="206"/>
      <c r="G3" s="207"/>
      <c r="H3" s="205" t="s">
        <v>49</v>
      </c>
      <c r="I3" s="206"/>
      <c r="J3" s="207"/>
      <c r="K3" s="205" t="s">
        <v>50</v>
      </c>
      <c r="L3" s="206"/>
      <c r="M3" s="207"/>
    </row>
    <row r="4" spans="1:13" ht="33" customHeight="1" x14ac:dyDescent="0.25">
      <c r="A4" s="204"/>
      <c r="B4" s="13" t="s">
        <v>51</v>
      </c>
      <c r="C4" s="14" t="s">
        <v>114</v>
      </c>
      <c r="D4" s="15" t="s">
        <v>53</v>
      </c>
      <c r="E4" s="13" t="s">
        <v>51</v>
      </c>
      <c r="F4" s="14" t="s">
        <v>114</v>
      </c>
      <c r="G4" s="15" t="s">
        <v>53</v>
      </c>
      <c r="H4" s="13" t="s">
        <v>52</v>
      </c>
      <c r="I4" s="14" t="s">
        <v>114</v>
      </c>
      <c r="J4" s="15" t="s">
        <v>53</v>
      </c>
      <c r="K4" s="13" t="s">
        <v>51</v>
      </c>
      <c r="L4" s="14" t="s">
        <v>114</v>
      </c>
      <c r="M4" s="15" t="s">
        <v>53</v>
      </c>
    </row>
    <row r="5" spans="1:13" ht="12.75" customHeight="1" x14ac:dyDescent="0.25">
      <c r="A5" s="59" t="s">
        <v>106</v>
      </c>
      <c r="B5" s="60">
        <v>2151</v>
      </c>
      <c r="C5" s="61">
        <v>49.07</v>
      </c>
      <c r="D5" s="62" t="s">
        <v>331</v>
      </c>
      <c r="E5" s="60">
        <v>795</v>
      </c>
      <c r="F5" s="61">
        <v>47.3</v>
      </c>
      <c r="G5" s="62" t="s">
        <v>332</v>
      </c>
      <c r="H5" s="60">
        <v>1025</v>
      </c>
      <c r="I5" s="61">
        <v>51.56</v>
      </c>
      <c r="J5" s="62" t="s">
        <v>333</v>
      </c>
      <c r="K5" s="60">
        <v>331</v>
      </c>
      <c r="L5" s="63">
        <v>45.64</v>
      </c>
      <c r="M5" s="62" t="s">
        <v>334</v>
      </c>
    </row>
    <row r="6" spans="1:13" ht="12.75" customHeight="1" x14ac:dyDescent="0.25">
      <c r="A6" s="59" t="s">
        <v>94</v>
      </c>
      <c r="B6" s="60">
        <v>4584</v>
      </c>
      <c r="C6" s="61">
        <v>114.25</v>
      </c>
      <c r="D6" s="62" t="s">
        <v>335</v>
      </c>
      <c r="E6" s="60">
        <v>881</v>
      </c>
      <c r="F6" s="61">
        <v>115.85</v>
      </c>
      <c r="G6" s="62" t="s">
        <v>336</v>
      </c>
      <c r="H6" s="60">
        <v>1741</v>
      </c>
      <c r="I6" s="61">
        <v>109.77</v>
      </c>
      <c r="J6" s="62" t="s">
        <v>337</v>
      </c>
      <c r="K6" s="60">
        <v>1962</v>
      </c>
      <c r="L6" s="63">
        <v>117.5</v>
      </c>
      <c r="M6" s="62" t="s">
        <v>338</v>
      </c>
    </row>
    <row r="7" spans="1:13" ht="12.75" customHeight="1" x14ac:dyDescent="0.25">
      <c r="A7" s="59" t="s">
        <v>95</v>
      </c>
      <c r="B7" s="60">
        <v>31847</v>
      </c>
      <c r="C7" s="61">
        <v>182.34</v>
      </c>
      <c r="D7" s="62" t="s">
        <v>339</v>
      </c>
      <c r="E7" s="60">
        <v>15403</v>
      </c>
      <c r="F7" s="61">
        <v>183.85</v>
      </c>
      <c r="G7" s="62" t="s">
        <v>340</v>
      </c>
      <c r="H7" s="60">
        <v>4275</v>
      </c>
      <c r="I7" s="61">
        <v>174.18</v>
      </c>
      <c r="J7" s="62" t="s">
        <v>341</v>
      </c>
      <c r="K7" s="60">
        <v>12169</v>
      </c>
      <c r="L7" s="63">
        <v>183.28</v>
      </c>
      <c r="M7" s="62" t="s">
        <v>342</v>
      </c>
    </row>
    <row r="8" spans="1:13" ht="12.75" customHeight="1" x14ac:dyDescent="0.25">
      <c r="A8" s="59" t="s">
        <v>96</v>
      </c>
      <c r="B8" s="60">
        <v>65444</v>
      </c>
      <c r="C8" s="61">
        <v>236.37</v>
      </c>
      <c r="D8" s="62" t="s">
        <v>343</v>
      </c>
      <c r="E8" s="60">
        <v>38014</v>
      </c>
      <c r="F8" s="61">
        <v>236.49</v>
      </c>
      <c r="G8" s="62" t="s">
        <v>344</v>
      </c>
      <c r="H8" s="60">
        <v>10624</v>
      </c>
      <c r="I8" s="61">
        <v>237.91</v>
      </c>
      <c r="J8" s="62" t="s">
        <v>345</v>
      </c>
      <c r="K8" s="60">
        <v>16806</v>
      </c>
      <c r="L8" s="63">
        <v>235.12</v>
      </c>
      <c r="M8" s="62" t="s">
        <v>346</v>
      </c>
    </row>
    <row r="9" spans="1:13" ht="12.75" customHeight="1" x14ac:dyDescent="0.25">
      <c r="A9" s="59" t="s">
        <v>97</v>
      </c>
      <c r="B9" s="60">
        <v>101458</v>
      </c>
      <c r="C9" s="61">
        <v>308.92</v>
      </c>
      <c r="D9" s="62" t="s">
        <v>347</v>
      </c>
      <c r="E9" s="60">
        <v>61310</v>
      </c>
      <c r="F9" s="61">
        <v>310.20999999999998</v>
      </c>
      <c r="G9" s="62" t="s">
        <v>348</v>
      </c>
      <c r="H9" s="60">
        <v>21919</v>
      </c>
      <c r="I9" s="61">
        <v>308.44</v>
      </c>
      <c r="J9" s="62" t="s">
        <v>349</v>
      </c>
      <c r="K9" s="60">
        <v>18229</v>
      </c>
      <c r="L9" s="63">
        <v>305.17</v>
      </c>
      <c r="M9" s="62" t="s">
        <v>350</v>
      </c>
    </row>
    <row r="10" spans="1:13" ht="12.75" customHeight="1" x14ac:dyDescent="0.25">
      <c r="A10" s="59" t="s">
        <v>98</v>
      </c>
      <c r="B10" s="60">
        <v>95271</v>
      </c>
      <c r="C10" s="61">
        <v>371.83</v>
      </c>
      <c r="D10" s="62" t="s">
        <v>351</v>
      </c>
      <c r="E10" s="60">
        <v>62299</v>
      </c>
      <c r="F10" s="61">
        <v>371.02</v>
      </c>
      <c r="G10" s="62" t="s">
        <v>352</v>
      </c>
      <c r="H10" s="60">
        <v>14402</v>
      </c>
      <c r="I10" s="61">
        <v>372.41</v>
      </c>
      <c r="J10" s="62" t="s">
        <v>353</v>
      </c>
      <c r="K10" s="60">
        <v>18570</v>
      </c>
      <c r="L10" s="63">
        <v>374.1</v>
      </c>
      <c r="M10" s="62" t="s">
        <v>354</v>
      </c>
    </row>
    <row r="11" spans="1:13" ht="12.75" customHeight="1" x14ac:dyDescent="0.25">
      <c r="A11" s="59" t="s">
        <v>99</v>
      </c>
      <c r="B11" s="60">
        <v>101959</v>
      </c>
      <c r="C11" s="61">
        <v>433.28</v>
      </c>
      <c r="D11" s="62" t="s">
        <v>355</v>
      </c>
      <c r="E11" s="60">
        <v>72428</v>
      </c>
      <c r="F11" s="61">
        <v>433.76</v>
      </c>
      <c r="G11" s="62" t="s">
        <v>356</v>
      </c>
      <c r="H11" s="60">
        <v>11580</v>
      </c>
      <c r="I11" s="61">
        <v>428.33</v>
      </c>
      <c r="J11" s="62" t="s">
        <v>357</v>
      </c>
      <c r="K11" s="60">
        <v>17951</v>
      </c>
      <c r="L11" s="63">
        <v>434.55</v>
      </c>
      <c r="M11" s="62" t="s">
        <v>358</v>
      </c>
    </row>
    <row r="12" spans="1:13" ht="12.75" customHeight="1" x14ac:dyDescent="0.25">
      <c r="A12" s="59" t="s">
        <v>100</v>
      </c>
      <c r="B12" s="60">
        <v>101411</v>
      </c>
      <c r="C12" s="61">
        <v>505.61</v>
      </c>
      <c r="D12" s="62" t="s">
        <v>136</v>
      </c>
      <c r="E12" s="60">
        <v>78483</v>
      </c>
      <c r="F12" s="61">
        <v>506.23</v>
      </c>
      <c r="G12" s="62" t="s">
        <v>359</v>
      </c>
      <c r="H12" s="60">
        <v>9719</v>
      </c>
      <c r="I12" s="61">
        <v>503.45</v>
      </c>
      <c r="J12" s="62" t="s">
        <v>360</v>
      </c>
      <c r="K12" s="60">
        <v>13209</v>
      </c>
      <c r="L12" s="63">
        <v>503.53</v>
      </c>
      <c r="M12" s="62" t="s">
        <v>361</v>
      </c>
    </row>
    <row r="13" spans="1:13" ht="12.75" customHeight="1" x14ac:dyDescent="0.25">
      <c r="A13" s="59" t="s">
        <v>101</v>
      </c>
      <c r="B13" s="60">
        <v>62449</v>
      </c>
      <c r="C13" s="61">
        <v>568.70000000000005</v>
      </c>
      <c r="D13" s="62" t="s">
        <v>151</v>
      </c>
      <c r="E13" s="60">
        <v>50351</v>
      </c>
      <c r="F13" s="61">
        <v>568.9</v>
      </c>
      <c r="G13" s="62" t="s">
        <v>152</v>
      </c>
      <c r="H13" s="60">
        <v>3062</v>
      </c>
      <c r="I13" s="61">
        <v>566.86</v>
      </c>
      <c r="J13" s="62" t="s">
        <v>362</v>
      </c>
      <c r="K13" s="60">
        <v>9036</v>
      </c>
      <c r="L13" s="63">
        <v>568.21</v>
      </c>
      <c r="M13" s="62" t="s">
        <v>363</v>
      </c>
    </row>
    <row r="14" spans="1:13" ht="12.75" customHeight="1" x14ac:dyDescent="0.25">
      <c r="A14" s="59" t="s">
        <v>102</v>
      </c>
      <c r="B14" s="60">
        <v>53691</v>
      </c>
      <c r="C14" s="61">
        <v>632.94000000000005</v>
      </c>
      <c r="D14" s="62" t="s">
        <v>364</v>
      </c>
      <c r="E14" s="60">
        <v>45094</v>
      </c>
      <c r="F14" s="61">
        <v>633.19000000000005</v>
      </c>
      <c r="G14" s="62" t="s">
        <v>365</v>
      </c>
      <c r="H14" s="60">
        <v>1795</v>
      </c>
      <c r="I14" s="61">
        <v>629.65</v>
      </c>
      <c r="J14" s="62" t="s">
        <v>366</v>
      </c>
      <c r="K14" s="60">
        <v>6802</v>
      </c>
      <c r="L14" s="63">
        <v>632.13</v>
      </c>
      <c r="M14" s="62" t="s">
        <v>153</v>
      </c>
    </row>
    <row r="15" spans="1:13" ht="12.75" customHeight="1" x14ac:dyDescent="0.25">
      <c r="A15" s="59" t="s">
        <v>103</v>
      </c>
      <c r="B15" s="60">
        <v>67005</v>
      </c>
      <c r="C15" s="61">
        <v>729.09</v>
      </c>
      <c r="D15" s="62" t="s">
        <v>367</v>
      </c>
      <c r="E15" s="60">
        <v>58757</v>
      </c>
      <c r="F15" s="61">
        <v>729.74</v>
      </c>
      <c r="G15" s="62" t="s">
        <v>368</v>
      </c>
      <c r="H15" s="60">
        <v>1057</v>
      </c>
      <c r="I15" s="61">
        <v>719.01</v>
      </c>
      <c r="J15" s="62" t="s">
        <v>369</v>
      </c>
      <c r="K15" s="60">
        <v>7191</v>
      </c>
      <c r="L15" s="63">
        <v>725.23</v>
      </c>
      <c r="M15" s="62" t="s">
        <v>370</v>
      </c>
    </row>
    <row r="16" spans="1:13" ht="12.75" customHeight="1" x14ac:dyDescent="0.25">
      <c r="A16" s="59" t="s">
        <v>104</v>
      </c>
      <c r="B16" s="60">
        <v>37703</v>
      </c>
      <c r="C16" s="61">
        <v>859.62</v>
      </c>
      <c r="D16" s="62" t="s">
        <v>371</v>
      </c>
      <c r="E16" s="60">
        <v>33916</v>
      </c>
      <c r="F16" s="61">
        <v>859.74</v>
      </c>
      <c r="G16" s="62" t="s">
        <v>372</v>
      </c>
      <c r="H16" s="60">
        <v>359</v>
      </c>
      <c r="I16" s="61">
        <v>856.49</v>
      </c>
      <c r="J16" s="62" t="s">
        <v>373</v>
      </c>
      <c r="K16" s="60">
        <v>3428</v>
      </c>
      <c r="L16" s="63">
        <v>858.74</v>
      </c>
      <c r="M16" s="62" t="s">
        <v>194</v>
      </c>
    </row>
    <row r="17" spans="1:13" ht="12.75" customHeight="1" x14ac:dyDescent="0.25">
      <c r="A17" s="59" t="s">
        <v>105</v>
      </c>
      <c r="B17" s="60">
        <v>17566</v>
      </c>
      <c r="C17" s="61">
        <v>991.73</v>
      </c>
      <c r="D17" s="62" t="s">
        <v>374</v>
      </c>
      <c r="E17" s="60">
        <v>15098</v>
      </c>
      <c r="F17" s="61">
        <v>991.36</v>
      </c>
      <c r="G17" s="62" t="s">
        <v>375</v>
      </c>
      <c r="H17" s="60">
        <v>198</v>
      </c>
      <c r="I17" s="61">
        <v>990.23</v>
      </c>
      <c r="J17" s="62" t="s">
        <v>376</v>
      </c>
      <c r="K17" s="60">
        <v>2270</v>
      </c>
      <c r="L17" s="63">
        <v>994.29</v>
      </c>
      <c r="M17" s="62" t="s">
        <v>377</v>
      </c>
    </row>
    <row r="18" spans="1:13" ht="12.75" customHeight="1" x14ac:dyDescent="0.25">
      <c r="A18" s="59" t="s">
        <v>107</v>
      </c>
      <c r="B18" s="60">
        <v>22976</v>
      </c>
      <c r="C18" s="61">
        <v>1347.26</v>
      </c>
      <c r="D18" s="62" t="s">
        <v>378</v>
      </c>
      <c r="E18" s="60">
        <v>20697</v>
      </c>
      <c r="F18" s="61">
        <v>1357.6</v>
      </c>
      <c r="G18" s="62" t="s">
        <v>379</v>
      </c>
      <c r="H18" s="60">
        <v>145</v>
      </c>
      <c r="I18" s="61">
        <v>1242.33</v>
      </c>
      <c r="J18" s="62" t="s">
        <v>154</v>
      </c>
      <c r="K18" s="60">
        <v>2134</v>
      </c>
      <c r="L18" s="63">
        <v>1254.06</v>
      </c>
      <c r="M18" s="62" t="s">
        <v>274</v>
      </c>
    </row>
    <row r="19" spans="1:13" ht="11.25" customHeight="1" x14ac:dyDescent="0.25">
      <c r="A19" s="64" t="s">
        <v>44</v>
      </c>
      <c r="B19" s="65">
        <v>765515</v>
      </c>
      <c r="C19" s="66">
        <v>500.66</v>
      </c>
      <c r="D19" s="67" t="s">
        <v>380</v>
      </c>
      <c r="E19" s="65">
        <v>553526</v>
      </c>
      <c r="F19" s="66">
        <v>537.54</v>
      </c>
      <c r="G19" s="67" t="s">
        <v>381</v>
      </c>
      <c r="H19" s="65">
        <v>81901</v>
      </c>
      <c r="I19" s="66">
        <v>363.89</v>
      </c>
      <c r="J19" s="67" t="s">
        <v>155</v>
      </c>
      <c r="K19" s="65">
        <v>130088</v>
      </c>
      <c r="L19" s="68">
        <v>429.83</v>
      </c>
      <c r="M19" s="67" t="s">
        <v>382</v>
      </c>
    </row>
    <row r="20" spans="1:13" x14ac:dyDescent="0.25">
      <c r="A20" s="201" t="s">
        <v>73</v>
      </c>
      <c r="B20" s="201"/>
      <c r="C20" s="201"/>
      <c r="D20" s="201"/>
      <c r="E20" s="201"/>
      <c r="F20" s="201"/>
      <c r="G20" s="201"/>
      <c r="H20" s="201"/>
      <c r="I20" s="201"/>
      <c r="J20" s="201"/>
      <c r="K20" s="201"/>
      <c r="L20" s="201"/>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90" zoomScaleNormal="90" workbookViewId="0">
      <selection sqref="A1:E1"/>
    </sheetView>
  </sheetViews>
  <sheetFormatPr defaultColWidth="9.140625" defaultRowHeight="12" x14ac:dyDescent="0.2"/>
  <cols>
    <col min="1" max="1" width="4.7109375" style="71" customWidth="1"/>
    <col min="2" max="2" width="62.7109375" style="72" customWidth="1"/>
    <col min="3" max="3" width="10" style="72" customWidth="1"/>
    <col min="4" max="4" width="10.7109375" style="72" customWidth="1"/>
    <col min="5" max="5" width="10.7109375" style="71" customWidth="1"/>
    <col min="6" max="10" width="9.140625" style="71"/>
    <col min="11" max="11" width="9.140625" style="146"/>
    <col min="12" max="16384" width="9.140625" style="71"/>
  </cols>
  <sheetData>
    <row r="1" spans="1:13" ht="12" customHeight="1" x14ac:dyDescent="0.2">
      <c r="A1" s="209" t="s">
        <v>60</v>
      </c>
      <c r="B1" s="209"/>
      <c r="C1" s="209"/>
      <c r="D1" s="209"/>
      <c r="E1" s="209"/>
    </row>
    <row r="2" spans="1:13" ht="3.75" customHeight="1" x14ac:dyDescent="0.2"/>
    <row r="3" spans="1:13" ht="12.75" customHeight="1" x14ac:dyDescent="0.2">
      <c r="A3" s="159"/>
      <c r="B3" s="208" t="s">
        <v>383</v>
      </c>
      <c r="C3" s="208"/>
      <c r="D3" s="208"/>
      <c r="E3" s="208"/>
      <c r="F3" s="106"/>
      <c r="G3" s="106"/>
      <c r="H3" s="106"/>
      <c r="I3" s="106"/>
    </row>
    <row r="4" spans="1:13" s="77" customFormat="1" ht="31.5" customHeight="1" x14ac:dyDescent="0.25">
      <c r="A4" s="73" t="s">
        <v>57</v>
      </c>
      <c r="B4" s="151" t="s">
        <v>59</v>
      </c>
      <c r="C4" s="131" t="s">
        <v>54</v>
      </c>
      <c r="D4" s="132" t="s">
        <v>114</v>
      </c>
      <c r="E4" s="133" t="s">
        <v>58</v>
      </c>
      <c r="K4" s="147"/>
    </row>
    <row r="5" spans="1:13" s="135" customFormat="1" ht="12" customHeight="1" x14ac:dyDescent="0.25">
      <c r="A5" s="75">
        <v>0</v>
      </c>
      <c r="B5" s="74">
        <v>1</v>
      </c>
      <c r="C5" s="75">
        <v>2</v>
      </c>
      <c r="D5" s="76">
        <v>3</v>
      </c>
      <c r="E5" s="134">
        <v>4</v>
      </c>
      <c r="K5" s="148"/>
    </row>
    <row r="6" spans="1:13" ht="24.75" customHeight="1" x14ac:dyDescent="0.2">
      <c r="A6" s="212" t="s">
        <v>1</v>
      </c>
      <c r="B6" s="84" t="s">
        <v>74</v>
      </c>
      <c r="C6" s="85">
        <v>17183</v>
      </c>
      <c r="D6" s="108">
        <v>698.6673665832509</v>
      </c>
      <c r="E6" s="86"/>
    </row>
    <row r="7" spans="1:13" ht="50.25" customHeight="1" x14ac:dyDescent="0.2">
      <c r="A7" s="213"/>
      <c r="B7" s="136" t="s">
        <v>85</v>
      </c>
      <c r="C7" s="90">
        <v>6866</v>
      </c>
      <c r="D7" s="91">
        <v>810.79</v>
      </c>
      <c r="E7" s="114" t="s">
        <v>385</v>
      </c>
      <c r="F7" s="78">
        <v>32</v>
      </c>
    </row>
    <row r="8" spans="1:13" ht="60.75" customHeight="1" x14ac:dyDescent="0.2">
      <c r="A8" s="213"/>
      <c r="B8" s="82" t="s">
        <v>61</v>
      </c>
      <c r="C8" s="90">
        <v>9708</v>
      </c>
      <c r="D8" s="91">
        <v>763.51</v>
      </c>
      <c r="E8" s="114" t="s">
        <v>386</v>
      </c>
      <c r="F8" s="78">
        <v>34</v>
      </c>
    </row>
    <row r="9" spans="1:13" ht="17.25" customHeight="1" x14ac:dyDescent="0.2">
      <c r="A9" s="213"/>
      <c r="B9" s="83" t="s">
        <v>65</v>
      </c>
      <c r="C9" s="92">
        <v>676</v>
      </c>
      <c r="D9" s="93">
        <v>727.24</v>
      </c>
      <c r="E9" s="113" t="s">
        <v>387</v>
      </c>
      <c r="F9" s="78">
        <v>31</v>
      </c>
    </row>
    <row r="10" spans="1:13" ht="17.25" customHeight="1" x14ac:dyDescent="0.2">
      <c r="A10" s="152" t="s">
        <v>2</v>
      </c>
      <c r="B10" s="155" t="s">
        <v>91</v>
      </c>
      <c r="C10" s="92">
        <v>388</v>
      </c>
      <c r="D10" s="93">
        <v>876.67</v>
      </c>
      <c r="E10" s="113" t="s">
        <v>19</v>
      </c>
      <c r="F10" s="78"/>
      <c r="J10" s="153"/>
    </row>
    <row r="11" spans="1:13" ht="17.25" customHeight="1" x14ac:dyDescent="0.2">
      <c r="A11" s="87" t="s">
        <v>3</v>
      </c>
      <c r="B11" s="88" t="s">
        <v>62</v>
      </c>
      <c r="C11" s="94">
        <v>16169</v>
      </c>
      <c r="D11" s="95">
        <v>691.71</v>
      </c>
      <c r="E11" s="112" t="s">
        <v>388</v>
      </c>
      <c r="F11" s="78">
        <v>30</v>
      </c>
    </row>
    <row r="12" spans="1:13" ht="17.25" customHeight="1" x14ac:dyDescent="0.2">
      <c r="A12" s="152" t="s">
        <v>4</v>
      </c>
      <c r="B12" s="88" t="s">
        <v>63</v>
      </c>
      <c r="C12" s="96">
        <v>1680</v>
      </c>
      <c r="D12" s="97">
        <v>469.09</v>
      </c>
      <c r="E12" s="112" t="s">
        <v>389</v>
      </c>
      <c r="F12" s="78">
        <v>33</v>
      </c>
      <c r="M12" s="154"/>
    </row>
    <row r="13" spans="1:13" ht="17.25" customHeight="1" x14ac:dyDescent="0.2">
      <c r="A13" s="152" t="s">
        <v>5</v>
      </c>
      <c r="B13" s="88" t="s">
        <v>64</v>
      </c>
      <c r="C13" s="96">
        <v>1980</v>
      </c>
      <c r="D13" s="97">
        <v>727.51</v>
      </c>
      <c r="E13" s="112" t="s">
        <v>390</v>
      </c>
      <c r="F13" s="78">
        <v>33</v>
      </c>
      <c r="M13" s="154"/>
    </row>
    <row r="14" spans="1:13" ht="27" customHeight="1" x14ac:dyDescent="0.25">
      <c r="A14" s="152" t="s">
        <v>6</v>
      </c>
      <c r="B14" s="88" t="s">
        <v>87</v>
      </c>
      <c r="C14" s="98">
        <v>71481</v>
      </c>
      <c r="D14" s="95">
        <v>1044.1099999999999</v>
      </c>
      <c r="E14" s="112" t="s">
        <v>391</v>
      </c>
      <c r="F14" s="78">
        <v>19</v>
      </c>
      <c r="G14" s="150"/>
    </row>
    <row r="15" spans="1:13" ht="39" customHeight="1" x14ac:dyDescent="0.2">
      <c r="A15" s="152" t="s">
        <v>7</v>
      </c>
      <c r="B15" s="88" t="s">
        <v>83</v>
      </c>
      <c r="C15" s="99">
        <v>59515</v>
      </c>
      <c r="D15" s="95">
        <v>505.32</v>
      </c>
      <c r="E15" s="112" t="s">
        <v>392</v>
      </c>
      <c r="F15" s="78">
        <v>28</v>
      </c>
    </row>
    <row r="16" spans="1:13" ht="17.25" customHeight="1" x14ac:dyDescent="0.2">
      <c r="A16" s="152" t="s">
        <v>8</v>
      </c>
      <c r="B16" s="88" t="s">
        <v>75</v>
      </c>
      <c r="C16" s="96">
        <v>3416</v>
      </c>
      <c r="D16" s="97">
        <v>587.61</v>
      </c>
      <c r="E16" s="113" t="s">
        <v>19</v>
      </c>
      <c r="F16" s="78">
        <v>28</v>
      </c>
    </row>
    <row r="17" spans="1:11" ht="22.5" customHeight="1" x14ac:dyDescent="0.2">
      <c r="A17" s="152" t="s">
        <v>9</v>
      </c>
      <c r="B17" s="88" t="s">
        <v>82</v>
      </c>
      <c r="C17" s="100">
        <v>153</v>
      </c>
      <c r="D17" s="101">
        <v>577.83000000000004</v>
      </c>
      <c r="E17" s="112" t="s">
        <v>393</v>
      </c>
      <c r="F17" s="78">
        <v>38</v>
      </c>
      <c r="G17" s="79"/>
    </row>
    <row r="18" spans="1:11" ht="17.25" customHeight="1" x14ac:dyDescent="0.2">
      <c r="A18" s="152" t="s">
        <v>10</v>
      </c>
      <c r="B18" s="89" t="s">
        <v>66</v>
      </c>
      <c r="C18" s="102">
        <v>4500</v>
      </c>
      <c r="D18" s="101">
        <v>538.08000000000004</v>
      </c>
      <c r="E18" s="117" t="s">
        <v>394</v>
      </c>
      <c r="F18" s="78">
        <v>29</v>
      </c>
    </row>
    <row r="19" spans="1:11" ht="26.25" customHeight="1" x14ac:dyDescent="0.2">
      <c r="A19" s="152" t="s">
        <v>11</v>
      </c>
      <c r="B19" s="88" t="s">
        <v>76</v>
      </c>
      <c r="C19" s="96">
        <v>685</v>
      </c>
      <c r="D19" s="97">
        <v>1856.05</v>
      </c>
      <c r="E19" s="112" t="s">
        <v>395</v>
      </c>
      <c r="F19" s="78">
        <v>33</v>
      </c>
    </row>
    <row r="20" spans="1:11" ht="26.25" customHeight="1" x14ac:dyDescent="0.2">
      <c r="A20" s="152" t="s">
        <v>12</v>
      </c>
      <c r="B20" s="88" t="s">
        <v>81</v>
      </c>
      <c r="C20" s="96">
        <v>61</v>
      </c>
      <c r="D20" s="97">
        <v>635.99</v>
      </c>
      <c r="E20" s="112" t="s">
        <v>156</v>
      </c>
      <c r="F20" s="78">
        <v>29</v>
      </c>
    </row>
    <row r="21" spans="1:11" ht="24" customHeight="1" x14ac:dyDescent="0.2">
      <c r="A21" s="152" t="s">
        <v>13</v>
      </c>
      <c r="B21" s="88" t="s">
        <v>84</v>
      </c>
      <c r="C21" s="96">
        <v>17</v>
      </c>
      <c r="D21" s="97">
        <v>672.05</v>
      </c>
      <c r="E21" s="113" t="s">
        <v>19</v>
      </c>
      <c r="F21" s="78" t="str">
        <f t="shared" ref="F21" si="0">LEFT(E21,3)</f>
        <v>−</v>
      </c>
    </row>
    <row r="22" spans="1:11" ht="17.25" customHeight="1" x14ac:dyDescent="0.2">
      <c r="A22" s="152" t="s">
        <v>14</v>
      </c>
      <c r="B22" s="88" t="s">
        <v>77</v>
      </c>
      <c r="C22" s="96">
        <v>121</v>
      </c>
      <c r="D22" s="97">
        <v>1700.64</v>
      </c>
      <c r="E22" s="112" t="s">
        <v>157</v>
      </c>
      <c r="F22" s="78">
        <v>42</v>
      </c>
    </row>
    <row r="23" spans="1:11" s="79" customFormat="1" ht="17.25" customHeight="1" x14ac:dyDescent="0.2">
      <c r="A23" s="152" t="s">
        <v>15</v>
      </c>
      <c r="B23" s="88" t="s">
        <v>67</v>
      </c>
      <c r="C23" s="96">
        <v>244</v>
      </c>
      <c r="D23" s="97">
        <v>666.02</v>
      </c>
      <c r="E23" s="112" t="s">
        <v>396</v>
      </c>
      <c r="F23" s="78">
        <v>30</v>
      </c>
      <c r="H23" s="71"/>
      <c r="K23" s="149"/>
    </row>
    <row r="24" spans="1:11" s="79" customFormat="1" ht="17.25" customHeight="1" x14ac:dyDescent="0.2">
      <c r="A24" s="152" t="s">
        <v>16</v>
      </c>
      <c r="B24" s="88" t="s">
        <v>78</v>
      </c>
      <c r="C24" s="96">
        <v>810</v>
      </c>
      <c r="D24" s="97">
        <v>560.74</v>
      </c>
      <c r="E24" s="112" t="s">
        <v>397</v>
      </c>
      <c r="F24" s="78">
        <v>28</v>
      </c>
      <c r="H24" s="71"/>
      <c r="K24" s="149"/>
    </row>
    <row r="25" spans="1:11" ht="26.25" customHeight="1" x14ac:dyDescent="0.2">
      <c r="A25" s="152" t="s">
        <v>17</v>
      </c>
      <c r="B25" s="88" t="s">
        <v>79</v>
      </c>
      <c r="C25" s="98">
        <v>207</v>
      </c>
      <c r="D25" s="95">
        <v>364.8</v>
      </c>
      <c r="E25" s="112" t="s">
        <v>398</v>
      </c>
      <c r="F25" s="78">
        <v>30</v>
      </c>
    </row>
    <row r="26" spans="1:11" ht="21.75" customHeight="1" x14ac:dyDescent="0.2">
      <c r="A26" s="172" t="s">
        <v>88</v>
      </c>
      <c r="B26" s="88" t="s">
        <v>400</v>
      </c>
      <c r="C26" s="98">
        <v>2</v>
      </c>
      <c r="D26" s="95">
        <v>816.99</v>
      </c>
      <c r="E26" s="113" t="s">
        <v>19</v>
      </c>
      <c r="F26" s="78">
        <v>7</v>
      </c>
    </row>
    <row r="27" spans="1:11" ht="17.25" customHeight="1" x14ac:dyDescent="0.2">
      <c r="A27" s="152" t="s">
        <v>384</v>
      </c>
      <c r="B27" s="88" t="s">
        <v>80</v>
      </c>
      <c r="C27" s="98">
        <v>7231</v>
      </c>
      <c r="D27" s="95">
        <v>582.74</v>
      </c>
      <c r="E27" s="113" t="s">
        <v>399</v>
      </c>
      <c r="F27" s="78">
        <v>7</v>
      </c>
    </row>
    <row r="28" spans="1:11" ht="16.5" customHeight="1" x14ac:dyDescent="0.2">
      <c r="A28" s="210" t="s">
        <v>44</v>
      </c>
      <c r="B28" s="211"/>
      <c r="C28" s="103">
        <v>185910</v>
      </c>
      <c r="D28" s="104" t="s">
        <v>0</v>
      </c>
      <c r="E28" s="104" t="s">
        <v>0</v>
      </c>
    </row>
    <row r="29" spans="1:11" x14ac:dyDescent="0.2">
      <c r="A29" s="158"/>
      <c r="B29" s="157"/>
      <c r="C29" s="80"/>
      <c r="D29" s="81"/>
    </row>
    <row r="30" spans="1:11" ht="15.75" x14ac:dyDescent="0.2">
      <c r="K30" s="156"/>
    </row>
  </sheetData>
  <mergeCells count="4">
    <mergeCell ref="A1:E1"/>
    <mergeCell ref="A28:B28"/>
    <mergeCell ref="A6:A9"/>
    <mergeCell ref="B3:E3"/>
  </mergeCells>
  <conditionalFormatting sqref="C7:C25 C27">
    <cfRule type="dataBar" priority="4">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5 D27">
    <cfRule type="dataBar" priority="3">
      <dataBar>
        <cfvo type="min"/>
        <cfvo type="max"/>
        <color rgb="FFFF555A"/>
      </dataBar>
      <extLst>
        <ext xmlns:x14="http://schemas.microsoft.com/office/spreadsheetml/2009/9/main" uri="{B025F937-C7B1-47D3-B67F-A62EFF666E3E}">
          <x14:id>{18CA619A-025C-412D-884A-CAF589B23EF9}</x14:id>
        </ext>
      </extLst>
    </cfRule>
  </conditionalFormatting>
  <conditionalFormatting sqref="C26">
    <cfRule type="dataBar" priority="2">
      <dataBar>
        <cfvo type="min"/>
        <cfvo type="max"/>
        <color rgb="FFFFB628"/>
      </dataBar>
      <extLst>
        <ext xmlns:x14="http://schemas.microsoft.com/office/spreadsheetml/2009/9/main" uri="{B025F937-C7B1-47D3-B67F-A62EFF666E3E}">
          <x14:id>{111B82CA-E06F-425C-AD1C-62A560E2C0EB}</x14:id>
        </ext>
      </extLst>
    </cfRule>
  </conditionalFormatting>
  <conditionalFormatting sqref="D26">
    <cfRule type="dataBar" priority="1">
      <dataBar>
        <cfvo type="min"/>
        <cfvo type="max"/>
        <color rgb="FFFF555A"/>
      </dataBar>
      <extLst>
        <ext xmlns:x14="http://schemas.microsoft.com/office/spreadsheetml/2009/9/main" uri="{B025F937-C7B1-47D3-B67F-A62EFF666E3E}">
          <x14:id>{4C21E444-B899-49E7-B8CD-B2F37FD2D9BE}</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C7:C25 C27</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D7:D25 D27</xm:sqref>
        </x14:conditionalFormatting>
        <x14:conditionalFormatting xmlns:xm="http://schemas.microsoft.com/office/excel/2006/main">
          <x14:cfRule type="dataBar" id="{111B82CA-E06F-425C-AD1C-62A560E2C0EB}">
            <x14:dataBar minLength="0" maxLength="100" border="1" negativeBarBorderColorSameAsPositive="0">
              <x14:cfvo type="autoMin"/>
              <x14:cfvo type="autoMax"/>
              <x14:borderColor rgb="FFFFB628"/>
              <x14:negativeFillColor rgb="FFFF0000"/>
              <x14:negativeBorderColor rgb="FFFF0000"/>
              <x14:axisColor rgb="FF000000"/>
            </x14:dataBar>
          </x14:cfRule>
          <xm:sqref>C26</xm:sqref>
        </x14:conditionalFormatting>
        <x14:conditionalFormatting xmlns:xm="http://schemas.microsoft.com/office/excel/2006/main">
          <x14:cfRule type="dataBar" id="{4C21E444-B899-49E7-B8CD-B2F37FD2D9BE}">
            <x14:dataBar minLength="0" maxLength="100" border="1" negativeBarBorderColorSameAsPositive="0">
              <x14:cfvo type="autoMin"/>
              <x14:cfvo type="autoMax"/>
              <x14:borderColor rgb="FFFF555A"/>
              <x14:negativeFillColor rgb="FFFF0000"/>
              <x14:negativeBorderColor rgb="FFFF0000"/>
              <x14:axisColor rgb="FF000000"/>
            </x14:dataBar>
          </x14:cfRule>
          <xm:sqref>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Tomislav Oštarić</cp:lastModifiedBy>
  <cp:lastPrinted>2023-12-22T11:51:48Z</cp:lastPrinted>
  <dcterms:created xsi:type="dcterms:W3CDTF">2018-09-19T07:11:38Z</dcterms:created>
  <dcterms:modified xsi:type="dcterms:W3CDTF">2023-12-22T11:52:00Z</dcterms:modified>
</cp:coreProperties>
</file>