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8800" windowHeight="11700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  <sheet name="stranica 8" sheetId="7" r:id="rId7"/>
  </sheets>
  <definedNames>
    <definedName name="_xlnm.Print_Area" localSheetId="0">'stranica 1 i 2'!$A$1:$K$67</definedName>
    <definedName name="_xlnm.Print_Area" localSheetId="1">'stranica 3'!$A$1:$M$38</definedName>
    <definedName name="_xlnm.Print_Area" localSheetId="2">'stranica 4'!$A$1:$M$37</definedName>
    <definedName name="_xlnm.Print_Area" localSheetId="3">'stranica 5'!$A$1:$M$37</definedName>
    <definedName name="_xlnm.Print_Area" localSheetId="4">'stranica 6'!$A$1:$E$58</definedName>
    <definedName name="_xlnm.Print_Area" localSheetId="5">'stranica 7'!$A$1:$K$30</definedName>
    <definedName name="_xlnm.Print_Area" localSheetId="6">'stranica 8'!$A$1:$H$69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6" l="1"/>
  <c r="K27" i="6"/>
  <c r="C39" i="7" l="1"/>
  <c r="I2" i="5" l="1"/>
  <c r="B22" i="1" l="1"/>
  <c r="D22" i="1"/>
  <c r="E22" i="1"/>
  <c r="F23" i="1"/>
  <c r="H23" i="1"/>
  <c r="I23" i="1"/>
  <c r="J23" i="1"/>
  <c r="I2" i="6" l="1"/>
  <c r="I17" i="6" s="1"/>
  <c r="J29" i="6"/>
  <c r="J28" i="6"/>
  <c r="J26" i="6"/>
  <c r="J25" i="6"/>
  <c r="J24" i="6"/>
  <c r="J23" i="6"/>
  <c r="J22" i="6"/>
  <c r="J21" i="6"/>
  <c r="J14" i="6"/>
  <c r="J6" i="6"/>
  <c r="J7" i="6"/>
  <c r="J8" i="6"/>
  <c r="J9" i="6"/>
  <c r="J10" i="6"/>
  <c r="J11" i="6"/>
  <c r="J12" i="6"/>
  <c r="J13" i="6"/>
  <c r="J5" i="6"/>
  <c r="K28" i="6"/>
  <c r="K26" i="6"/>
  <c r="K25" i="6"/>
  <c r="K24" i="6"/>
  <c r="K23" i="6"/>
  <c r="K22" i="6"/>
  <c r="K21" i="6"/>
  <c r="J19" i="6"/>
  <c r="I19" i="6"/>
  <c r="H19" i="6"/>
  <c r="F19" i="6"/>
  <c r="E18" i="6"/>
  <c r="D18" i="6"/>
  <c r="B18" i="6"/>
  <c r="K13" i="6"/>
  <c r="K12" i="6"/>
  <c r="K11" i="6"/>
  <c r="K10" i="6"/>
  <c r="K9" i="6"/>
  <c r="K8" i="6"/>
  <c r="K7" i="6"/>
  <c r="K6" i="6"/>
  <c r="K5" i="6"/>
  <c r="Q53" i="1" l="1"/>
  <c r="P15" i="2" l="1"/>
  <c r="I2" i="4" l="1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<sst xmlns="http://schemas.openxmlformats.org/spreadsheetml/2006/main" count="722" uniqueCount="499">
  <si>
    <t>Bez međunarodnih ugovora</t>
  </si>
  <si>
    <t>UKUPNO</t>
  </si>
  <si>
    <t>Broj korisnika</t>
  </si>
  <si>
    <t>-</t>
  </si>
  <si>
    <t>Vrste
mirovina</t>
  </si>
  <si>
    <t>Broj 
korisnika</t>
  </si>
  <si>
    <t>Broj 
 korisnika</t>
  </si>
  <si>
    <t>Starosna mirovina za dugogodišnjeg osiguranika - čl. 35.</t>
  </si>
  <si>
    <t>Prijevremena starosna mirovina</t>
  </si>
  <si>
    <t>Prijevremena starosna mirovina zbog stečaja poslodavca - čl. 36.</t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</si>
  <si>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</si>
  <si>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</si>
  <si>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</si>
  <si>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</si>
  <si>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</si>
  <si>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</si>
  <si>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</si>
  <si>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</si>
  <si>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</si>
  <si>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</si>
  <si>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</si>
  <si>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</si>
  <si>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</si>
  <si>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</si>
  <si>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</si>
  <si>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</si>
  <si>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</si>
  <si>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</si>
  <si>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</si>
  <si>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</si>
  <si>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</si>
  <si>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</si>
  <si>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</si>
  <si>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</si>
  <si>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</si>
  <si>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</si>
  <si>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</si>
  <si>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</si>
  <si>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</si>
  <si>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</si>
  <si>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</si>
  <si>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</si>
  <si>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</si>
  <si>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</si>
  <si>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</si>
  <si>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</si>
  <si>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</si>
  <si>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</si>
  <si>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</si>
  <si>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</si>
  <si>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</si>
  <si>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</si>
  <si>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</si>
  <si>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</si>
  <si>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</si>
  <si>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</si>
  <si>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</si>
  <si>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</si>
  <si>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</si>
  <si>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</si>
  <si>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</si>
  <si>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</si>
  <si>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</si>
  <si>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</si>
  <si>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</si>
  <si>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</si>
  <si>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</si>
  <si>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</si>
  <si>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</si>
  <si>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</si>
  <si>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</si>
  <si>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</si>
  <si>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</si>
  <si>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</si>
  <si>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</si>
  <si>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</si>
  <si>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</si>
  <si>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</si>
  <si>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</si>
  <si>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</si>
  <si>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</si>
  <si>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</si>
  <si>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</si>
  <si>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</si>
  <si>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</si>
  <si>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</si>
  <si>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</si>
  <si>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</si>
  <si>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</si>
  <si>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</si>
  <si>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</si>
  <si>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</si>
  <si>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</si>
  <si>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</si>
  <si>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</si>
  <si>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</si>
  <si>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</si>
  <si>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</si>
  <si>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</si>
  <si>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</si>
  <si>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</si>
  <si>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</si>
  <si>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 xml:space="preserve"> 72 07 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</si>
  <si>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</si>
  <si>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</si>
  <si>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</si>
  <si>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 xml:space="preserve"> 74 05 </t>
  </si>
  <si>
    <t xml:space="preserve"> 66 06 </t>
  </si>
  <si>
    <t xml:space="preserve"> 72 01 </t>
  </si>
  <si>
    <t xml:space="preserve"> 61 11 </t>
  </si>
  <si>
    <t xml:space="preserve"> 64 10 </t>
  </si>
  <si>
    <t>Korisnici mirovina ostvarenih prema Zakonu o mirovinskom osiguranju - ZOMO</t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</si>
  <si>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brutomirovine</t>
    </r>
    <r>
      <rPr>
        <sz val="8"/>
        <rFont val="Calibri"/>
        <family val="2"/>
        <charset val="238"/>
        <scheme val="minor"/>
      </rPr>
      <t xml:space="preserve"> iz obveznog mirovinskog osiguranja u RH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</si>
  <si>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brutoiznosa</t>
    </r>
    <r>
      <rPr>
        <sz val="8"/>
        <rFont val="Calibri"/>
        <family val="2"/>
        <charset val="238"/>
        <scheme val="minor"/>
      </rPr>
      <t xml:space="preserve"> dijela obiteljske mirovine (DOM)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</si>
  <si>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ukupno</t>
    </r>
    <r>
      <rPr>
        <sz val="8"/>
        <rFont val="Calibri"/>
        <family val="2"/>
        <charset val="238"/>
        <scheme val="minor"/>
      </rPr>
      <t xml:space="preserve"> isplaćenog </t>
    </r>
    <r>
      <rPr>
        <sz val="8"/>
        <color rgb="FFFF0000"/>
        <rFont val="Calibri"/>
        <family val="2"/>
        <charset val="238"/>
        <scheme val="minor"/>
      </rPr>
      <t>netoiznosa</t>
    </r>
  </si>
  <si>
    <t>U broj korisnika mirovina nisu uključeni korisnici mirovina DVO, ZOHBDR i HVO.</t>
  </si>
  <si>
    <t>u eurima (EUR)</t>
  </si>
  <si>
    <t>KORISNICI MIROVINA KOJIMA JE ISPLAĆENA OSOBNA (starosna, prijevremena starosna ili invalidska) MIROVINA I DIO OBITELJSKE MIROVINE (DOM)</t>
  </si>
  <si>
    <t>Starosna miorovina</t>
  </si>
  <si>
    <t>Ukupno starosna mirovina</t>
  </si>
  <si>
    <t>Sveukupno starosna mirovina</t>
  </si>
  <si>
    <t>Invalidska mirovina</t>
  </si>
  <si>
    <t>Starosna mirovina</t>
  </si>
  <si>
    <t>Obiteljska mirovina</t>
  </si>
  <si>
    <t xml:space="preserve"> 75 02 </t>
  </si>
  <si>
    <t xml:space="preserve"> 74 04 </t>
  </si>
  <si>
    <t xml:space="preserve"> 64 03 </t>
  </si>
  <si>
    <t xml:space="preserve"> 60 05 </t>
  </si>
  <si>
    <t xml:space="preserve"> 63 07 </t>
  </si>
  <si>
    <t xml:space="preserve"> 64 09 </t>
  </si>
  <si>
    <t xml:space="preserve"> 60 03 </t>
  </si>
  <si>
    <r>
      <t>U tablici je prikazan</t>
    </r>
    <r>
      <rPr>
        <b/>
        <i/>
        <sz val="8"/>
        <color rgb="FFFF0000"/>
        <rFont val="Calibri"/>
        <family val="2"/>
        <charset val="238"/>
        <scheme val="minor"/>
      </rPr>
      <t xml:space="preserve"> ukupni staž</t>
    </r>
    <r>
      <rPr>
        <sz val="8"/>
        <color theme="1"/>
        <rFont val="Calibri"/>
        <family val="2"/>
        <charset val="238"/>
        <scheme val="minor"/>
      </rPr>
      <t xml:space="preserve"> korisnika mirovina. </t>
    </r>
  </si>
  <si>
    <r>
      <t xml:space="preserve">Korisnici mirovina ostvarenih prema Zakonu o mirovinskom osiguranju - ZOMO
</t>
    </r>
    <r>
      <rPr>
        <b/>
        <i/>
        <sz val="14"/>
        <color rgb="FFFF0000"/>
        <rFont val="Calibri"/>
        <family val="2"/>
        <charset val="238"/>
        <scheme val="minor"/>
      </rPr>
      <t>bez međunarodnih ugovora</t>
    </r>
  </si>
  <si>
    <t xml:space="preserve">Od ožujka 2023. u primjeni je članak 3. Zakona o izmjenama i dopunama Zakona o mirovinskom osiguranju (NN 119/22), kojim je omogućeno da udovica, odnosno udovac koji je korisnik starosne, prijevremene starisne ili invalidske mirovine i ispunjava uvjete za stjecanje prava na obiteljsku mirovinu, može koristiti i dio obiteljske mirovine.                    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</si>
  <si>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4"/>
        <color rgb="FFFF0000"/>
        <rFont val="Calibri"/>
        <family val="2"/>
        <charset val="238"/>
        <scheme val="minor"/>
      </rPr>
      <t>PRVI PUT</t>
    </r>
    <r>
      <rPr>
        <b/>
        <sz val="14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4"/>
        <color rgb="FFFF0000"/>
        <rFont val="Calibri"/>
        <family val="2"/>
        <charset val="238"/>
        <scheme val="minor"/>
      </rPr>
      <t>NOVI KORISNICI</t>
    </r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</si>
  <si>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</si>
  <si>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</si>
  <si>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</si>
  <si>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PREMA ZAKONU O MIROVINSKOM OSIGURANJU 
</t>
    </r>
    <r>
      <rPr>
        <b/>
        <i/>
        <sz val="10.5"/>
        <color rgb="FFFF0000"/>
        <rFont val="Calibri"/>
        <family val="2"/>
        <charset val="238"/>
        <scheme val="minor"/>
      </rPr>
      <t>BEZ MEĐUNARODNIH UGOVORA</t>
    </r>
  </si>
  <si>
    <t>Od srpnja 2023. u primjeni je članak 1. Zakona o izmjenama Zakona o smanjenju mirovina određenih, odnosno ostvarenih prema posebnim propisima o mirovinskom osiguranju (NN 47/2023).</t>
  </si>
  <si>
    <t xml:space="preserve"> 73 00 </t>
  </si>
  <si>
    <t xml:space="preserve"> 63 04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</si>
  <si>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01.07.2023.</t>
    </r>
  </si>
  <si>
    <t>11,77 euro 
(88,68 kuna)</t>
  </si>
  <si>
    <t>Vrijednost najniže mirovine za 1 godinu mirovinskog staža (VNM) 01.07.2023.</t>
  </si>
  <si>
    <t>12,13 euro 
(91,39 kuna)</t>
  </si>
  <si>
    <t>21 06 21</t>
  </si>
  <si>
    <t>32 01 00</t>
  </si>
  <si>
    <t xml:space="preserve"> 64 02 </t>
  </si>
  <si>
    <t xml:space="preserve"> 66 02 </t>
  </si>
  <si>
    <t>32 07 17</t>
  </si>
  <si>
    <t xml:space="preserve"> 63 11 </t>
  </si>
  <si>
    <t>37 08 08</t>
  </si>
  <si>
    <t xml:space="preserve"> 64 08 </t>
  </si>
  <si>
    <t xml:space="preserve"> 72 04 </t>
  </si>
  <si>
    <t xml:space="preserve"> 54 06 </t>
  </si>
  <si>
    <t>34 07 26</t>
  </si>
  <si>
    <t xml:space="preserve"> 63 00 </t>
  </si>
  <si>
    <t xml:space="preserve"> 62 10 </t>
  </si>
  <si>
    <t xml:space="preserve"> 66 08 </t>
  </si>
  <si>
    <t xml:space="preserve"> 74 10 </t>
  </si>
  <si>
    <t>24 05 01</t>
  </si>
  <si>
    <t>25 07 13</t>
  </si>
  <si>
    <t>30 05 03</t>
  </si>
  <si>
    <t>35 10 13</t>
  </si>
  <si>
    <t>27 08 09</t>
  </si>
  <si>
    <t>38 05 14</t>
  </si>
  <si>
    <t>37 08 07</t>
  </si>
  <si>
    <t>29 02 16</t>
  </si>
  <si>
    <t>08 09 16</t>
  </si>
  <si>
    <t>28 00 28</t>
  </si>
  <si>
    <t>36 06 16</t>
  </si>
  <si>
    <t>36 11 19</t>
  </si>
  <si>
    <t>37 06 26</t>
  </si>
  <si>
    <t>37 00 16</t>
  </si>
  <si>
    <t>29 10 23</t>
  </si>
  <si>
    <t>22 02 21</t>
  </si>
  <si>
    <t xml:space="preserve"> 29 01 27  </t>
  </si>
  <si>
    <t xml:space="preserve"> 41 11 27  </t>
  </si>
  <si>
    <t>42 02 15</t>
  </si>
  <si>
    <t>32 06 18</t>
  </si>
  <si>
    <t xml:space="preserve"> 61 04 </t>
  </si>
  <si>
    <t>32 09 17</t>
  </si>
  <si>
    <t>37 03 00</t>
  </si>
  <si>
    <t xml:space="preserve"> 60 08 </t>
  </si>
  <si>
    <t xml:space="preserve"> 24 08 27 </t>
  </si>
  <si>
    <t xml:space="preserve"> 59 07 </t>
  </si>
  <si>
    <t xml:space="preserve"> 39 05 24 </t>
  </si>
  <si>
    <t>79 00</t>
  </si>
  <si>
    <t>73 00</t>
  </si>
  <si>
    <t>78 07</t>
  </si>
  <si>
    <t>31 03 04</t>
  </si>
  <si>
    <t>1 : 1,35</t>
  </si>
  <si>
    <t>PREGLED OSNOVNIH PODATAKA O STANJU U SUSTAVU MIROVINSKOG OSIGURANJA za studeni 2023. (isplata u prosincu 2023.)</t>
  </si>
  <si>
    <t>31 09 08</t>
  </si>
  <si>
    <t>42 05 15</t>
  </si>
  <si>
    <t>24 07 27</t>
  </si>
  <si>
    <t>31 09 19</t>
  </si>
  <si>
    <t>36 00 20</t>
  </si>
  <si>
    <t>35 08 24</t>
  </si>
  <si>
    <t>32 10 15</t>
  </si>
  <si>
    <t>21 10 15</t>
  </si>
  <si>
    <t>28 04 02</t>
  </si>
  <si>
    <t>31 02 03</t>
  </si>
  <si>
    <t xml:space="preserve"> 69 08 </t>
  </si>
  <si>
    <t xml:space="preserve"> 73 03 </t>
  </si>
  <si>
    <t xml:space="preserve"> 72 11 </t>
  </si>
  <si>
    <t xml:space="preserve"> 43 00 04 </t>
  </si>
  <si>
    <t xml:space="preserve"> 42 05 16 </t>
  </si>
  <si>
    <t>28 01 10</t>
  </si>
  <si>
    <t>37 04 19</t>
  </si>
  <si>
    <t xml:space="preserve"> 74 06 </t>
  </si>
  <si>
    <t>31 10 01</t>
  </si>
  <si>
    <t>42 05 10</t>
  </si>
  <si>
    <t>31 10 03</t>
  </si>
  <si>
    <t>35 10 20</t>
  </si>
  <si>
    <t>35 08 28</t>
  </si>
  <si>
    <t>32 10 11</t>
  </si>
  <si>
    <t>21 11 08</t>
  </si>
  <si>
    <t>28 02 00</t>
  </si>
  <si>
    <t>31 00 10</t>
  </si>
  <si>
    <t xml:space="preserve"> 43 00 23 </t>
  </si>
  <si>
    <t xml:space="preserve"> 74 08 </t>
  </si>
  <si>
    <t xml:space="preserve"> 69 02 </t>
  </si>
  <si>
    <t xml:space="preserve"> 63 06 </t>
  </si>
  <si>
    <t xml:space="preserve"> 73 10 </t>
  </si>
  <si>
    <t xml:space="preserve"> 42 06 05 </t>
  </si>
  <si>
    <t>27 10 26</t>
  </si>
  <si>
    <t>37 06 07</t>
  </si>
  <si>
    <t xml:space="preserve"> 31 09 20 </t>
  </si>
  <si>
    <t xml:space="preserve"> 42 03 08 </t>
  </si>
  <si>
    <t xml:space="preserve"> 33 09 23 </t>
  </si>
  <si>
    <t xml:space="preserve"> 37 03 23 </t>
  </si>
  <si>
    <t xml:space="preserve"> 36 08 18 </t>
  </si>
  <si>
    <t xml:space="preserve"> 34 05 02 </t>
  </si>
  <si>
    <t xml:space="preserve"> 24 05 01 </t>
  </si>
  <si>
    <t xml:space="preserve"> 28 11 15 </t>
  </si>
  <si>
    <t xml:space="preserve"> 33 00 05 </t>
  </si>
  <si>
    <t xml:space="preserve"> 59 03 </t>
  </si>
  <si>
    <t xml:space="preserve"> 62 04 </t>
  </si>
  <si>
    <t xml:space="preserve"> 62 11 </t>
  </si>
  <si>
    <t xml:space="preserve"> 32 06 24 </t>
  </si>
  <si>
    <t xml:space="preserve"> 42 02 29 </t>
  </si>
  <si>
    <t xml:space="preserve"> 34 08 10 </t>
  </si>
  <si>
    <t xml:space="preserve"> 37 02 25 </t>
  </si>
  <si>
    <t xml:space="preserve"> 35 02 00 </t>
  </si>
  <si>
    <t xml:space="preserve"> 24 05 09 </t>
  </si>
  <si>
    <t xml:space="preserve"> 28 11 21 </t>
  </si>
  <si>
    <t xml:space="preserve"> 33 07 02 </t>
  </si>
  <si>
    <t xml:space="preserve"> 61 10 </t>
  </si>
  <si>
    <t xml:space="preserve"> 64 01 </t>
  </si>
  <si>
    <t xml:space="preserve"> 54 00 </t>
  </si>
  <si>
    <t xml:space="preserve"> 60 11 </t>
  </si>
  <si>
    <t xml:space="preserve"> 62 06 </t>
  </si>
  <si>
    <t xml:space="preserve">   21 10   </t>
  </si>
  <si>
    <t xml:space="preserve">   20 02   </t>
  </si>
  <si>
    <t xml:space="preserve">   18 05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</si>
  <si>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30.11.2023.</t>
    </r>
  </si>
  <si>
    <t>Broj korisnika mirovine za studeni 2023. (isplata u prosincu 2023.)</t>
  </si>
  <si>
    <t>Broj korisnika doplatka za djecu za studeni 2023. (isplata u prosincu 2023.)</t>
  </si>
  <si>
    <t>Broj djece za koju je isplaćen doplatak za djecu za studeni 2023. (isplata u prosincu 2023.)</t>
  </si>
  <si>
    <t>Broj korisnika nacionalne naknade za studeni 2023. (isplata u prosincu 2023.)</t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</si>
  <si>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studenoga 2023. </t>
    </r>
    <r>
      <rPr>
        <sz val="10"/>
        <color theme="1"/>
        <rFont val="Calibri"/>
        <family val="2"/>
        <charset val="238"/>
        <scheme val="minor"/>
      </rPr>
      <t>(izvor: HZZ)</t>
    </r>
  </si>
  <si>
    <t>Podatak za prosječnu mjesečnu isplaćenu netoplaću Republike Hrvatske za listopad 2023. u eurima (EUR) (izvor:DSZ)</t>
  </si>
  <si>
    <t>za studeni 2023. (isplata u prosincu 2023.)</t>
  </si>
  <si>
    <t>14 10 27</t>
  </si>
  <si>
    <t>16 01 20</t>
  </si>
  <si>
    <t>12 05 05</t>
  </si>
  <si>
    <t>19 05 13</t>
  </si>
  <si>
    <t>14 04 20</t>
  </si>
  <si>
    <t>15 10 11</t>
  </si>
  <si>
    <t>13 01 01</t>
  </si>
  <si>
    <t>13 08 04</t>
  </si>
  <si>
    <t>15 01 01</t>
  </si>
  <si>
    <t>16 00 25</t>
  </si>
  <si>
    <t>13 01 23</t>
  </si>
  <si>
    <t>14 05 06</t>
  </si>
  <si>
    <t>18 03 18</t>
  </si>
  <si>
    <t>18 10 28</t>
  </si>
  <si>
    <t>14 11 19</t>
  </si>
  <si>
    <t>18 11 06</t>
  </si>
  <si>
    <t>24 07 03</t>
  </si>
  <si>
    <t>25 03 08</t>
  </si>
  <si>
    <t>21 00 16</t>
  </si>
  <si>
    <t>26 02 10</t>
  </si>
  <si>
    <t>28 00 24</t>
  </si>
  <si>
    <t>29 01 25</t>
  </si>
  <si>
    <t>23 02 12</t>
  </si>
  <si>
    <t>27 09 07</t>
  </si>
  <si>
    <t>31 09 17</t>
  </si>
  <si>
    <t>33 00 27</t>
  </si>
  <si>
    <t>33 09 17</t>
  </si>
  <si>
    <t>34 07 29</t>
  </si>
  <si>
    <t>25 05 25</t>
  </si>
  <si>
    <t>34 00 13</t>
  </si>
  <si>
    <t>36 03 25</t>
  </si>
  <si>
    <t>35 09 01</t>
  </si>
  <si>
    <t>36 10 19</t>
  </si>
  <si>
    <t>37 02 20</t>
  </si>
  <si>
    <t>28 11 00</t>
  </si>
  <si>
    <t>36 04 16</t>
  </si>
  <si>
    <t>38 01 12</t>
  </si>
  <si>
    <t>29 02 26</t>
  </si>
  <si>
    <t>36 07 04</t>
  </si>
  <si>
    <t>38 10 07</t>
  </si>
  <si>
    <t>39 01 10</t>
  </si>
  <si>
    <t>29 02 01</t>
  </si>
  <si>
    <t>37 01 08</t>
  </si>
  <si>
    <t>38 11 14</t>
  </si>
  <si>
    <t>39 03 08</t>
  </si>
  <si>
    <t>28 07 01</t>
  </si>
  <si>
    <t>39 07 25</t>
  </si>
  <si>
    <t>39 09 06</t>
  </si>
  <si>
    <t>39 05 29</t>
  </si>
  <si>
    <t>19 00 15</t>
  </si>
  <si>
    <t>16 00 17</t>
  </si>
  <si>
    <t>14 02 18</t>
  </si>
  <si>
    <t>15 09 25</t>
  </si>
  <si>
    <t>10 11 10</t>
  </si>
  <si>
    <t>15 08 00</t>
  </si>
  <si>
    <t>17 03 09</t>
  </si>
  <si>
    <t>10 07 07</t>
  </si>
  <si>
    <t>12 10 11</t>
  </si>
  <si>
    <t>17 00 06</t>
  </si>
  <si>
    <t>18 03 17</t>
  </si>
  <si>
    <t>10 10 15</t>
  </si>
  <si>
    <t>16 02 10</t>
  </si>
  <si>
    <t>21 02 09</t>
  </si>
  <si>
    <t>21 08 07</t>
  </si>
  <si>
    <t>13 06 00</t>
  </si>
  <si>
    <t>21 04 13</t>
  </si>
  <si>
    <t>21 09 09</t>
  </si>
  <si>
    <t>23 02 01</t>
  </si>
  <si>
    <t>11 11 18</t>
  </si>
  <si>
    <t>20 06 05</t>
  </si>
  <si>
    <t>27 00 00</t>
  </si>
  <si>
    <t>27 03 18</t>
  </si>
  <si>
    <t>20 01 22</t>
  </si>
  <si>
    <t>27 00 04</t>
  </si>
  <si>
    <t>30 06 28</t>
  </si>
  <si>
    <t>31 01 24</t>
  </si>
  <si>
    <t>20 02 19</t>
  </si>
  <si>
    <t>30 08 29</t>
  </si>
  <si>
    <t>32 02 23</t>
  </si>
  <si>
    <t>32 05 22</t>
  </si>
  <si>
    <t>23 10 11</t>
  </si>
  <si>
    <t>32 04 25</t>
  </si>
  <si>
    <t>33 02 12</t>
  </si>
  <si>
    <t>33 05 01</t>
  </si>
  <si>
    <t>24 06 27</t>
  </si>
  <si>
    <t>33 00 16</t>
  </si>
  <si>
    <t>33 09 14</t>
  </si>
  <si>
    <t>33 11 29</t>
  </si>
  <si>
    <t>25 08 03</t>
  </si>
  <si>
    <t>33 05 20</t>
  </si>
  <si>
    <t>34 03 08</t>
  </si>
  <si>
    <t>34 04 15</t>
  </si>
  <si>
    <t>26 01 13</t>
  </si>
  <si>
    <t>34 09 25</t>
  </si>
  <si>
    <t>34 04 02</t>
  </si>
  <si>
    <t>34 03 29</t>
  </si>
  <si>
    <t>25 06 27</t>
  </si>
  <si>
    <t>36 05 26</t>
  </si>
  <si>
    <t>34 09 10</t>
  </si>
  <si>
    <t>34 10 01</t>
  </si>
  <si>
    <t>28 07 19</t>
  </si>
  <si>
    <t>29 11 00</t>
  </si>
  <si>
    <t>18 01 05</t>
  </si>
  <si>
    <t>25 00 10</t>
  </si>
  <si>
    <t>14 10 02</t>
  </si>
  <si>
    <t>15 11 29</t>
  </si>
  <si>
    <t>12 05 08</t>
  </si>
  <si>
    <t>19 07 02</t>
  </si>
  <si>
    <t>14 06 08</t>
  </si>
  <si>
    <t>16 00 02</t>
  </si>
  <si>
    <t>13 02 27</t>
  </si>
  <si>
    <t>15 01 08</t>
  </si>
  <si>
    <t>15 00 06</t>
  </si>
  <si>
    <t>15 10 18</t>
  </si>
  <si>
    <t>13 02 16</t>
  </si>
  <si>
    <t>14 07 04</t>
  </si>
  <si>
    <t>18 04 26</t>
  </si>
  <si>
    <t>18 11 14</t>
  </si>
  <si>
    <t>15 00 17</t>
  </si>
  <si>
    <t>19 03 21</t>
  </si>
  <si>
    <t>24 10 16</t>
  </si>
  <si>
    <t>25 07 03</t>
  </si>
  <si>
    <t>21 02 06</t>
  </si>
  <si>
    <t>26 11 06</t>
  </si>
  <si>
    <t>29 09 03</t>
  </si>
  <si>
    <t>30 10 21</t>
  </si>
  <si>
    <t>24 07 15</t>
  </si>
  <si>
    <t>29 11 25</t>
  </si>
  <si>
    <t>33 00 04</t>
  </si>
  <si>
    <t>34 04 01</t>
  </si>
  <si>
    <t>25 11 13</t>
  </si>
  <si>
    <t>32 03 06</t>
  </si>
  <si>
    <t>35 08 03</t>
  </si>
  <si>
    <t>26 02 07</t>
  </si>
  <si>
    <t>34 10 11</t>
  </si>
  <si>
    <t>28 03 28</t>
  </si>
  <si>
    <t>36 05 23</t>
  </si>
  <si>
    <t>38 02 06</t>
  </si>
  <si>
    <t>38 08 07</t>
  </si>
  <si>
    <t>29 10 25</t>
  </si>
  <si>
    <t>39 06 21</t>
  </si>
  <si>
    <t>39 11 28</t>
  </si>
  <si>
    <t>30 09 10</t>
  </si>
  <si>
    <t>40 03 08</t>
  </si>
  <si>
    <t>40 07 25</t>
  </si>
  <si>
    <t>30 08 13</t>
  </si>
  <si>
    <t>40 01 06</t>
  </si>
  <si>
    <t>40 06 27</t>
  </si>
  <si>
    <t>29 10 06</t>
  </si>
  <si>
    <t>37 10 15</t>
  </si>
  <si>
    <t>40 07 08</t>
  </si>
  <si>
    <t>40 09 07</t>
  </si>
  <si>
    <t>31 07 07</t>
  </si>
  <si>
    <t>33 07 14</t>
  </si>
  <si>
    <t>28 11 11</t>
  </si>
  <si>
    <t>19.</t>
  </si>
  <si>
    <t xml:space="preserve"> 31 09 24  </t>
  </si>
  <si>
    <t xml:space="preserve"> 36 02 15  </t>
  </si>
  <si>
    <t xml:space="preserve"> 31 05 20  </t>
  </si>
  <si>
    <t xml:space="preserve"> 33 05 25  </t>
  </si>
  <si>
    <t xml:space="preserve"> 33 02 14  </t>
  </si>
  <si>
    <t>18 08 16</t>
  </si>
  <si>
    <t>30 03 29</t>
  </si>
  <si>
    <t xml:space="preserve"> 38 06 02  </t>
  </si>
  <si>
    <t xml:space="preserve"> 29 08 09  </t>
  </si>
  <si>
    <t xml:space="preserve"> 32 09 02  </t>
  </si>
  <si>
    <t xml:space="preserve"> 29 07 06  </t>
  </si>
  <si>
    <t xml:space="preserve"> 27 10 05  </t>
  </si>
  <si>
    <t xml:space="preserve"> 28 11 15  </t>
  </si>
  <si>
    <t>06 08 26</t>
  </si>
  <si>
    <t>39 08 07</t>
  </si>
  <si>
    <t>40 04 02</t>
  </si>
  <si>
    <t>36 10 27</t>
  </si>
  <si>
    <t>36 05 15</t>
  </si>
  <si>
    <t>39 01 06</t>
  </si>
  <si>
    <t>27 06 14</t>
  </si>
  <si>
    <t>37 03 05</t>
  </si>
  <si>
    <t xml:space="preserve"> 67 00 </t>
  </si>
  <si>
    <t xml:space="preserve"> 65 01 </t>
  </si>
  <si>
    <t xml:space="preserve"> 37 01 </t>
  </si>
  <si>
    <t>39 08 13</t>
  </si>
  <si>
    <t>42 02 10</t>
  </si>
  <si>
    <t>40 04 01</t>
  </si>
  <si>
    <t>36 11 07</t>
  </si>
  <si>
    <t>39 01 14</t>
  </si>
  <si>
    <t>27 06 23</t>
  </si>
  <si>
    <t>37 03 03</t>
  </si>
  <si>
    <t xml:space="preserve"> 66 03 </t>
  </si>
  <si>
    <t xml:space="preserve"> 60 07 </t>
  </si>
  <si>
    <t xml:space="preserve"> 39 08 28 </t>
  </si>
  <si>
    <t xml:space="preserve"> 42 03 00 </t>
  </si>
  <si>
    <t xml:space="preserve"> 40 05 25 </t>
  </si>
  <si>
    <t xml:space="preserve"> 37 02 26 </t>
  </si>
  <si>
    <t xml:space="preserve"> 39 07 16 </t>
  </si>
  <si>
    <t xml:space="preserve"> 28 06 02 </t>
  </si>
  <si>
    <t xml:space="preserve"> 37 01 23 </t>
  </si>
  <si>
    <t xml:space="preserve"> 61 08 </t>
  </si>
  <si>
    <t xml:space="preserve"> 63 10 </t>
  </si>
  <si>
    <t xml:space="preserve"> 60 00 </t>
  </si>
  <si>
    <t xml:space="preserve"> 34 11 </t>
  </si>
  <si>
    <t xml:space="preserve"> 56 11 </t>
  </si>
  <si>
    <t xml:space="preserve"> 39 09 24 </t>
  </si>
  <si>
    <t xml:space="preserve"> 40 06 09 </t>
  </si>
  <si>
    <t xml:space="preserve"> 37 03 06 </t>
  </si>
  <si>
    <t xml:space="preserve"> 39 06 12 </t>
  </si>
  <si>
    <t xml:space="preserve"> 28 06 22 </t>
  </si>
  <si>
    <t xml:space="preserve"> 37 01 29 </t>
  </si>
  <si>
    <t>31 07 01</t>
  </si>
  <si>
    <t>80 02</t>
  </si>
  <si>
    <t>42 04 28</t>
  </si>
  <si>
    <t>69 06</t>
  </si>
  <si>
    <t>24 06 29</t>
  </si>
  <si>
    <t>31 00 00</t>
  </si>
  <si>
    <t>79 10</t>
  </si>
  <si>
    <t>34 02 00</t>
  </si>
  <si>
    <t>68 06</t>
  </si>
  <si>
    <t>31 06 17</t>
  </si>
  <si>
    <t>78 08</t>
  </si>
  <si>
    <t>25 08 28</t>
  </si>
  <si>
    <t>73 07</t>
  </si>
  <si>
    <t>31 04 08</t>
  </si>
  <si>
    <t>78 06</t>
  </si>
  <si>
    <t>31 07 00</t>
  </si>
  <si>
    <t>42 05 06</t>
  </si>
  <si>
    <t>24 06 28</t>
  </si>
  <si>
    <t>79 11</t>
  </si>
  <si>
    <t>30 11 22</t>
  </si>
  <si>
    <t>34 02 16</t>
  </si>
  <si>
    <t>72 11</t>
  </si>
  <si>
    <t xml:space="preserve"> 31 06 05</t>
  </si>
  <si>
    <t>25 08 22</t>
  </si>
  <si>
    <t>31 03 24</t>
  </si>
  <si>
    <t>Korisnici koji pravo na mirovinu ostvaruju prema Zakonu o kazalištima*</t>
  </si>
  <si>
    <t>*S obradom podataka za studeni 2023., isplata u prosincu 2023., u primjeni je Zakon o kazalištima (NN 23/23).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</si>
</sst>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5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i/>
      <sz val="10.5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4" fillId="0" borderId="0" applyFont="0" applyFill="0" applyBorder="0" applyAlignment="0" applyProtection="0"/>
  </cellStyleXfs>
  <cellXfs count="298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7" fillId="5" borderId="8" xfId="0" applyNumberFormat="1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7" fillId="10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7" fillId="11" borderId="8" xfId="0" applyNumberFormat="1" applyFont="1" applyFill="1" applyBorder="1" applyAlignment="1">
      <alignment vertical="center"/>
    </xf>
    <xf numFmtId="164" fontId="7" fillId="11" borderId="8" xfId="0" applyNumberFormat="1" applyFont="1" applyFill="1" applyBorder="1" applyAlignment="1">
      <alignment horizontal="center" vertical="center"/>
    </xf>
    <xf numFmtId="165" fontId="7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right" vertical="center"/>
    </xf>
    <xf numFmtId="4" fontId="5" fillId="9" borderId="4" xfId="0" applyNumberFormat="1" applyFont="1" applyFill="1" applyBorder="1" applyAlignment="1">
      <alignment horizontal="right" vertical="center"/>
    </xf>
    <xf numFmtId="0" fontId="1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8" fillId="4" borderId="5" xfId="0" applyNumberFormat="1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vertical="center"/>
    </xf>
    <xf numFmtId="1" fontId="7" fillId="11" borderId="8" xfId="0" applyNumberFormat="1" applyFont="1" applyFill="1" applyBorder="1" applyAlignment="1">
      <alignment vertical="center"/>
    </xf>
    <xf numFmtId="1" fontId="7" fillId="5" borderId="8" xfId="0" applyNumberFormat="1" applyFont="1" applyFill="1" applyBorder="1" applyAlignment="1">
      <alignment vertical="center"/>
    </xf>
    <xf numFmtId="1" fontId="7" fillId="6" borderId="4" xfId="0" applyNumberFormat="1" applyFont="1" applyFill="1" applyBorder="1" applyAlignment="1">
      <alignment vertical="center"/>
    </xf>
    <xf numFmtId="1" fontId="7" fillId="3" borderId="6" xfId="0" applyNumberFormat="1" applyFont="1" applyFill="1" applyBorder="1" applyAlignment="1">
      <alignment vertical="center"/>
    </xf>
    <xf numFmtId="1" fontId="7" fillId="3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1" fillId="0" borderId="0" xfId="0" applyFont="1"/>
    <xf numFmtId="0" fontId="27" fillId="0" borderId="0" xfId="0" applyFont="1"/>
    <xf numFmtId="0" fontId="27" fillId="2" borderId="0" xfId="0" applyFont="1" applyFill="1"/>
    <xf numFmtId="0" fontId="27" fillId="0" borderId="0" xfId="0" applyFont="1" applyAlignment="1">
      <alignment vertical="center"/>
    </xf>
    <xf numFmtId="0" fontId="32" fillId="0" borderId="0" xfId="0" applyFont="1"/>
    <xf numFmtId="0" fontId="19" fillId="2" borderId="0" xfId="0" applyFont="1" applyFill="1"/>
    <xf numFmtId="0" fontId="33" fillId="0" borderId="0" xfId="0" applyFont="1"/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0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" fontId="27" fillId="0" borderId="0" xfId="0" applyNumberFormat="1" applyFont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2" fontId="43" fillId="3" borderId="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2" fillId="8" borderId="5" xfId="0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vertical="center"/>
    </xf>
    <xf numFmtId="10" fontId="27" fillId="0" borderId="0" xfId="1" applyNumberFormat="1" applyFont="1"/>
    <xf numFmtId="0" fontId="38" fillId="0" borderId="7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46" fillId="0" borderId="6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10" fontId="27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/>
    <xf numFmtId="0" fontId="55" fillId="2" borderId="1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56" fillId="0" borderId="0" xfId="0" applyFont="1" applyAlignment="1">
      <alignment horizontal="left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8" fillId="0" borderId="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/>
    </xf>
    <xf numFmtId="3" fontId="8" fillId="2" borderId="5" xfId="0" applyNumberFormat="1" applyFont="1" applyFill="1" applyBorder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4451062053937E-2"/>
          <c:y val="4.6431648591634261E-2"/>
          <c:w val="0.95398545216956987"/>
          <c:h val="0.6790985937818624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39649</c:v>
                </c:pt>
                <c:pt idx="1">
                  <c:v>38810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4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1,35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30.11.2023.</c:v>
                </c:pt>
                <c:pt idx="1">
                  <c:v>Broj korisnika mirovine za studeni 2023. (isplata u prosincu 2023.)</c:v>
                </c:pt>
                <c:pt idx="2">
                  <c:v>Registrirana nezaposlenost krajem studenoga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1658116</c:v>
                </c:pt>
                <c:pt idx="1">
                  <c:v>1226239</c:v>
                </c:pt>
                <c:pt idx="2">
                  <c:v>113250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30.11.2023.</c:v>
                </c:pt>
                <c:pt idx="1">
                  <c:v>Broj korisnika mirovine za studeni 2023. (isplata u prosincu 2023.)</c:v>
                </c:pt>
                <c:pt idx="2">
                  <c:v>Registrirana nezaposlenost krajem studenoga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509.38</c:v>
                </c:pt>
                <c:pt idx="1">
                  <c:v>526.20197815230972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509.38</c:v>
                </c:pt>
                <c:pt idx="1">
                  <c:v>526.20197815230972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43.241086587436335</c:v>
                </c:pt>
                <c:pt idx="1">
                  <c:v>44.669098315136644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tickLblSkip val="1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2187</c:v>
                </c:pt>
                <c:pt idx="1">
                  <c:v>7992</c:v>
                </c:pt>
                <c:pt idx="2">
                  <c:v>35629</c:v>
                </c:pt>
                <c:pt idx="3">
                  <c:v>70703</c:v>
                </c:pt>
                <c:pt idx="4">
                  <c:v>109846</c:v>
                </c:pt>
                <c:pt idx="5">
                  <c:v>120503</c:v>
                </c:pt>
                <c:pt idx="6">
                  <c:v>128069</c:v>
                </c:pt>
                <c:pt idx="7">
                  <c:v>128600</c:v>
                </c:pt>
                <c:pt idx="8">
                  <c:v>81489</c:v>
                </c:pt>
                <c:pt idx="9">
                  <c:v>73017</c:v>
                </c:pt>
                <c:pt idx="10">
                  <c:v>89405</c:v>
                </c:pt>
                <c:pt idx="11">
                  <c:v>49515</c:v>
                </c:pt>
                <c:pt idx="12">
                  <c:v>21955</c:v>
                </c:pt>
                <c:pt idx="13">
                  <c:v>27437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14574732530630979"/>
          <c:y val="3.7383177570093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36</c:v>
                </c:pt>
                <c:pt idx="1">
                  <c:v>3408</c:v>
                </c:pt>
                <c:pt idx="2">
                  <c:v>3782</c:v>
                </c:pt>
                <c:pt idx="3">
                  <c:v>5259</c:v>
                </c:pt>
                <c:pt idx="4">
                  <c:v>8388</c:v>
                </c:pt>
                <c:pt idx="5">
                  <c:v>25232</c:v>
                </c:pt>
                <c:pt idx="6">
                  <c:v>26110</c:v>
                </c:pt>
                <c:pt idx="7">
                  <c:v>27189</c:v>
                </c:pt>
                <c:pt idx="8">
                  <c:v>19040</c:v>
                </c:pt>
                <c:pt idx="9">
                  <c:v>19326</c:v>
                </c:pt>
                <c:pt idx="10">
                  <c:v>22400</c:v>
                </c:pt>
                <c:pt idx="11">
                  <c:v>11812</c:v>
                </c:pt>
                <c:pt idx="12">
                  <c:v>4389</c:v>
                </c:pt>
                <c:pt idx="13">
                  <c:v>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2151</c:v>
                </c:pt>
                <c:pt idx="1">
                  <c:v>4584</c:v>
                </c:pt>
                <c:pt idx="2">
                  <c:v>31847</c:v>
                </c:pt>
                <c:pt idx="3">
                  <c:v>65444</c:v>
                </c:pt>
                <c:pt idx="4">
                  <c:v>101458</c:v>
                </c:pt>
                <c:pt idx="5">
                  <c:v>95271</c:v>
                </c:pt>
                <c:pt idx="6">
                  <c:v>101959</c:v>
                </c:pt>
                <c:pt idx="7">
                  <c:v>101411</c:v>
                </c:pt>
                <c:pt idx="8">
                  <c:v>62449</c:v>
                </c:pt>
                <c:pt idx="9">
                  <c:v>53691</c:v>
                </c:pt>
                <c:pt idx="10">
                  <c:v>67005</c:v>
                </c:pt>
                <c:pt idx="11">
                  <c:v>37703</c:v>
                </c:pt>
                <c:pt idx="12">
                  <c:v>17566</c:v>
                </c:pt>
                <c:pt idx="13">
                  <c:v>22976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>
        <c:manualLayout>
          <c:xMode val="edge"/>
          <c:yMode val="edge"/>
          <c:x val="0.12256675339163391"/>
          <c:y val="1.8823524761828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6'!$B$7:$B$27</c:f>
              <c:strCache>
                <c:ptCount val="21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Korisnici koji pravo na mirovinu ostvaruju prema Zakonu o kazalištima*</c:v>
                </c:pt>
                <c:pt idx="20">
                  <c:v>Pripadnici Hrvatskog vijeća obrane  - HVO </c:v>
                </c:pt>
              </c:strCache>
            </c:strRef>
          </c:cat>
          <c:val>
            <c:numRef>
              <c:f>'stranica 6'!$C$7:$C$27</c:f>
              <c:numCache>
                <c:formatCode>General</c:formatCode>
                <c:ptCount val="21"/>
                <c:pt idx="0">
                  <c:v>6866</c:v>
                </c:pt>
                <c:pt idx="1">
                  <c:v>9708</c:v>
                </c:pt>
                <c:pt idx="2">
                  <c:v>676</c:v>
                </c:pt>
                <c:pt idx="3">
                  <c:v>388</c:v>
                </c:pt>
                <c:pt idx="4" formatCode="0">
                  <c:v>16169</c:v>
                </c:pt>
                <c:pt idx="5">
                  <c:v>1680</c:v>
                </c:pt>
                <c:pt idx="6">
                  <c:v>1980</c:v>
                </c:pt>
                <c:pt idx="7">
                  <c:v>71481</c:v>
                </c:pt>
                <c:pt idx="8">
                  <c:v>59515</c:v>
                </c:pt>
                <c:pt idx="9">
                  <c:v>3416</c:v>
                </c:pt>
                <c:pt idx="10">
                  <c:v>153</c:v>
                </c:pt>
                <c:pt idx="11">
                  <c:v>4500</c:v>
                </c:pt>
                <c:pt idx="12">
                  <c:v>685</c:v>
                </c:pt>
                <c:pt idx="13">
                  <c:v>61</c:v>
                </c:pt>
                <c:pt idx="14">
                  <c:v>17</c:v>
                </c:pt>
                <c:pt idx="15">
                  <c:v>121</c:v>
                </c:pt>
                <c:pt idx="16">
                  <c:v>244</c:v>
                </c:pt>
                <c:pt idx="17">
                  <c:v>810</c:v>
                </c:pt>
                <c:pt idx="18">
                  <c:v>207</c:v>
                </c:pt>
                <c:pt idx="19">
                  <c:v>2</c:v>
                </c:pt>
                <c:pt idx="20">
                  <c:v>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6'!$B$7:$B$27</c:f>
              <c:strCache>
                <c:ptCount val="21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Korisnici koji pravo na mirovinu ostvaruju prema Zakonu o kazalištima*</c:v>
                </c:pt>
                <c:pt idx="20">
                  <c:v>Pripadnici Hrvatskog vijeća obrane  - HVO </c:v>
                </c:pt>
              </c:strCache>
            </c:strRef>
          </c:cat>
          <c:val>
            <c:numRef>
              <c:f>'stranica 6'!$D$7:$D$27</c:f>
              <c:numCache>
                <c:formatCode>#,##0.00</c:formatCode>
                <c:ptCount val="21"/>
                <c:pt idx="0">
                  <c:v>810.79</c:v>
                </c:pt>
                <c:pt idx="1">
                  <c:v>763.51</c:v>
                </c:pt>
                <c:pt idx="2">
                  <c:v>727.24</c:v>
                </c:pt>
                <c:pt idx="3">
                  <c:v>876.67</c:v>
                </c:pt>
                <c:pt idx="4">
                  <c:v>691.71</c:v>
                </c:pt>
                <c:pt idx="5">
                  <c:v>469.09</c:v>
                </c:pt>
                <c:pt idx="6">
                  <c:v>727.51</c:v>
                </c:pt>
                <c:pt idx="7">
                  <c:v>1044.1099999999999</c:v>
                </c:pt>
                <c:pt idx="8">
                  <c:v>505.32</c:v>
                </c:pt>
                <c:pt idx="9">
                  <c:v>587.61</c:v>
                </c:pt>
                <c:pt idx="10">
                  <c:v>577.83000000000004</c:v>
                </c:pt>
                <c:pt idx="11">
                  <c:v>538.08000000000004</c:v>
                </c:pt>
                <c:pt idx="12">
                  <c:v>1856.05</c:v>
                </c:pt>
                <c:pt idx="13">
                  <c:v>635.99</c:v>
                </c:pt>
                <c:pt idx="14">
                  <c:v>672.05</c:v>
                </c:pt>
                <c:pt idx="15">
                  <c:v>1700.64</c:v>
                </c:pt>
                <c:pt idx="16">
                  <c:v>666.02</c:v>
                </c:pt>
                <c:pt idx="17">
                  <c:v>560.74</c:v>
                </c:pt>
                <c:pt idx="18">
                  <c:v>364.8</c:v>
                </c:pt>
                <c:pt idx="19">
                  <c:v>816.99</c:v>
                </c:pt>
                <c:pt idx="20">
                  <c:v>582.74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1631639570236E-2"/>
          <c:y val="0.16306954436450841"/>
          <c:w val="0.89192877509016411"/>
          <c:h val="0.59159047565097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8'!$B$7:$B$8</c:f>
              <c:strCache>
                <c:ptCount val="2"/>
                <c:pt idx="0">
                  <c:v>Broj 
korisnika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3.8369304556354917E-3"/>
                  <c:y val="0.12648221343873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06-475E-8326-CFC3D9DF1CEF}"/>
                </c:ext>
              </c:extLst>
            </c:dLbl>
            <c:spPr>
              <a:solidFill>
                <a:srgbClr val="DEBD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8'!$A$14:$A$15,'stranica 8'!$A$17,'stranica 8'!$A$18)</c:f>
              <c:strCache>
                <c:ptCount val="7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  <c:pt idx="5">
                  <c:v>Invalidska mirovina</c:v>
                </c:pt>
                <c:pt idx="6">
                  <c:v> UKUPNO  </c:v>
                </c:pt>
              </c:strCache>
            </c:strRef>
          </c:cat>
          <c:val>
            <c:numRef>
              <c:f>('stranica 8'!$B$10:$B$12,'stranica 8'!$B$14:$B$15,'stranica 8'!$B$17,'stranica 8'!$B$18)</c:f>
              <c:numCache>
                <c:formatCode>0</c:formatCode>
                <c:ptCount val="7"/>
                <c:pt idx="0">
                  <c:v>63051</c:v>
                </c:pt>
                <c:pt idx="1">
                  <c:v>1408</c:v>
                </c:pt>
                <c:pt idx="2">
                  <c:v>8256</c:v>
                </c:pt>
                <c:pt idx="3">
                  <c:v>15219</c:v>
                </c:pt>
                <c:pt idx="4">
                  <c:v>2</c:v>
                </c:pt>
                <c:pt idx="5">
                  <c:v>3019</c:v>
                </c:pt>
                <c:pt idx="6">
                  <c:v>90955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6163936"/>
        <c:axId val="1656164768"/>
      </c:barChart>
      <c:lineChart>
        <c:grouping val="standard"/>
        <c:varyColors val="0"/>
        <c:ser>
          <c:idx val="1"/>
          <c:order val="1"/>
          <c:tx>
            <c:strRef>
              <c:f>'stranica 8'!$D$7:$D$8</c:f>
              <c:strCache>
                <c:ptCount val="2"/>
                <c:pt idx="0">
                  <c:v>Prosjek brutoiznosa dijela obiteljske mirovine (DOM)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3424535961781759E-2"/>
                  <c:y val="-1.054018445322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06-475E-8326-CFC3D9DF1CEF}"/>
                </c:ext>
              </c:extLst>
            </c:dLbl>
            <c:spPr>
              <a:solidFill>
                <a:srgbClr val="FF9F8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8'!$A$14:$A$15)</c:f>
              <c:strCache>
                <c:ptCount val="5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</c:strCache>
            </c:strRef>
          </c:cat>
          <c:val>
            <c:numRef>
              <c:f>('stranica 8'!$D$10:$D$12,'stranica 8'!$D$14:$D$15,'stranica 8'!$D$17,'stranica 8'!$D$18)</c:f>
              <c:numCache>
                <c:formatCode>#,##0.00</c:formatCode>
                <c:ptCount val="7"/>
                <c:pt idx="0">
                  <c:v>102.15778068547866</c:v>
                </c:pt>
                <c:pt idx="1">
                  <c:v>97.660475852272668</c:v>
                </c:pt>
                <c:pt idx="2">
                  <c:v>99.255950823643261</c:v>
                </c:pt>
                <c:pt idx="3">
                  <c:v>100.38830475064056</c:v>
                </c:pt>
                <c:pt idx="4">
                  <c:v>106.05500000000001</c:v>
                </c:pt>
                <c:pt idx="5">
                  <c:v>89.803835707187787</c:v>
                </c:pt>
                <c:pt idx="6">
                  <c:v>101.1187159584471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83728"/>
        <c:axId val="1452199536"/>
      </c:lineChart>
      <c:catAx>
        <c:axId val="16561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4768"/>
        <c:crosses val="autoZero"/>
        <c:auto val="1"/>
        <c:lblAlgn val="ctr"/>
        <c:lblOffset val="100"/>
        <c:noMultiLvlLbl val="0"/>
      </c:catAx>
      <c:valAx>
        <c:axId val="165616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3936"/>
        <c:crosses val="autoZero"/>
        <c:crossBetween val="between"/>
      </c:valAx>
      <c:valAx>
        <c:axId val="1452199536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52183728"/>
        <c:crosses val="max"/>
        <c:crossBetween val="between"/>
      </c:valAx>
      <c:catAx>
        <c:axId val="1452183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219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277534185777804E-2"/>
          <c:y val="2.396948582865991E-3"/>
          <c:w val="0.96077883121752639"/>
          <c:h val="0.17985838101172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67733</xdr:colOff>
      <xdr:row>34</xdr:row>
      <xdr:rowOff>25399</xdr:rowOff>
    </xdr:from>
    <xdr:to>
      <xdr:col>10</xdr:col>
      <xdr:colOff>713316</xdr:colOff>
      <xdr:row>45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12</xdr:col>
      <xdr:colOff>581025</xdr:colOff>
      <xdr:row>36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38099</xdr:rowOff>
    </xdr:from>
    <xdr:to>
      <xdr:col>12</xdr:col>
      <xdr:colOff>590550</xdr:colOff>
      <xdr:row>35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57151</xdr:rowOff>
    </xdr:from>
    <xdr:to>
      <xdr:col>13</xdr:col>
      <xdr:colOff>0</xdr:colOff>
      <xdr:row>35</xdr:row>
      <xdr:rowOff>85725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38099</xdr:rowOff>
    </xdr:from>
    <xdr:to>
      <xdr:col>4</xdr:col>
      <xdr:colOff>676275</xdr:colOff>
      <xdr:row>58</xdr:row>
      <xdr:rowOff>123825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9525</xdr:colOff>
      <xdr:row>37</xdr:row>
      <xdr:rowOff>123825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17" customWidth="1"/>
    <col min="13" max="14" width="9.140625" style="113" customWidth="1"/>
    <col min="15" max="15" width="12.140625" style="113" customWidth="1"/>
    <col min="16" max="16" width="9.140625" style="113" customWidth="1"/>
    <col min="17" max="17" width="9.140625" style="117" customWidth="1"/>
    <col min="18" max="20" width="9.140625" style="113" customWidth="1"/>
    <col min="21" max="23" width="9.140625" style="113"/>
    <col min="24" max="16384" width="9.140625" style="2"/>
  </cols>
  <sheetData>
    <row r="1" spans="1:23" ht="18" customHeight="1" x14ac:dyDescent="0.25">
      <c r="A1" s="253" t="s">
        <v>193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23" s="1" customFormat="1" ht="12.75" customHeight="1" x14ac:dyDescent="0.2">
      <c r="A2" s="257" t="s">
        <v>4</v>
      </c>
      <c r="B2" s="254" t="s">
        <v>5</v>
      </c>
      <c r="C2" s="258" t="s">
        <v>103</v>
      </c>
      <c r="D2" s="254" t="s">
        <v>64</v>
      </c>
      <c r="E2" s="255" t="s">
        <v>65</v>
      </c>
      <c r="F2" s="251" t="s">
        <v>0</v>
      </c>
      <c r="G2" s="251"/>
      <c r="H2" s="251"/>
      <c r="I2" s="251"/>
      <c r="J2" s="251"/>
      <c r="K2" s="251"/>
      <c r="L2" s="90"/>
      <c r="M2" s="114"/>
      <c r="N2" s="114"/>
      <c r="O2" s="114"/>
      <c r="P2" s="114"/>
      <c r="Q2" s="90"/>
      <c r="R2" s="114"/>
      <c r="S2" s="114"/>
      <c r="T2" s="114"/>
      <c r="U2" s="114"/>
      <c r="V2" s="114"/>
      <c r="W2" s="114"/>
    </row>
    <row r="3" spans="1:23" s="1" customFormat="1" ht="53.25" customHeight="1" x14ac:dyDescent="0.2">
      <c r="A3" s="257"/>
      <c r="B3" s="254"/>
      <c r="C3" s="258"/>
      <c r="D3" s="254"/>
      <c r="E3" s="256"/>
      <c r="F3" s="65" t="s">
        <v>6</v>
      </c>
      <c r="G3" s="100" t="s">
        <v>104</v>
      </c>
      <c r="H3" s="65" t="s">
        <v>64</v>
      </c>
      <c r="I3" s="100" t="s">
        <v>65</v>
      </c>
      <c r="J3" s="101" t="s">
        <v>69</v>
      </c>
      <c r="K3" s="94" t="s">
        <v>66</v>
      </c>
      <c r="L3" s="90"/>
      <c r="M3" s="114"/>
      <c r="N3" s="114"/>
      <c r="O3" s="114"/>
      <c r="P3" s="114"/>
      <c r="Q3" s="90"/>
      <c r="R3" s="114"/>
      <c r="S3" s="114"/>
      <c r="T3" s="114"/>
      <c r="U3" s="114"/>
      <c r="V3" s="114"/>
      <c r="W3" s="114"/>
    </row>
    <row r="4" spans="1:23" s="1" customFormat="1" ht="10.5" customHeight="1" x14ac:dyDescent="0.2">
      <c r="A4" s="250" t="s">
        <v>63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90"/>
      <c r="M4" s="114"/>
      <c r="N4" s="114"/>
      <c r="O4" s="114"/>
      <c r="P4" s="114"/>
      <c r="Q4" s="90"/>
      <c r="R4" s="114"/>
      <c r="S4" s="114"/>
      <c r="T4" s="114"/>
      <c r="U4" s="114"/>
      <c r="V4" s="114"/>
      <c r="W4" s="114"/>
    </row>
    <row r="5" spans="1:23" s="1" customFormat="1" ht="13.5" customHeight="1" x14ac:dyDescent="0.2">
      <c r="A5" s="145" t="s">
        <v>122</v>
      </c>
      <c r="B5" s="103">
        <v>501445</v>
      </c>
      <c r="C5" s="27">
        <v>480.03</v>
      </c>
      <c r="D5" s="28" t="s">
        <v>194</v>
      </c>
      <c r="E5" s="28" t="s">
        <v>124</v>
      </c>
      <c r="F5" s="110">
        <v>406494</v>
      </c>
      <c r="G5" s="29">
        <v>560.32000000000005</v>
      </c>
      <c r="H5" s="30" t="s">
        <v>212</v>
      </c>
      <c r="I5" s="31" t="s">
        <v>124</v>
      </c>
      <c r="J5" s="32">
        <f t="shared" ref="J5:J14" si="0">G5/$C$52*100</f>
        <v>47.565365025466896</v>
      </c>
      <c r="K5" s="32">
        <f>F5/$F$14*100</f>
        <v>42.954011583488935</v>
      </c>
      <c r="L5" s="90"/>
      <c r="M5" s="114"/>
      <c r="N5" s="114"/>
      <c r="O5" s="114"/>
      <c r="P5" s="114"/>
      <c r="Q5" s="90"/>
      <c r="R5" s="114"/>
      <c r="S5" s="114"/>
      <c r="T5" s="114"/>
      <c r="U5" s="114"/>
      <c r="V5" s="114"/>
      <c r="W5" s="114"/>
    </row>
    <row r="6" spans="1:23" s="1" customFormat="1" ht="13.5" customHeight="1" x14ac:dyDescent="0.2">
      <c r="A6" s="146" t="s">
        <v>7</v>
      </c>
      <c r="B6" s="104">
        <v>52614</v>
      </c>
      <c r="C6" s="34">
        <v>612.55999999999995</v>
      </c>
      <c r="D6" s="35" t="s">
        <v>195</v>
      </c>
      <c r="E6" s="35" t="s">
        <v>159</v>
      </c>
      <c r="F6" s="111">
        <v>46514</v>
      </c>
      <c r="G6" s="36">
        <v>642.76</v>
      </c>
      <c r="H6" s="37" t="s">
        <v>213</v>
      </c>
      <c r="I6" s="38" t="s">
        <v>107</v>
      </c>
      <c r="J6" s="39">
        <f t="shared" si="0"/>
        <v>54.563667232597624</v>
      </c>
      <c r="K6" s="39">
        <f>F6/$F$14*100</f>
        <v>4.9151104193282169</v>
      </c>
      <c r="L6" s="90"/>
      <c r="M6" s="114"/>
      <c r="N6" s="114"/>
      <c r="O6" s="114"/>
      <c r="P6" s="114"/>
      <c r="Q6" s="90"/>
      <c r="R6" s="114"/>
      <c r="S6" s="114"/>
      <c r="T6" s="114"/>
      <c r="U6" s="114"/>
      <c r="V6" s="114"/>
      <c r="W6" s="114"/>
    </row>
    <row r="7" spans="1:23" s="1" customFormat="1" ht="13.5" customHeight="1" x14ac:dyDescent="0.2">
      <c r="A7" s="146" t="s">
        <v>81</v>
      </c>
      <c r="B7" s="104">
        <v>76146</v>
      </c>
      <c r="C7" s="34">
        <v>422.32</v>
      </c>
      <c r="D7" s="35" t="s">
        <v>196</v>
      </c>
      <c r="E7" s="35" t="s">
        <v>160</v>
      </c>
      <c r="F7" s="111">
        <v>66078</v>
      </c>
      <c r="G7" s="36">
        <v>474.33</v>
      </c>
      <c r="H7" s="37" t="s">
        <v>161</v>
      </c>
      <c r="I7" s="38" t="s">
        <v>222</v>
      </c>
      <c r="J7" s="39">
        <f t="shared" si="0"/>
        <v>40.265704584040748</v>
      </c>
      <c r="K7" s="39">
        <f t="shared" ref="K7:K13" si="1">F7/$F$14*100</f>
        <v>6.9824282213606637</v>
      </c>
      <c r="L7" s="90"/>
      <c r="M7" s="114"/>
      <c r="N7" s="114"/>
      <c r="O7" s="114"/>
      <c r="P7" s="114"/>
      <c r="Q7" s="90"/>
      <c r="R7" s="114"/>
      <c r="S7" s="114"/>
      <c r="T7" s="114"/>
      <c r="U7" s="114"/>
      <c r="V7" s="114"/>
      <c r="W7" s="114"/>
    </row>
    <row r="8" spans="1:23" s="1" customFormat="1" ht="14.25" customHeight="1" x14ac:dyDescent="0.2">
      <c r="A8" s="198" t="s">
        <v>119</v>
      </c>
      <c r="B8" s="191">
        <v>630205</v>
      </c>
      <c r="C8" s="192">
        <v>484.12</v>
      </c>
      <c r="D8" s="190" t="s">
        <v>197</v>
      </c>
      <c r="E8" s="190" t="s">
        <v>106</v>
      </c>
      <c r="F8" s="193">
        <v>519086</v>
      </c>
      <c r="G8" s="194">
        <v>556.76</v>
      </c>
      <c r="H8" s="195" t="s">
        <v>214</v>
      </c>
      <c r="I8" s="196" t="s">
        <v>125</v>
      </c>
      <c r="J8" s="197">
        <f t="shared" si="0"/>
        <v>47.263157894736842</v>
      </c>
      <c r="K8" s="197">
        <f t="shared" si="1"/>
        <v>54.851550224177814</v>
      </c>
      <c r="L8" s="90"/>
      <c r="M8" s="114"/>
      <c r="N8" s="114"/>
      <c r="O8" s="114"/>
      <c r="P8" s="114"/>
      <c r="Q8" s="90"/>
      <c r="R8" s="114"/>
      <c r="S8" s="114"/>
      <c r="T8" s="114"/>
      <c r="U8" s="114"/>
      <c r="V8" s="114"/>
      <c r="W8" s="114"/>
    </row>
    <row r="9" spans="1:23" s="1" customFormat="1" ht="13.5" customHeight="1" x14ac:dyDescent="0.2">
      <c r="A9" s="147" t="s">
        <v>8</v>
      </c>
      <c r="B9" s="104">
        <v>211689</v>
      </c>
      <c r="C9" s="34">
        <v>461.39</v>
      </c>
      <c r="D9" s="35" t="s">
        <v>198</v>
      </c>
      <c r="E9" s="35" t="s">
        <v>204</v>
      </c>
      <c r="F9" s="111">
        <v>175840</v>
      </c>
      <c r="G9" s="36">
        <v>510.69</v>
      </c>
      <c r="H9" s="37" t="s">
        <v>215</v>
      </c>
      <c r="I9" s="38" t="s">
        <v>223</v>
      </c>
      <c r="J9" s="39">
        <f t="shared" si="0"/>
        <v>43.352292020373511</v>
      </c>
      <c r="K9" s="39">
        <f t="shared" si="1"/>
        <v>18.58092221986227</v>
      </c>
      <c r="L9" s="90"/>
      <c r="M9" s="114"/>
      <c r="N9" s="114"/>
      <c r="O9" s="114"/>
      <c r="P9" s="114"/>
      <c r="Q9" s="90"/>
      <c r="R9" s="114"/>
      <c r="S9" s="114"/>
      <c r="T9" s="114"/>
      <c r="U9" s="114"/>
      <c r="V9" s="114"/>
      <c r="W9" s="114"/>
    </row>
    <row r="10" spans="1:23" s="1" customFormat="1" ht="13.5" customHeight="1" x14ac:dyDescent="0.2">
      <c r="A10" s="148" t="s">
        <v>9</v>
      </c>
      <c r="B10" s="104">
        <v>383</v>
      </c>
      <c r="C10" s="34">
        <v>505</v>
      </c>
      <c r="D10" s="35" t="s">
        <v>199</v>
      </c>
      <c r="E10" s="35" t="s">
        <v>129</v>
      </c>
      <c r="F10" s="111">
        <v>375</v>
      </c>
      <c r="G10" s="36">
        <v>505.42</v>
      </c>
      <c r="H10" s="37" t="s">
        <v>216</v>
      </c>
      <c r="I10" s="38" t="s">
        <v>129</v>
      </c>
      <c r="J10" s="39">
        <f t="shared" si="0"/>
        <v>42.904923599320881</v>
      </c>
      <c r="K10" s="39">
        <f t="shared" si="1"/>
        <v>3.9626056826935575E-2</v>
      </c>
      <c r="L10" s="90"/>
      <c r="M10" s="114"/>
      <c r="N10" s="114"/>
      <c r="O10" s="114"/>
      <c r="P10" s="114"/>
      <c r="Q10" s="90"/>
      <c r="R10" s="114"/>
      <c r="S10" s="114"/>
      <c r="T10" s="114"/>
      <c r="U10" s="114"/>
      <c r="V10" s="114"/>
      <c r="W10" s="114"/>
    </row>
    <row r="11" spans="1:23" s="1" customFormat="1" ht="14.25" customHeight="1" x14ac:dyDescent="0.2">
      <c r="A11" s="198" t="s">
        <v>120</v>
      </c>
      <c r="B11" s="191">
        <v>842277</v>
      </c>
      <c r="C11" s="192">
        <v>478.42</v>
      </c>
      <c r="D11" s="190" t="s">
        <v>200</v>
      </c>
      <c r="E11" s="190" t="s">
        <v>205</v>
      </c>
      <c r="F11" s="193">
        <v>695301</v>
      </c>
      <c r="G11" s="194">
        <v>545.08000000000004</v>
      </c>
      <c r="H11" s="195" t="s">
        <v>217</v>
      </c>
      <c r="I11" s="196" t="s">
        <v>140</v>
      </c>
      <c r="J11" s="197">
        <f t="shared" si="0"/>
        <v>46.271646859083191</v>
      </c>
      <c r="K11" s="197">
        <f t="shared" si="1"/>
        <v>73.47209850086702</v>
      </c>
      <c r="L11" s="90"/>
      <c r="M11" s="114"/>
      <c r="N11" s="114"/>
      <c r="O11" s="114"/>
      <c r="P11" s="114"/>
      <c r="Q11" s="90"/>
      <c r="R11" s="114"/>
      <c r="S11" s="114"/>
      <c r="T11" s="114"/>
      <c r="U11" s="114"/>
      <c r="V11" s="114"/>
      <c r="W11" s="114"/>
    </row>
    <row r="12" spans="1:23" s="1" customFormat="1" ht="12" customHeight="1" x14ac:dyDescent="0.2">
      <c r="A12" s="147" t="s">
        <v>121</v>
      </c>
      <c r="B12" s="104">
        <v>93916</v>
      </c>
      <c r="C12" s="34">
        <v>358.31</v>
      </c>
      <c r="D12" s="35" t="s">
        <v>201</v>
      </c>
      <c r="E12" s="35" t="s">
        <v>128</v>
      </c>
      <c r="F12" s="111">
        <v>88800</v>
      </c>
      <c r="G12" s="36">
        <v>374.01</v>
      </c>
      <c r="H12" s="37" t="s">
        <v>218</v>
      </c>
      <c r="I12" s="38" t="s">
        <v>224</v>
      </c>
      <c r="J12" s="39">
        <f t="shared" si="0"/>
        <v>31.749575551782684</v>
      </c>
      <c r="K12" s="39">
        <f t="shared" si="1"/>
        <v>9.3834502566183442</v>
      </c>
      <c r="L12" s="90"/>
      <c r="M12" s="114"/>
      <c r="N12" s="114"/>
      <c r="O12" s="114"/>
      <c r="P12" s="114"/>
      <c r="Q12" s="90"/>
      <c r="R12" s="114"/>
      <c r="S12" s="114"/>
      <c r="T12" s="114"/>
      <c r="U12" s="114"/>
      <c r="V12" s="114"/>
      <c r="W12" s="114"/>
    </row>
    <row r="13" spans="1:23" s="1" customFormat="1" ht="12" customHeight="1" x14ac:dyDescent="0.2">
      <c r="A13" s="147" t="s">
        <v>123</v>
      </c>
      <c r="B13" s="104">
        <v>195165</v>
      </c>
      <c r="C13" s="34">
        <v>376.54</v>
      </c>
      <c r="D13" s="35" t="s">
        <v>202</v>
      </c>
      <c r="E13" s="35" t="s">
        <v>206</v>
      </c>
      <c r="F13" s="111">
        <v>162246</v>
      </c>
      <c r="G13" s="36">
        <v>430.48</v>
      </c>
      <c r="H13" s="37" t="s">
        <v>219</v>
      </c>
      <c r="I13" s="38" t="s">
        <v>102</v>
      </c>
      <c r="J13" s="39">
        <f t="shared" si="0"/>
        <v>36.543293718166389</v>
      </c>
      <c r="K13" s="39">
        <f t="shared" si="1"/>
        <v>17.144451242514638</v>
      </c>
      <c r="L13" s="90"/>
      <c r="M13" s="114"/>
      <c r="N13" s="114"/>
      <c r="O13" s="114"/>
      <c r="P13" s="114"/>
      <c r="Q13" s="90"/>
      <c r="R13" s="114"/>
      <c r="S13" s="114"/>
      <c r="T13" s="114"/>
      <c r="U13" s="114"/>
      <c r="V13" s="114"/>
      <c r="W13" s="114"/>
    </row>
    <row r="14" spans="1:23" s="1" customFormat="1" ht="11.25" customHeight="1" x14ac:dyDescent="0.2">
      <c r="A14" s="41" t="s">
        <v>10</v>
      </c>
      <c r="B14" s="105">
        <v>1131358</v>
      </c>
      <c r="C14" s="42">
        <v>450.87</v>
      </c>
      <c r="D14" s="43" t="s">
        <v>203</v>
      </c>
      <c r="E14" s="43" t="s">
        <v>154</v>
      </c>
      <c r="F14" s="105">
        <v>946347</v>
      </c>
      <c r="G14" s="42">
        <v>509.38</v>
      </c>
      <c r="H14" s="43" t="s">
        <v>220</v>
      </c>
      <c r="I14" s="43" t="s">
        <v>108</v>
      </c>
      <c r="J14" s="44">
        <f t="shared" si="0"/>
        <v>43.241086587436335</v>
      </c>
      <c r="K14" s="44"/>
      <c r="L14" s="90">
        <v>31</v>
      </c>
      <c r="M14" s="114"/>
      <c r="N14" s="114"/>
      <c r="O14" s="114"/>
      <c r="P14" s="114"/>
      <c r="Q14" s="90"/>
      <c r="R14" s="114"/>
      <c r="S14" s="114"/>
      <c r="T14" s="114"/>
      <c r="U14" s="114"/>
      <c r="V14" s="114"/>
      <c r="W14" s="114"/>
    </row>
    <row r="15" spans="1:23" s="1" customFormat="1" ht="20.25" customHeight="1" x14ac:dyDescent="0.2">
      <c r="A15" s="95" t="s">
        <v>59</v>
      </c>
      <c r="B15" s="106">
        <v>112189</v>
      </c>
      <c r="C15" s="18">
        <v>683.54</v>
      </c>
      <c r="D15" s="19" t="s">
        <v>207</v>
      </c>
      <c r="E15" s="20" t="s">
        <v>211</v>
      </c>
      <c r="F15" s="106">
        <v>89889</v>
      </c>
      <c r="G15" s="18">
        <v>812.19</v>
      </c>
      <c r="H15" s="19" t="s">
        <v>221</v>
      </c>
      <c r="I15" s="20" t="s">
        <v>225</v>
      </c>
      <c r="J15" s="21">
        <f>G15/C52*100</f>
        <v>68.946519524617997</v>
      </c>
      <c r="K15" s="21"/>
      <c r="L15" s="90"/>
      <c r="M15" s="224"/>
      <c r="N15" s="114"/>
      <c r="O15" s="179"/>
      <c r="P15" s="114"/>
      <c r="Q15" s="90"/>
      <c r="R15" s="114"/>
      <c r="S15" s="114"/>
      <c r="T15" s="114"/>
      <c r="U15" s="114"/>
      <c r="V15" s="114"/>
      <c r="W15" s="114"/>
    </row>
    <row r="16" spans="1:23" s="1" customFormat="1" ht="20.25" customHeight="1" x14ac:dyDescent="0.2">
      <c r="A16" s="96" t="s">
        <v>60</v>
      </c>
      <c r="B16" s="107">
        <v>224077</v>
      </c>
      <c r="C16" s="22">
        <v>622.30999999999995</v>
      </c>
      <c r="D16" s="23" t="s">
        <v>208</v>
      </c>
      <c r="E16" s="24" t="s">
        <v>102</v>
      </c>
      <c r="F16" s="107">
        <v>182235</v>
      </c>
      <c r="G16" s="22">
        <v>719.87</v>
      </c>
      <c r="H16" s="23" t="s">
        <v>226</v>
      </c>
      <c r="I16" s="24" t="s">
        <v>108</v>
      </c>
      <c r="J16" s="25">
        <f>G16/C52*100</f>
        <v>61.109507640067918</v>
      </c>
      <c r="K16" s="25">
        <f>F16/F14*100</f>
        <v>19.25667857561761</v>
      </c>
      <c r="L16" s="90"/>
      <c r="M16" s="114"/>
      <c r="N16" s="114"/>
      <c r="O16" s="114"/>
      <c r="P16" s="114"/>
      <c r="Q16" s="90"/>
      <c r="R16" s="114"/>
      <c r="S16" s="114"/>
      <c r="T16" s="114"/>
      <c r="U16" s="114"/>
      <c r="V16" s="114"/>
      <c r="W16" s="114"/>
    </row>
    <row r="17" spans="1:25" s="1" customFormat="1" ht="17.25" customHeight="1" x14ac:dyDescent="0.2">
      <c r="A17" s="45" t="s">
        <v>11</v>
      </c>
      <c r="B17" s="108">
        <v>309593</v>
      </c>
      <c r="C17" s="4">
        <v>318.23</v>
      </c>
      <c r="D17" s="5" t="s">
        <v>209</v>
      </c>
      <c r="E17" s="6" t="s">
        <v>70</v>
      </c>
      <c r="F17" s="108">
        <v>264562</v>
      </c>
      <c r="G17" s="4">
        <v>349.26251253014414</v>
      </c>
      <c r="H17" s="5" t="s">
        <v>227</v>
      </c>
      <c r="I17" s="6" t="s">
        <v>70</v>
      </c>
      <c r="J17" s="10">
        <f>G17/C52*100</f>
        <v>29.648770163849246</v>
      </c>
      <c r="K17" s="10">
        <f>F17/F14*100</f>
        <v>27.956130256660611</v>
      </c>
      <c r="L17" s="90"/>
      <c r="M17" s="114"/>
      <c r="N17" s="114"/>
      <c r="O17" s="114"/>
      <c r="P17" s="114"/>
      <c r="Q17" s="90"/>
      <c r="R17" s="114"/>
      <c r="S17" s="114"/>
      <c r="T17" s="114"/>
      <c r="U17" s="114"/>
      <c r="V17" s="114"/>
      <c r="W17" s="114"/>
    </row>
    <row r="18" spans="1:25" s="1" customFormat="1" ht="23.25" customHeight="1" x14ac:dyDescent="0.2">
      <c r="A18" s="46" t="s">
        <v>12</v>
      </c>
      <c r="B18" s="109">
        <v>1699</v>
      </c>
      <c r="C18" s="7">
        <v>1299.08</v>
      </c>
      <c r="D18" s="9" t="s">
        <v>210</v>
      </c>
      <c r="E18" s="8" t="s">
        <v>70</v>
      </c>
      <c r="F18" s="109">
        <v>1556</v>
      </c>
      <c r="G18" s="7">
        <v>1363.75</v>
      </c>
      <c r="H18" s="9" t="s">
        <v>228</v>
      </c>
      <c r="I18" s="8" t="s">
        <v>70</v>
      </c>
      <c r="J18" s="11">
        <f>G18/C52*100</f>
        <v>115.76825127334465</v>
      </c>
      <c r="K18" s="11">
        <f>F18/F14*100</f>
        <v>0.16442171846056469</v>
      </c>
      <c r="L18" s="90"/>
      <c r="M18" s="114"/>
      <c r="N18" s="114"/>
      <c r="O18" s="114"/>
      <c r="P18" s="114"/>
      <c r="Q18" s="90"/>
      <c r="R18" s="114"/>
      <c r="S18" s="114"/>
      <c r="T18" s="114"/>
      <c r="U18" s="114"/>
      <c r="V18" s="114"/>
      <c r="W18" s="114"/>
    </row>
    <row r="19" spans="1:25" ht="10.5" customHeight="1" x14ac:dyDescent="0.25">
      <c r="A19" s="252" t="s">
        <v>76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133"/>
    </row>
    <row r="20" spans="1:25" ht="33.75" customHeight="1" x14ac:dyDescent="0.25">
      <c r="A20" s="261" t="s">
        <v>105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133"/>
    </row>
    <row r="21" spans="1:25" ht="13.5" customHeight="1" x14ac:dyDescent="0.25">
      <c r="A21" s="230" t="s">
        <v>139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133"/>
    </row>
    <row r="22" spans="1:25" s="1" customFormat="1" ht="12.75" customHeight="1" x14ac:dyDescent="0.2">
      <c r="A22" s="259" t="s">
        <v>4</v>
      </c>
      <c r="B22" s="255" t="str">
        <f>B2</f>
        <v>Broj 
korisnika</v>
      </c>
      <c r="C22" s="258" t="s">
        <v>103</v>
      </c>
      <c r="D22" s="255" t="str">
        <f>D2</f>
        <v>Prosječan mirovinski staž
(gg mm dd)</v>
      </c>
      <c r="E22" s="255" t="str">
        <f>E2</f>
        <v>Prosječna dob
(gg mm)</v>
      </c>
      <c r="F22" s="251" t="s">
        <v>0</v>
      </c>
      <c r="G22" s="251"/>
      <c r="H22" s="251"/>
      <c r="I22" s="251"/>
      <c r="J22" s="251"/>
      <c r="K22" s="251"/>
      <c r="L22" s="90"/>
      <c r="M22" s="114"/>
      <c r="N22" s="114"/>
      <c r="O22" s="114"/>
      <c r="P22" s="114"/>
      <c r="Q22" s="90"/>
      <c r="R22" s="114"/>
      <c r="S22" s="114"/>
      <c r="T22" s="114"/>
      <c r="U22" s="114"/>
      <c r="V22" s="114"/>
      <c r="W22" s="114"/>
    </row>
    <row r="23" spans="1:25" s="1" customFormat="1" ht="61.5" customHeight="1" x14ac:dyDescent="0.2">
      <c r="A23" s="260"/>
      <c r="B23" s="256"/>
      <c r="C23" s="258"/>
      <c r="D23" s="256"/>
      <c r="E23" s="256"/>
      <c r="F23" s="65" t="str">
        <f>F3</f>
        <v>Broj 
 korisnika</v>
      </c>
      <c r="G23" s="100" t="s">
        <v>104</v>
      </c>
      <c r="H23" s="65" t="str">
        <f>H3</f>
        <v>Prosječan mirovinski staž
(gg mm dd)</v>
      </c>
      <c r="I23" s="100" t="str">
        <f>I3</f>
        <v>Prosječna dob
(gg mm)</v>
      </c>
      <c r="J23" s="101" t="str">
        <f>J3</f>
        <v>Udio netomirovine u netoplaći RH</v>
      </c>
      <c r="K23" s="94" t="s">
        <v>67</v>
      </c>
      <c r="L23" s="90"/>
      <c r="M23" s="114"/>
      <c r="N23" s="114"/>
      <c r="O23" s="114"/>
      <c r="P23" s="114"/>
      <c r="Q23" s="90"/>
      <c r="R23" s="114"/>
      <c r="S23" s="114"/>
      <c r="T23" s="114"/>
      <c r="U23" s="114"/>
      <c r="V23" s="114"/>
      <c r="W23" s="114"/>
    </row>
    <row r="24" spans="1:25" s="1" customFormat="1" ht="12" customHeight="1" x14ac:dyDescent="0.2">
      <c r="A24" s="263" t="s">
        <v>97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90"/>
      <c r="M24" s="114"/>
      <c r="N24" s="114"/>
      <c r="O24" s="114"/>
      <c r="P24" s="114"/>
      <c r="Q24" s="90"/>
      <c r="R24" s="114"/>
      <c r="S24" s="114"/>
      <c r="T24" s="114"/>
      <c r="U24" s="114"/>
      <c r="V24" s="114"/>
      <c r="W24" s="114"/>
    </row>
    <row r="25" spans="1:25" s="1" customFormat="1" ht="12" customHeight="1" x14ac:dyDescent="0.2">
      <c r="A25" s="145" t="s">
        <v>122</v>
      </c>
      <c r="B25" s="103">
        <v>20628</v>
      </c>
      <c r="C25" s="27">
        <v>455.47</v>
      </c>
      <c r="D25" s="28" t="s">
        <v>229</v>
      </c>
      <c r="E25" s="28" t="s">
        <v>110</v>
      </c>
      <c r="F25" s="110">
        <v>15776</v>
      </c>
      <c r="G25" s="29">
        <v>553.75</v>
      </c>
      <c r="H25" s="30" t="s">
        <v>241</v>
      </c>
      <c r="I25" s="31" t="s">
        <v>153</v>
      </c>
      <c r="J25" s="149">
        <f t="shared" ref="J25:J33" si="2">G25/$C$52*100</f>
        <v>47.007640067911716</v>
      </c>
      <c r="K25" s="149">
        <f>F25/$F$33*100</f>
        <v>49.238451935081152</v>
      </c>
      <c r="L25" s="90"/>
      <c r="M25" s="114"/>
      <c r="N25" s="114"/>
      <c r="O25" s="114"/>
      <c r="P25" s="114"/>
      <c r="Q25" s="90"/>
      <c r="R25" s="114"/>
      <c r="S25" s="114"/>
      <c r="T25" s="114"/>
      <c r="U25" s="114"/>
      <c r="V25" s="114"/>
      <c r="W25" s="114"/>
    </row>
    <row r="26" spans="1:25" s="1" customFormat="1" ht="12" customHeight="1" x14ac:dyDescent="0.2">
      <c r="A26" s="146" t="s">
        <v>7</v>
      </c>
      <c r="B26" s="104">
        <v>5077</v>
      </c>
      <c r="C26" s="34">
        <v>585.86</v>
      </c>
      <c r="D26" s="35" t="s">
        <v>230</v>
      </c>
      <c r="E26" s="35" t="s">
        <v>109</v>
      </c>
      <c r="F26" s="111">
        <v>4604</v>
      </c>
      <c r="G26" s="36">
        <v>609.82000000000005</v>
      </c>
      <c r="H26" s="37" t="s">
        <v>242</v>
      </c>
      <c r="I26" s="38" t="s">
        <v>249</v>
      </c>
      <c r="J26" s="150">
        <f t="shared" si="2"/>
        <v>51.76740237691002</v>
      </c>
      <c r="K26" s="150">
        <f>F26/$F$33*100</f>
        <v>14.369538077403247</v>
      </c>
      <c r="L26" s="90"/>
      <c r="M26" s="114"/>
      <c r="N26" s="114"/>
      <c r="O26" s="114"/>
      <c r="P26" s="114"/>
      <c r="Q26" s="90"/>
      <c r="R26" s="114"/>
      <c r="S26" s="114"/>
      <c r="T26" s="114"/>
      <c r="U26" s="114"/>
      <c r="V26" s="114"/>
      <c r="W26" s="114"/>
    </row>
    <row r="27" spans="1:25" s="1" customFormat="1" ht="12" customHeight="1" x14ac:dyDescent="0.2">
      <c r="A27" s="187" t="s">
        <v>119</v>
      </c>
      <c r="B27" s="191">
        <v>25705</v>
      </c>
      <c r="C27" s="192">
        <v>481.22</v>
      </c>
      <c r="D27" s="190" t="s">
        <v>231</v>
      </c>
      <c r="E27" s="190" t="s">
        <v>126</v>
      </c>
      <c r="F27" s="193">
        <v>20380</v>
      </c>
      <c r="G27" s="194">
        <v>566.41999999999996</v>
      </c>
      <c r="H27" s="195" t="s">
        <v>243</v>
      </c>
      <c r="I27" s="196" t="s">
        <v>250</v>
      </c>
      <c r="J27" s="199">
        <f t="shared" si="2"/>
        <v>48.083191850594226</v>
      </c>
      <c r="K27" s="199">
        <f t="shared" ref="K27:K32" si="3">F27/$F$33*100</f>
        <v>63.607990012484393</v>
      </c>
      <c r="L27" s="90"/>
      <c r="M27" s="114"/>
      <c r="N27" s="114"/>
      <c r="O27" s="114"/>
      <c r="P27" s="114"/>
      <c r="Q27" s="90"/>
      <c r="R27" s="114"/>
      <c r="S27" s="114"/>
      <c r="T27" s="114"/>
      <c r="U27" s="114"/>
      <c r="V27" s="114"/>
      <c r="W27" s="114"/>
    </row>
    <row r="28" spans="1:25" s="1" customFormat="1" ht="12" customHeight="1" x14ac:dyDescent="0.2">
      <c r="A28" s="147" t="s">
        <v>8</v>
      </c>
      <c r="B28" s="104">
        <v>5383</v>
      </c>
      <c r="C28" s="34">
        <v>468.01</v>
      </c>
      <c r="D28" s="35" t="s">
        <v>232</v>
      </c>
      <c r="E28" s="35" t="s">
        <v>127</v>
      </c>
      <c r="F28" s="111">
        <v>4697</v>
      </c>
      <c r="G28" s="36">
        <v>501.83</v>
      </c>
      <c r="H28" s="37" t="s">
        <v>244</v>
      </c>
      <c r="I28" s="38" t="s">
        <v>130</v>
      </c>
      <c r="J28" s="150">
        <f t="shared" si="2"/>
        <v>42.600169779286929</v>
      </c>
      <c r="K28" s="150">
        <f t="shared" si="3"/>
        <v>14.659800249687891</v>
      </c>
      <c r="L28" s="90"/>
      <c r="M28" s="114"/>
      <c r="N28" s="114"/>
      <c r="O28" s="114"/>
      <c r="P28" s="114"/>
      <c r="Q28" s="90"/>
      <c r="R28" s="114"/>
      <c r="S28" s="114"/>
      <c r="T28" s="114"/>
      <c r="U28" s="114"/>
      <c r="V28" s="114"/>
      <c r="W28" s="114"/>
    </row>
    <row r="29" spans="1:25" s="1" customFormat="1" ht="12" customHeight="1" x14ac:dyDescent="0.2">
      <c r="A29" s="148" t="s">
        <v>9</v>
      </c>
      <c r="B29" s="104">
        <v>10</v>
      </c>
      <c r="C29" s="34">
        <v>540.46</v>
      </c>
      <c r="D29" s="35" t="s">
        <v>233</v>
      </c>
      <c r="E29" s="35" t="s">
        <v>238</v>
      </c>
      <c r="F29" s="111">
        <v>10</v>
      </c>
      <c r="G29" s="36">
        <v>540.46</v>
      </c>
      <c r="H29" s="37" t="s">
        <v>233</v>
      </c>
      <c r="I29" s="38" t="s">
        <v>238</v>
      </c>
      <c r="J29" s="150">
        <f t="shared" si="2"/>
        <v>45.879456706281836</v>
      </c>
      <c r="K29" s="150">
        <f t="shared" si="3"/>
        <v>3.1210986267166042E-2</v>
      </c>
      <c r="L29" s="90"/>
      <c r="M29" s="114"/>
      <c r="N29" s="114"/>
      <c r="O29" s="114"/>
      <c r="P29" s="114"/>
      <c r="Q29" s="90"/>
      <c r="R29" s="114"/>
      <c r="S29" s="114"/>
      <c r="T29" s="114"/>
      <c r="U29" s="114"/>
      <c r="V29" s="114"/>
      <c r="W29" s="114"/>
    </row>
    <row r="30" spans="1:25" s="1" customFormat="1" ht="12" customHeight="1" x14ac:dyDescent="0.2">
      <c r="A30" s="187" t="s">
        <v>120</v>
      </c>
      <c r="B30" s="191">
        <v>31098</v>
      </c>
      <c r="C30" s="192">
        <v>478.95</v>
      </c>
      <c r="D30" s="190" t="s">
        <v>234</v>
      </c>
      <c r="E30" s="190" t="s">
        <v>128</v>
      </c>
      <c r="F30" s="193">
        <v>25087</v>
      </c>
      <c r="G30" s="194">
        <v>554.32000000000005</v>
      </c>
      <c r="H30" s="195" t="s">
        <v>245</v>
      </c>
      <c r="I30" s="196" t="s">
        <v>141</v>
      </c>
      <c r="J30" s="199">
        <f t="shared" si="2"/>
        <v>47.056027164685915</v>
      </c>
      <c r="K30" s="199">
        <f t="shared" si="3"/>
        <v>78.299001248439453</v>
      </c>
      <c r="L30" s="90"/>
      <c r="M30" s="114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</row>
    <row r="31" spans="1:25" s="1" customFormat="1" ht="12" customHeight="1" x14ac:dyDescent="0.2">
      <c r="A31" s="147" t="s">
        <v>121</v>
      </c>
      <c r="B31" s="104">
        <v>1882</v>
      </c>
      <c r="C31" s="34">
        <v>334.23</v>
      </c>
      <c r="D31" s="35" t="s">
        <v>235</v>
      </c>
      <c r="E31" s="35" t="s">
        <v>155</v>
      </c>
      <c r="F31" s="111">
        <v>1629</v>
      </c>
      <c r="G31" s="36">
        <v>370.3</v>
      </c>
      <c r="H31" s="37" t="s">
        <v>246</v>
      </c>
      <c r="I31" s="38" t="s">
        <v>251</v>
      </c>
      <c r="J31" s="150">
        <f t="shared" si="2"/>
        <v>31.434634974533111</v>
      </c>
      <c r="K31" s="150">
        <f t="shared" si="3"/>
        <v>5.0842696629213489</v>
      </c>
      <c r="L31" s="90"/>
      <c r="M31" s="114"/>
      <c r="N31" s="114"/>
      <c r="O31" s="114"/>
      <c r="P31" s="114"/>
      <c r="Q31" s="90"/>
      <c r="R31" s="114"/>
      <c r="S31" s="114"/>
      <c r="T31" s="114"/>
      <c r="U31" s="114"/>
      <c r="V31" s="114"/>
      <c r="W31" s="114"/>
    </row>
    <row r="32" spans="1:25" s="1" customFormat="1" ht="12" customHeight="1" x14ac:dyDescent="0.2">
      <c r="A32" s="147" t="s">
        <v>123</v>
      </c>
      <c r="B32" s="104">
        <v>6669</v>
      </c>
      <c r="C32" s="34">
        <v>372.53</v>
      </c>
      <c r="D32" s="35" t="s">
        <v>236</v>
      </c>
      <c r="E32" s="35" t="s">
        <v>239</v>
      </c>
      <c r="F32" s="111">
        <v>5324</v>
      </c>
      <c r="G32" s="36">
        <v>441.41</v>
      </c>
      <c r="H32" s="37" t="s">
        <v>247</v>
      </c>
      <c r="I32" s="38" t="s">
        <v>252</v>
      </c>
      <c r="J32" s="150">
        <f t="shared" si="2"/>
        <v>37.471137521222417</v>
      </c>
      <c r="K32" s="150">
        <f t="shared" si="3"/>
        <v>16.6167290886392</v>
      </c>
      <c r="L32" s="90"/>
      <c r="M32" s="114"/>
      <c r="N32" s="114"/>
      <c r="O32" s="114"/>
      <c r="P32" s="114"/>
      <c r="Q32" s="90"/>
      <c r="R32" s="114"/>
      <c r="S32" s="114"/>
      <c r="T32" s="114"/>
      <c r="U32" s="114"/>
      <c r="V32" s="114"/>
      <c r="W32" s="114"/>
    </row>
    <row r="33" spans="1:23" s="1" customFormat="1" ht="14.25" customHeight="1" x14ac:dyDescent="0.2">
      <c r="A33" s="41" t="s">
        <v>10</v>
      </c>
      <c r="B33" s="105">
        <v>39649</v>
      </c>
      <c r="C33" s="42">
        <v>454.18069888269559</v>
      </c>
      <c r="D33" s="43" t="s">
        <v>237</v>
      </c>
      <c r="E33" s="43" t="s">
        <v>240</v>
      </c>
      <c r="F33" s="105">
        <v>32040</v>
      </c>
      <c r="G33" s="42">
        <v>526.20197815230972</v>
      </c>
      <c r="H33" s="43" t="s">
        <v>248</v>
      </c>
      <c r="I33" s="43" t="s">
        <v>253</v>
      </c>
      <c r="J33" s="151">
        <f t="shared" si="2"/>
        <v>44.669098315136644</v>
      </c>
      <c r="K33" s="151"/>
      <c r="L33" s="90">
        <v>32</v>
      </c>
      <c r="M33" s="114"/>
      <c r="N33" s="114"/>
      <c r="O33" s="114"/>
      <c r="P33" s="114"/>
      <c r="Q33" s="90"/>
      <c r="R33" s="114"/>
      <c r="S33" s="114"/>
      <c r="T33" s="114"/>
      <c r="U33" s="114"/>
      <c r="V33" s="114"/>
      <c r="W33" s="114"/>
    </row>
    <row r="34" spans="1:23" s="3" customFormat="1" ht="24" customHeight="1" x14ac:dyDescent="0.2">
      <c r="A34" s="243" t="s">
        <v>77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118"/>
      <c r="M34" s="115"/>
      <c r="N34" s="115"/>
      <c r="O34" s="115"/>
      <c r="P34" s="115"/>
      <c r="Q34" s="118"/>
      <c r="R34" s="115"/>
      <c r="S34" s="115"/>
      <c r="T34" s="115"/>
      <c r="U34" s="115"/>
      <c r="V34" s="115"/>
      <c r="W34" s="115"/>
    </row>
    <row r="35" spans="1:23" s="3" customFormat="1" ht="2.25" customHeight="1" x14ac:dyDescent="0.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18"/>
      <c r="M35" s="115"/>
      <c r="N35" s="115"/>
      <c r="O35" s="115"/>
      <c r="P35" s="115"/>
      <c r="Q35" s="118"/>
      <c r="R35" s="115"/>
      <c r="S35" s="115"/>
      <c r="T35" s="115"/>
      <c r="U35" s="115"/>
      <c r="V35" s="115"/>
      <c r="W35" s="115"/>
    </row>
    <row r="36" spans="1:23" s="1" customFormat="1" ht="12.75" customHeight="1" x14ac:dyDescent="0.2">
      <c r="A36" s="264" t="s">
        <v>17</v>
      </c>
      <c r="B36" s="254" t="s">
        <v>5</v>
      </c>
      <c r="C36" s="258" t="s">
        <v>103</v>
      </c>
      <c r="D36" s="242" t="s">
        <v>56</v>
      </c>
      <c r="E36" s="15"/>
      <c r="F36" s="16"/>
      <c r="L36" s="90"/>
      <c r="M36" s="114"/>
      <c r="N36" s="114"/>
      <c r="O36" s="114"/>
      <c r="P36" s="114"/>
      <c r="Q36" s="90"/>
      <c r="R36" s="114"/>
      <c r="S36" s="114"/>
      <c r="T36" s="114"/>
      <c r="U36" s="114"/>
      <c r="V36" s="114"/>
      <c r="W36" s="114"/>
    </row>
    <row r="37" spans="1:23" s="1" customFormat="1" ht="51.75" customHeight="1" x14ac:dyDescent="0.25">
      <c r="A37" s="265"/>
      <c r="B37" s="254"/>
      <c r="C37" s="258"/>
      <c r="D37" s="242"/>
      <c r="E37" s="15"/>
      <c r="F37" s="16"/>
      <c r="L37" s="90"/>
      <c r="M37" s="114"/>
      <c r="N37" s="114"/>
      <c r="O37"/>
      <c r="P37" s="114"/>
      <c r="Q37" s="90"/>
      <c r="R37" s="114"/>
      <c r="S37" s="114"/>
      <c r="T37" s="114"/>
      <c r="U37" s="114"/>
      <c r="V37" s="114"/>
      <c r="W37" s="114"/>
    </row>
    <row r="38" spans="1:23" s="1" customFormat="1" ht="30.75" customHeight="1" x14ac:dyDescent="0.2">
      <c r="A38" s="233" t="s">
        <v>96</v>
      </c>
      <c r="B38" s="233"/>
      <c r="C38" s="233"/>
      <c r="D38" s="233"/>
      <c r="E38" s="12"/>
      <c r="F38" s="12"/>
      <c r="G38" s="12"/>
      <c r="H38" s="12"/>
      <c r="I38" s="12"/>
      <c r="J38" s="12"/>
      <c r="K38" s="12"/>
      <c r="L38" s="90"/>
      <c r="M38" s="114"/>
      <c r="N38" s="114"/>
      <c r="O38" s="114"/>
      <c r="P38" s="114"/>
      <c r="Q38" s="90"/>
      <c r="R38" s="114"/>
      <c r="S38" s="114"/>
      <c r="T38" s="114"/>
      <c r="U38" s="114"/>
      <c r="V38" s="114"/>
      <c r="W38" s="114"/>
    </row>
    <row r="39" spans="1:23" s="1" customFormat="1" ht="14.25" customHeight="1" x14ac:dyDescent="0.2">
      <c r="A39" s="47" t="s">
        <v>122</v>
      </c>
      <c r="B39" s="152">
        <v>25623</v>
      </c>
      <c r="C39" s="153">
        <v>432.07</v>
      </c>
      <c r="D39" s="154" t="s">
        <v>254</v>
      </c>
      <c r="L39" s="90"/>
      <c r="M39" s="114"/>
      <c r="N39" s="114"/>
      <c r="O39" s="114"/>
      <c r="P39" s="114"/>
      <c r="Q39" s="90"/>
      <c r="R39" s="114"/>
      <c r="S39" s="114"/>
      <c r="T39" s="114"/>
      <c r="U39" s="114"/>
      <c r="V39" s="114"/>
      <c r="W39" s="114"/>
    </row>
    <row r="40" spans="1:23" s="1" customFormat="1" ht="14.25" customHeight="1" x14ac:dyDescent="0.2">
      <c r="A40" s="48" t="s">
        <v>121</v>
      </c>
      <c r="B40" s="155">
        <v>3296</v>
      </c>
      <c r="C40" s="156">
        <v>403.34</v>
      </c>
      <c r="D40" s="157" t="s">
        <v>255</v>
      </c>
      <c r="L40" s="90"/>
      <c r="M40" s="114"/>
      <c r="N40" s="114"/>
      <c r="O40" s="114"/>
      <c r="P40" s="114"/>
      <c r="Q40" s="90"/>
      <c r="R40" s="114"/>
      <c r="S40" s="114"/>
      <c r="T40" s="114"/>
      <c r="U40" s="114"/>
      <c r="V40" s="114"/>
      <c r="W40" s="114"/>
    </row>
    <row r="41" spans="1:23" s="1" customFormat="1" ht="14.25" customHeight="1" x14ac:dyDescent="0.2">
      <c r="A41" s="48" t="s">
        <v>123</v>
      </c>
      <c r="B41" s="155">
        <v>9891</v>
      </c>
      <c r="C41" s="156">
        <v>405</v>
      </c>
      <c r="D41" s="157" t="s">
        <v>256</v>
      </c>
      <c r="L41" s="90"/>
      <c r="M41" s="114"/>
      <c r="N41" s="114"/>
      <c r="O41" s="114"/>
      <c r="P41" s="114"/>
      <c r="Q41" s="90"/>
      <c r="R41" s="114"/>
      <c r="S41" s="114"/>
      <c r="T41" s="114"/>
      <c r="U41" s="114"/>
      <c r="V41" s="114"/>
      <c r="W41" s="114"/>
    </row>
    <row r="42" spans="1:23" s="1" customFormat="1" ht="20.25" customHeight="1" x14ac:dyDescent="0.2">
      <c r="A42" s="49" t="s">
        <v>16</v>
      </c>
      <c r="B42" s="105">
        <v>38810</v>
      </c>
      <c r="C42" s="42">
        <v>422.73108090698275</v>
      </c>
      <c r="D42" s="158" t="s">
        <v>3</v>
      </c>
      <c r="L42" s="90"/>
      <c r="M42" s="114"/>
      <c r="N42" s="114"/>
      <c r="O42" s="114"/>
      <c r="P42" s="114"/>
      <c r="Q42" s="90"/>
      <c r="R42" s="114"/>
      <c r="S42" s="114"/>
      <c r="T42" s="114"/>
      <c r="U42" s="114"/>
      <c r="V42" s="114"/>
      <c r="W42" s="114"/>
    </row>
    <row r="43" spans="1:23" s="1" customFormat="1" ht="12.75" x14ac:dyDescent="0.2">
      <c r="A43" s="234" t="s">
        <v>78</v>
      </c>
      <c r="B43" s="234"/>
      <c r="C43" s="234"/>
      <c r="D43" s="234"/>
      <c r="L43" s="90"/>
      <c r="M43" s="114"/>
      <c r="N43" s="114"/>
      <c r="O43" s="114"/>
      <c r="P43" s="114"/>
      <c r="Q43" s="90"/>
      <c r="R43" s="114"/>
      <c r="S43" s="114"/>
      <c r="T43" s="114"/>
      <c r="U43" s="114"/>
      <c r="V43" s="114"/>
      <c r="W43" s="114"/>
    </row>
    <row r="44" spans="1:23" s="1" customFormat="1" ht="5.25" hidden="1" customHeight="1" x14ac:dyDescent="0.2">
      <c r="A44" s="160"/>
      <c r="B44" s="159"/>
      <c r="C44" s="159"/>
      <c r="D44" s="159"/>
      <c r="L44" s="90"/>
      <c r="M44" s="114"/>
      <c r="N44" s="114"/>
      <c r="O44" s="114"/>
      <c r="P44" s="114"/>
      <c r="Q44" s="90"/>
      <c r="R44" s="114"/>
      <c r="S44" s="114"/>
      <c r="T44" s="114"/>
      <c r="U44" s="114"/>
      <c r="V44" s="114"/>
      <c r="W44" s="114"/>
    </row>
    <row r="45" spans="1:23" s="50" customFormat="1" ht="15.75" customHeight="1" x14ac:dyDescent="0.25">
      <c r="A45" s="235" t="s">
        <v>257</v>
      </c>
      <c r="B45" s="236"/>
      <c r="C45" s="239">
        <v>1658116</v>
      </c>
      <c r="D45" s="239"/>
      <c r="L45" s="112"/>
      <c r="M45" s="116"/>
      <c r="N45" s="116"/>
      <c r="O45" s="116"/>
      <c r="P45" s="116"/>
      <c r="Q45" s="112"/>
      <c r="R45" s="116"/>
      <c r="S45" s="116"/>
      <c r="T45" s="116"/>
      <c r="U45" s="116"/>
      <c r="V45" s="116"/>
      <c r="W45" s="116"/>
    </row>
    <row r="46" spans="1:23" s="50" customFormat="1" ht="15" customHeight="1" x14ac:dyDescent="0.25">
      <c r="A46" s="235" t="s">
        <v>258</v>
      </c>
      <c r="B46" s="236"/>
      <c r="C46" s="238">
        <v>1226239</v>
      </c>
      <c r="D46" s="238"/>
      <c r="L46" s="112"/>
      <c r="M46" s="116"/>
      <c r="N46" s="116"/>
      <c r="O46" s="178"/>
      <c r="P46" s="116"/>
      <c r="Q46" s="112"/>
      <c r="R46" s="116"/>
      <c r="S46" s="116"/>
      <c r="T46" s="116"/>
      <c r="U46" s="116"/>
      <c r="V46" s="116"/>
      <c r="W46" s="116"/>
    </row>
    <row r="47" spans="1:23" s="50" customFormat="1" ht="12.75" customHeight="1" x14ac:dyDescent="0.25">
      <c r="A47" s="235" t="s">
        <v>73</v>
      </c>
      <c r="B47" s="236"/>
      <c r="C47" s="237" t="s">
        <v>192</v>
      </c>
      <c r="D47" s="237"/>
      <c r="L47" s="112"/>
      <c r="M47" s="116"/>
      <c r="N47" s="116"/>
      <c r="O47" s="116"/>
      <c r="P47" s="116"/>
      <c r="Q47" s="112"/>
      <c r="R47" s="116"/>
      <c r="S47" s="116"/>
      <c r="T47" s="116"/>
      <c r="U47" s="116"/>
      <c r="V47" s="116"/>
      <c r="W47" s="116"/>
    </row>
    <row r="48" spans="1:23" s="50" customFormat="1" ht="16.5" customHeight="1" x14ac:dyDescent="0.25">
      <c r="A48" s="228" t="s">
        <v>259</v>
      </c>
      <c r="B48" s="139"/>
      <c r="C48" s="231">
        <v>112983</v>
      </c>
      <c r="D48" s="232"/>
      <c r="L48" s="112"/>
      <c r="M48" s="116"/>
      <c r="N48" s="116"/>
      <c r="O48" s="116"/>
      <c r="P48" s="116"/>
      <c r="Q48" s="112"/>
      <c r="R48" s="116"/>
      <c r="S48" s="116"/>
      <c r="T48" s="116"/>
      <c r="U48" s="116"/>
      <c r="V48" s="116"/>
      <c r="W48" s="116"/>
    </row>
    <row r="49" spans="1:23" s="50" customFormat="1" ht="22.5" customHeight="1" x14ac:dyDescent="0.25">
      <c r="A49" s="240" t="s">
        <v>260</v>
      </c>
      <c r="B49" s="241"/>
      <c r="C49" s="231">
        <v>218054</v>
      </c>
      <c r="D49" s="232"/>
      <c r="L49" s="112"/>
      <c r="M49" s="116"/>
      <c r="N49" s="178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s="50" customFormat="1" ht="16.5" customHeight="1" x14ac:dyDescent="0.25">
      <c r="A50" s="228" t="s">
        <v>261</v>
      </c>
      <c r="B50" s="138"/>
      <c r="C50" s="231">
        <v>7244</v>
      </c>
      <c r="D50" s="232"/>
      <c r="L50" s="112"/>
      <c r="M50" s="116"/>
      <c r="N50" s="144"/>
      <c r="O50" s="144"/>
      <c r="P50" s="116"/>
      <c r="Q50" s="112"/>
      <c r="R50" s="116"/>
      <c r="S50" s="116"/>
      <c r="T50" s="116"/>
      <c r="U50" s="116"/>
      <c r="V50" s="116"/>
      <c r="W50" s="116"/>
    </row>
    <row r="51" spans="1:23" s="50" customFormat="1" ht="20.25" customHeight="1" x14ac:dyDescent="0.25">
      <c r="A51" s="135" t="s">
        <v>262</v>
      </c>
      <c r="B51" s="136"/>
      <c r="C51" s="231">
        <v>113250</v>
      </c>
      <c r="D51" s="232"/>
      <c r="L51" s="112"/>
      <c r="M51" s="116"/>
      <c r="N51" s="116"/>
      <c r="O51" s="112"/>
      <c r="P51" s="116"/>
      <c r="Q51" s="116"/>
      <c r="R51" s="116"/>
      <c r="S51" s="116"/>
      <c r="T51" s="116"/>
      <c r="U51" s="116"/>
    </row>
    <row r="52" spans="1:23" s="50" customFormat="1" ht="26.25" customHeight="1" x14ac:dyDescent="0.25">
      <c r="A52" s="246" t="s">
        <v>263</v>
      </c>
      <c r="B52" s="247"/>
      <c r="C52" s="297">
        <v>1178</v>
      </c>
      <c r="D52" s="297"/>
      <c r="L52" s="112"/>
      <c r="M52" s="116"/>
      <c r="N52" s="116"/>
      <c r="O52" s="112"/>
      <c r="P52" s="116"/>
      <c r="Q52" s="116"/>
      <c r="R52" s="116"/>
      <c r="S52" s="116"/>
      <c r="T52" s="116"/>
      <c r="U52" s="116"/>
    </row>
    <row r="53" spans="1:23" s="50" customFormat="1" ht="25.5" customHeight="1" x14ac:dyDescent="0.25">
      <c r="A53" s="235" t="s">
        <v>142</v>
      </c>
      <c r="B53" s="236"/>
      <c r="C53" s="245" t="s">
        <v>143</v>
      </c>
      <c r="D53" s="244"/>
      <c r="L53" s="112"/>
      <c r="M53" s="116"/>
      <c r="N53" s="116"/>
      <c r="O53" s="116"/>
      <c r="P53" s="116"/>
      <c r="Q53" s="112">
        <f>C45/C46</f>
        <v>1.3521964315276223</v>
      </c>
      <c r="R53" s="116"/>
      <c r="S53" s="116"/>
      <c r="T53" s="116"/>
      <c r="U53" s="116"/>
      <c r="V53" s="116"/>
      <c r="W53" s="116"/>
    </row>
    <row r="54" spans="1:23" s="50" customFormat="1" ht="29.25" customHeight="1" x14ac:dyDescent="0.25">
      <c r="A54" s="249" t="s">
        <v>144</v>
      </c>
      <c r="B54" s="249"/>
      <c r="C54" s="248" t="s">
        <v>145</v>
      </c>
      <c r="D54" s="248"/>
      <c r="L54" s="112"/>
      <c r="M54" s="116"/>
      <c r="N54" s="116"/>
      <c r="O54" s="116"/>
      <c r="P54" s="116"/>
      <c r="Q54" s="112"/>
      <c r="R54" s="116"/>
      <c r="S54" s="116"/>
      <c r="T54" s="116"/>
      <c r="U54" s="116"/>
      <c r="V54" s="116"/>
      <c r="W54" s="116"/>
    </row>
    <row r="55" spans="1:23" s="50" customFormat="1" ht="14.25" customHeight="1" x14ac:dyDescent="0.25">
      <c r="A55" s="235" t="s">
        <v>101</v>
      </c>
      <c r="B55" s="236"/>
      <c r="C55" s="244">
        <v>6.56</v>
      </c>
      <c r="D55" s="244"/>
      <c r="L55" s="112"/>
      <c r="M55" s="116"/>
      <c r="N55" s="116"/>
      <c r="O55" s="116"/>
      <c r="P55" s="116"/>
      <c r="Q55" s="112"/>
      <c r="R55" s="116"/>
      <c r="S55" s="116"/>
      <c r="T55" s="116"/>
      <c r="U55" s="116"/>
      <c r="V55" s="116"/>
      <c r="W55" s="116"/>
    </row>
  </sheetData>
  <mergeCells count="45">
    <mergeCell ref="N30:Y30"/>
    <mergeCell ref="A24:K24"/>
    <mergeCell ref="A36:A37"/>
    <mergeCell ref="B36:B37"/>
    <mergeCell ref="C36:C37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K20"/>
    <mergeCell ref="C22:C23"/>
    <mergeCell ref="D22:D23"/>
    <mergeCell ref="C55:D55"/>
    <mergeCell ref="C53:D53"/>
    <mergeCell ref="C52:D52"/>
    <mergeCell ref="A55:B55"/>
    <mergeCell ref="A53:B53"/>
    <mergeCell ref="A52:B52"/>
    <mergeCell ref="C54:D54"/>
    <mergeCell ref="A54:B54"/>
    <mergeCell ref="A21:K21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  <mergeCell ref="D36:D37"/>
    <mergeCell ref="A34:K34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17" customWidth="1"/>
    <col min="20" max="22" width="9.140625" style="117"/>
  </cols>
  <sheetData>
    <row r="1" spans="1:16" ht="47.25" customHeight="1" x14ac:dyDescent="0.25">
      <c r="A1" s="267" t="s">
        <v>138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6" ht="11.25" customHeight="1" x14ac:dyDescent="0.25">
      <c r="A2" s="51"/>
      <c r="B2" s="51"/>
      <c r="C2" s="51"/>
      <c r="D2" s="17"/>
      <c r="E2" s="51"/>
      <c r="F2" s="51"/>
      <c r="G2" s="17"/>
      <c r="H2" s="51"/>
      <c r="I2" s="273" t="s">
        <v>264</v>
      </c>
      <c r="J2" s="273"/>
      <c r="K2" s="273"/>
      <c r="L2" s="273"/>
      <c r="M2" s="273"/>
    </row>
    <row r="3" spans="1:16" ht="26.25" customHeight="1" x14ac:dyDescent="0.25">
      <c r="A3" s="268" t="s">
        <v>100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6" ht="33" customHeight="1" x14ac:dyDescent="0.25">
      <c r="A4" s="269"/>
      <c r="B4" s="13" t="s">
        <v>2</v>
      </c>
      <c r="C4" s="164" t="s">
        <v>104</v>
      </c>
      <c r="D4" s="14" t="s">
        <v>15</v>
      </c>
      <c r="E4" s="13" t="s">
        <v>2</v>
      </c>
      <c r="F4" s="164" t="s">
        <v>104</v>
      </c>
      <c r="G4" s="14" t="s">
        <v>15</v>
      </c>
      <c r="H4" s="13" t="s">
        <v>2</v>
      </c>
      <c r="I4" s="164" t="s">
        <v>104</v>
      </c>
      <c r="J4" s="14" t="s">
        <v>15</v>
      </c>
      <c r="K4" s="13" t="s">
        <v>2</v>
      </c>
      <c r="L4" s="164" t="s">
        <v>104</v>
      </c>
      <c r="M4" s="14" t="s">
        <v>15</v>
      </c>
    </row>
    <row r="5" spans="1:16" ht="12.75" customHeight="1" x14ac:dyDescent="0.25">
      <c r="A5" s="52" t="s">
        <v>82</v>
      </c>
      <c r="B5" s="53">
        <v>2187</v>
      </c>
      <c r="C5" s="54">
        <v>49.07</v>
      </c>
      <c r="D5" s="55" t="s">
        <v>265</v>
      </c>
      <c r="E5" s="53">
        <v>817</v>
      </c>
      <c r="F5" s="54">
        <v>47.27</v>
      </c>
      <c r="G5" s="55" t="s">
        <v>266</v>
      </c>
      <c r="H5" s="53">
        <v>1026</v>
      </c>
      <c r="I5" s="54">
        <v>51.58</v>
      </c>
      <c r="J5" s="55" t="s">
        <v>267</v>
      </c>
      <c r="K5" s="53">
        <v>344</v>
      </c>
      <c r="L5" s="56">
        <v>45.86</v>
      </c>
      <c r="M5" s="55" t="s">
        <v>268</v>
      </c>
    </row>
    <row r="6" spans="1:16" ht="12.75" customHeight="1" x14ac:dyDescent="0.25">
      <c r="A6" s="52" t="s">
        <v>83</v>
      </c>
      <c r="B6" s="53">
        <v>7992</v>
      </c>
      <c r="C6" s="54">
        <v>119.31</v>
      </c>
      <c r="D6" s="55" t="s">
        <v>269</v>
      </c>
      <c r="E6" s="53">
        <v>3201</v>
      </c>
      <c r="F6" s="54">
        <v>122.45</v>
      </c>
      <c r="G6" s="55" t="s">
        <v>270</v>
      </c>
      <c r="H6" s="53">
        <v>1804</v>
      </c>
      <c r="I6" s="54">
        <v>110.21</v>
      </c>
      <c r="J6" s="55" t="s">
        <v>271</v>
      </c>
      <c r="K6" s="53">
        <v>2987</v>
      </c>
      <c r="L6" s="56">
        <v>121.45</v>
      </c>
      <c r="M6" s="55" t="s">
        <v>272</v>
      </c>
    </row>
    <row r="7" spans="1:16" ht="12.75" customHeight="1" x14ac:dyDescent="0.25">
      <c r="A7" s="52" t="s">
        <v>84</v>
      </c>
      <c r="B7" s="53">
        <v>35629</v>
      </c>
      <c r="C7" s="54">
        <v>180.92</v>
      </c>
      <c r="D7" s="55" t="s">
        <v>273</v>
      </c>
      <c r="E7" s="53">
        <v>17857</v>
      </c>
      <c r="F7" s="54">
        <v>181.56</v>
      </c>
      <c r="G7" s="55" t="s">
        <v>274</v>
      </c>
      <c r="H7" s="53">
        <v>4381</v>
      </c>
      <c r="I7" s="54">
        <v>174.08</v>
      </c>
      <c r="J7" s="55" t="s">
        <v>275</v>
      </c>
      <c r="K7" s="53">
        <v>13391</v>
      </c>
      <c r="L7" s="56">
        <v>182.3</v>
      </c>
      <c r="M7" s="55" t="s">
        <v>276</v>
      </c>
    </row>
    <row r="8" spans="1:16" ht="12.75" customHeight="1" x14ac:dyDescent="0.25">
      <c r="A8" s="52" t="s">
        <v>85</v>
      </c>
      <c r="B8" s="53">
        <v>70703</v>
      </c>
      <c r="C8" s="54">
        <v>236.42</v>
      </c>
      <c r="D8" s="55" t="s">
        <v>277</v>
      </c>
      <c r="E8" s="53">
        <v>40679</v>
      </c>
      <c r="F8" s="54">
        <v>236.54</v>
      </c>
      <c r="G8" s="55" t="s">
        <v>278</v>
      </c>
      <c r="H8" s="53">
        <v>10860</v>
      </c>
      <c r="I8" s="54">
        <v>237.96</v>
      </c>
      <c r="J8" s="55" t="s">
        <v>279</v>
      </c>
      <c r="K8" s="53">
        <v>19164</v>
      </c>
      <c r="L8" s="56">
        <v>235.28</v>
      </c>
      <c r="M8" s="55" t="s">
        <v>280</v>
      </c>
    </row>
    <row r="9" spans="1:16" ht="12.75" customHeight="1" x14ac:dyDescent="0.25">
      <c r="A9" s="52" t="s">
        <v>86</v>
      </c>
      <c r="B9" s="53">
        <v>109846</v>
      </c>
      <c r="C9" s="54">
        <v>308.93</v>
      </c>
      <c r="D9" s="55" t="s">
        <v>281</v>
      </c>
      <c r="E9" s="53">
        <v>66561</v>
      </c>
      <c r="F9" s="54">
        <v>310.20999999999998</v>
      </c>
      <c r="G9" s="55" t="s">
        <v>282</v>
      </c>
      <c r="H9" s="53">
        <v>22313</v>
      </c>
      <c r="I9" s="54">
        <v>308.51</v>
      </c>
      <c r="J9" s="55" t="s">
        <v>283</v>
      </c>
      <c r="K9" s="53">
        <v>20972</v>
      </c>
      <c r="L9" s="56">
        <v>305.33</v>
      </c>
      <c r="M9" s="55" t="s">
        <v>284</v>
      </c>
    </row>
    <row r="10" spans="1:16" ht="12.75" customHeight="1" x14ac:dyDescent="0.25">
      <c r="A10" s="52" t="s">
        <v>87</v>
      </c>
      <c r="B10" s="53">
        <v>120503</v>
      </c>
      <c r="C10" s="54">
        <v>372.56</v>
      </c>
      <c r="D10" s="55" t="s">
        <v>285</v>
      </c>
      <c r="E10" s="53">
        <v>80057</v>
      </c>
      <c r="F10" s="54">
        <v>371.67</v>
      </c>
      <c r="G10" s="55" t="s">
        <v>286</v>
      </c>
      <c r="H10" s="53">
        <v>16218</v>
      </c>
      <c r="I10" s="54">
        <v>372.51</v>
      </c>
      <c r="J10" s="55" t="s">
        <v>287</v>
      </c>
      <c r="K10" s="53">
        <v>24228</v>
      </c>
      <c r="L10" s="56">
        <v>375.54</v>
      </c>
      <c r="M10" s="55" t="s">
        <v>288</v>
      </c>
    </row>
    <row r="11" spans="1:16" ht="12.75" customHeight="1" x14ac:dyDescent="0.25">
      <c r="A11" s="52" t="s">
        <v>88</v>
      </c>
      <c r="B11" s="53">
        <v>128069</v>
      </c>
      <c r="C11" s="54">
        <v>433.05</v>
      </c>
      <c r="D11" s="55" t="s">
        <v>289</v>
      </c>
      <c r="E11" s="53">
        <v>88066</v>
      </c>
      <c r="F11" s="54">
        <v>434.26</v>
      </c>
      <c r="G11" s="55" t="s">
        <v>290</v>
      </c>
      <c r="H11" s="53">
        <v>12344</v>
      </c>
      <c r="I11" s="54">
        <v>428.92</v>
      </c>
      <c r="J11" s="55" t="s">
        <v>162</v>
      </c>
      <c r="K11" s="53">
        <v>27659</v>
      </c>
      <c r="L11" s="56">
        <v>431.04</v>
      </c>
      <c r="M11" s="55" t="s">
        <v>163</v>
      </c>
    </row>
    <row r="12" spans="1:16" ht="12.75" customHeight="1" x14ac:dyDescent="0.25">
      <c r="A12" s="52" t="s">
        <v>89</v>
      </c>
      <c r="B12" s="53">
        <v>128600</v>
      </c>
      <c r="C12" s="54">
        <v>505.21</v>
      </c>
      <c r="D12" s="55" t="s">
        <v>291</v>
      </c>
      <c r="E12" s="53">
        <v>100935</v>
      </c>
      <c r="F12" s="54">
        <v>505.63</v>
      </c>
      <c r="G12" s="55" t="s">
        <v>292</v>
      </c>
      <c r="H12" s="53">
        <v>11126</v>
      </c>
      <c r="I12" s="54">
        <v>503.64</v>
      </c>
      <c r="J12" s="55" t="s">
        <v>293</v>
      </c>
      <c r="K12" s="53">
        <v>16539</v>
      </c>
      <c r="L12" s="56">
        <v>503.75</v>
      </c>
      <c r="M12" s="55" t="s">
        <v>294</v>
      </c>
    </row>
    <row r="13" spans="1:16" ht="12.75" customHeight="1" x14ac:dyDescent="0.25">
      <c r="A13" s="52" t="s">
        <v>90</v>
      </c>
      <c r="B13" s="53">
        <v>81489</v>
      </c>
      <c r="C13" s="54">
        <v>569.14</v>
      </c>
      <c r="D13" s="55" t="s">
        <v>164</v>
      </c>
      <c r="E13" s="53">
        <v>66804</v>
      </c>
      <c r="F13" s="54">
        <v>569.39</v>
      </c>
      <c r="G13" s="55" t="s">
        <v>295</v>
      </c>
      <c r="H13" s="53">
        <v>3663</v>
      </c>
      <c r="I13" s="54">
        <v>567.57000000000005</v>
      </c>
      <c r="J13" s="55" t="s">
        <v>165</v>
      </c>
      <c r="K13" s="53">
        <v>11022</v>
      </c>
      <c r="L13" s="56">
        <v>568.11</v>
      </c>
      <c r="M13" s="55" t="s">
        <v>296</v>
      </c>
    </row>
    <row r="14" spans="1:16" ht="12.75" customHeight="1" x14ac:dyDescent="0.25">
      <c r="A14" s="52" t="s">
        <v>91</v>
      </c>
      <c r="B14" s="53">
        <v>73017</v>
      </c>
      <c r="C14" s="54">
        <v>632.89</v>
      </c>
      <c r="D14" s="55" t="s">
        <v>297</v>
      </c>
      <c r="E14" s="53">
        <v>62454</v>
      </c>
      <c r="F14" s="54">
        <v>633.13</v>
      </c>
      <c r="G14" s="55" t="s">
        <v>298</v>
      </c>
      <c r="H14" s="53">
        <v>2327</v>
      </c>
      <c r="I14" s="54">
        <v>629.41</v>
      </c>
      <c r="J14" s="55" t="s">
        <v>299</v>
      </c>
      <c r="K14" s="53">
        <v>8236</v>
      </c>
      <c r="L14" s="56">
        <v>632.07000000000005</v>
      </c>
      <c r="M14" s="55" t="s">
        <v>300</v>
      </c>
      <c r="P14" s="119" t="s">
        <v>62</v>
      </c>
    </row>
    <row r="15" spans="1:16" ht="12.75" customHeight="1" x14ac:dyDescent="0.25">
      <c r="A15" s="52" t="s">
        <v>92</v>
      </c>
      <c r="B15" s="53">
        <v>89405</v>
      </c>
      <c r="C15" s="54">
        <v>728.7</v>
      </c>
      <c r="D15" s="55" t="s">
        <v>301</v>
      </c>
      <c r="E15" s="53">
        <v>79018</v>
      </c>
      <c r="F15" s="54">
        <v>729.25</v>
      </c>
      <c r="G15" s="55" t="s">
        <v>166</v>
      </c>
      <c r="H15" s="53">
        <v>1662</v>
      </c>
      <c r="I15" s="54">
        <v>719.86</v>
      </c>
      <c r="J15" s="55" t="s">
        <v>302</v>
      </c>
      <c r="K15" s="53">
        <v>8725</v>
      </c>
      <c r="L15" s="56">
        <v>725.36</v>
      </c>
      <c r="M15" s="55" t="s">
        <v>303</v>
      </c>
      <c r="P15" s="119">
        <f>B19-'stranica 4'!B19-'stranica 5'!B19</f>
        <v>0</v>
      </c>
    </row>
    <row r="16" spans="1:16" ht="12.75" customHeight="1" x14ac:dyDescent="0.25">
      <c r="A16" s="52" t="s">
        <v>93</v>
      </c>
      <c r="B16" s="53">
        <v>49515</v>
      </c>
      <c r="C16" s="54">
        <v>859.93</v>
      </c>
      <c r="D16" s="55" t="s">
        <v>304</v>
      </c>
      <c r="E16" s="53">
        <v>44918</v>
      </c>
      <c r="F16" s="54">
        <v>860.12</v>
      </c>
      <c r="G16" s="55" t="s">
        <v>305</v>
      </c>
      <c r="H16" s="53">
        <v>562</v>
      </c>
      <c r="I16" s="54">
        <v>855.94</v>
      </c>
      <c r="J16" s="55" t="s">
        <v>306</v>
      </c>
      <c r="K16" s="53">
        <v>4035</v>
      </c>
      <c r="L16" s="56">
        <v>858.34</v>
      </c>
      <c r="M16" s="55" t="s">
        <v>307</v>
      </c>
    </row>
    <row r="17" spans="1:13" ht="12.75" customHeight="1" x14ac:dyDescent="0.25">
      <c r="A17" s="52" t="s">
        <v>94</v>
      </c>
      <c r="B17" s="53">
        <v>21955</v>
      </c>
      <c r="C17" s="54">
        <v>991.89</v>
      </c>
      <c r="D17" s="55" t="s">
        <v>308</v>
      </c>
      <c r="E17" s="53">
        <v>19051</v>
      </c>
      <c r="F17" s="54">
        <v>991.55</v>
      </c>
      <c r="G17" s="55" t="s">
        <v>309</v>
      </c>
      <c r="H17" s="53">
        <v>282</v>
      </c>
      <c r="I17" s="54">
        <v>990</v>
      </c>
      <c r="J17" s="55" t="s">
        <v>310</v>
      </c>
      <c r="K17" s="53">
        <v>2622</v>
      </c>
      <c r="L17" s="56">
        <v>994.61</v>
      </c>
      <c r="M17" s="55" t="s">
        <v>167</v>
      </c>
    </row>
    <row r="18" spans="1:13" ht="12.75" customHeight="1" x14ac:dyDescent="0.25">
      <c r="A18" s="52" t="s">
        <v>95</v>
      </c>
      <c r="B18" s="53">
        <v>27437</v>
      </c>
      <c r="C18" s="54">
        <v>1329.34</v>
      </c>
      <c r="D18" s="55" t="s">
        <v>311</v>
      </c>
      <c r="E18" s="53">
        <v>24883</v>
      </c>
      <c r="F18" s="54">
        <v>1337.95</v>
      </c>
      <c r="G18" s="55" t="s">
        <v>312</v>
      </c>
      <c r="H18" s="53">
        <v>232</v>
      </c>
      <c r="I18" s="54">
        <v>1249.08</v>
      </c>
      <c r="J18" s="55" t="s">
        <v>168</v>
      </c>
      <c r="K18" s="53">
        <v>2322</v>
      </c>
      <c r="L18" s="56">
        <v>1245.1300000000001</v>
      </c>
      <c r="M18" s="55" t="s">
        <v>313</v>
      </c>
    </row>
    <row r="19" spans="1:13" ht="11.25" customHeight="1" x14ac:dyDescent="0.25">
      <c r="A19" s="57" t="s">
        <v>1</v>
      </c>
      <c r="B19" s="58">
        <v>946347</v>
      </c>
      <c r="C19" s="59">
        <v>509.38</v>
      </c>
      <c r="D19" s="60" t="s">
        <v>220</v>
      </c>
      <c r="E19" s="58">
        <v>695301</v>
      </c>
      <c r="F19" s="59">
        <v>545.08000000000004</v>
      </c>
      <c r="G19" s="60" t="s">
        <v>217</v>
      </c>
      <c r="H19" s="58">
        <v>88800</v>
      </c>
      <c r="I19" s="59">
        <v>374.01</v>
      </c>
      <c r="J19" s="60" t="s">
        <v>218</v>
      </c>
      <c r="K19" s="58">
        <v>162246</v>
      </c>
      <c r="L19" s="61">
        <v>430.48</v>
      </c>
      <c r="M19" s="60" t="s">
        <v>219</v>
      </c>
    </row>
    <row r="20" spans="1:13" ht="14.2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62"/>
    </row>
    <row r="21" spans="1:13" ht="6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8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23.25" customHeight="1" x14ac:dyDescent="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13"/>
  </cols>
  <sheetData>
    <row r="1" spans="1:13" ht="48" customHeight="1" x14ac:dyDescent="0.25">
      <c r="A1" s="274" t="s">
        <v>137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0.5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studeni 2023. (isplata u prosincu 2023.)</v>
      </c>
      <c r="J2" s="273"/>
      <c r="K2" s="273"/>
      <c r="L2" s="273"/>
      <c r="M2" s="273"/>
    </row>
    <row r="3" spans="1:13" ht="24" customHeight="1" x14ac:dyDescent="0.25">
      <c r="A3" s="268" t="s">
        <v>100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4.5" customHeight="1" x14ac:dyDescent="0.25">
      <c r="A4" s="269"/>
      <c r="B4" s="13" t="s">
        <v>2</v>
      </c>
      <c r="C4" s="164" t="s">
        <v>104</v>
      </c>
      <c r="D4" s="14" t="s">
        <v>15</v>
      </c>
      <c r="E4" s="13" t="s">
        <v>2</v>
      </c>
      <c r="F4" s="164" t="s">
        <v>104</v>
      </c>
      <c r="G4" s="14" t="s">
        <v>15</v>
      </c>
      <c r="H4" s="13" t="s">
        <v>2</v>
      </c>
      <c r="I4" s="164" t="s">
        <v>104</v>
      </c>
      <c r="J4" s="14" t="s">
        <v>15</v>
      </c>
      <c r="K4" s="13" t="s">
        <v>2</v>
      </c>
      <c r="L4" s="164" t="s">
        <v>104</v>
      </c>
      <c r="M4" s="14" t="s">
        <v>15</v>
      </c>
    </row>
    <row r="5" spans="1:13" ht="12.75" customHeight="1" x14ac:dyDescent="0.25">
      <c r="A5" s="52" t="s">
        <v>82</v>
      </c>
      <c r="B5" s="53">
        <v>36</v>
      </c>
      <c r="C5" s="54">
        <v>48.77</v>
      </c>
      <c r="D5" s="55" t="s">
        <v>314</v>
      </c>
      <c r="E5" s="53">
        <v>22</v>
      </c>
      <c r="F5" s="54">
        <v>46.51</v>
      </c>
      <c r="G5" s="55" t="s">
        <v>146</v>
      </c>
      <c r="H5" s="53">
        <v>1</v>
      </c>
      <c r="I5" s="54">
        <v>65.08</v>
      </c>
      <c r="J5" s="55" t="s">
        <v>79</v>
      </c>
      <c r="K5" s="53">
        <v>13</v>
      </c>
      <c r="L5" s="56">
        <v>51.35</v>
      </c>
      <c r="M5" s="55" t="s">
        <v>315</v>
      </c>
    </row>
    <row r="6" spans="1:13" ht="12.75" customHeight="1" x14ac:dyDescent="0.25">
      <c r="A6" s="52" t="s">
        <v>83</v>
      </c>
      <c r="B6" s="53">
        <v>3408</v>
      </c>
      <c r="C6" s="54">
        <v>126.13</v>
      </c>
      <c r="D6" s="55" t="s">
        <v>316</v>
      </c>
      <c r="E6" s="53">
        <v>2320</v>
      </c>
      <c r="F6" s="54">
        <v>124.96</v>
      </c>
      <c r="G6" s="55" t="s">
        <v>317</v>
      </c>
      <c r="H6" s="53">
        <v>63</v>
      </c>
      <c r="I6" s="54">
        <v>122.56</v>
      </c>
      <c r="J6" s="55" t="s">
        <v>169</v>
      </c>
      <c r="K6" s="53">
        <v>1025</v>
      </c>
      <c r="L6" s="56">
        <v>129</v>
      </c>
      <c r="M6" s="55" t="s">
        <v>318</v>
      </c>
    </row>
    <row r="7" spans="1:13" ht="12.75" customHeight="1" x14ac:dyDescent="0.25">
      <c r="A7" s="52" t="s">
        <v>84</v>
      </c>
      <c r="B7" s="53">
        <v>3782</v>
      </c>
      <c r="C7" s="54">
        <v>169.02</v>
      </c>
      <c r="D7" s="55" t="s">
        <v>319</v>
      </c>
      <c r="E7" s="53">
        <v>2454</v>
      </c>
      <c r="F7" s="54">
        <v>167.2</v>
      </c>
      <c r="G7" s="55" t="s">
        <v>320</v>
      </c>
      <c r="H7" s="53">
        <v>106</v>
      </c>
      <c r="I7" s="54">
        <v>170.07</v>
      </c>
      <c r="J7" s="55" t="s">
        <v>321</v>
      </c>
      <c r="K7" s="53">
        <v>1222</v>
      </c>
      <c r="L7" s="56">
        <v>172.6</v>
      </c>
      <c r="M7" s="55" t="s">
        <v>322</v>
      </c>
    </row>
    <row r="8" spans="1:13" ht="12.75" customHeight="1" x14ac:dyDescent="0.25">
      <c r="A8" s="52" t="s">
        <v>85</v>
      </c>
      <c r="B8" s="53">
        <v>5259</v>
      </c>
      <c r="C8" s="54">
        <v>236.96</v>
      </c>
      <c r="D8" s="55" t="s">
        <v>323</v>
      </c>
      <c r="E8" s="53">
        <v>2665</v>
      </c>
      <c r="F8" s="54">
        <v>237.21</v>
      </c>
      <c r="G8" s="55" t="s">
        <v>324</v>
      </c>
      <c r="H8" s="53">
        <v>236</v>
      </c>
      <c r="I8" s="54">
        <v>240.05</v>
      </c>
      <c r="J8" s="55" t="s">
        <v>325</v>
      </c>
      <c r="K8" s="53">
        <v>2358</v>
      </c>
      <c r="L8" s="56">
        <v>236.38</v>
      </c>
      <c r="M8" s="55" t="s">
        <v>326</v>
      </c>
    </row>
    <row r="9" spans="1:13" ht="12.75" customHeight="1" x14ac:dyDescent="0.25">
      <c r="A9" s="52" t="s">
        <v>86</v>
      </c>
      <c r="B9" s="53">
        <v>8388</v>
      </c>
      <c r="C9" s="54">
        <v>309.08</v>
      </c>
      <c r="D9" s="55" t="s">
        <v>327</v>
      </c>
      <c r="E9" s="53">
        <v>5251</v>
      </c>
      <c r="F9" s="54">
        <v>310.23</v>
      </c>
      <c r="G9" s="55" t="s">
        <v>328</v>
      </c>
      <c r="H9" s="53">
        <v>394</v>
      </c>
      <c r="I9" s="54">
        <v>312.49</v>
      </c>
      <c r="J9" s="55" t="s">
        <v>329</v>
      </c>
      <c r="K9" s="53">
        <v>2743</v>
      </c>
      <c r="L9" s="56">
        <v>306.39</v>
      </c>
      <c r="M9" s="55" t="s">
        <v>330</v>
      </c>
    </row>
    <row r="10" spans="1:13" ht="12.75" customHeight="1" x14ac:dyDescent="0.25">
      <c r="A10" s="52" t="s">
        <v>87</v>
      </c>
      <c r="B10" s="53">
        <v>25232</v>
      </c>
      <c r="C10" s="54">
        <v>375.32</v>
      </c>
      <c r="D10" s="55" t="s">
        <v>331</v>
      </c>
      <c r="E10" s="53">
        <v>17758</v>
      </c>
      <c r="F10" s="54">
        <v>373.95</v>
      </c>
      <c r="G10" s="55" t="s">
        <v>332</v>
      </c>
      <c r="H10" s="53">
        <v>1816</v>
      </c>
      <c r="I10" s="54">
        <v>373.29</v>
      </c>
      <c r="J10" s="55" t="s">
        <v>333</v>
      </c>
      <c r="K10" s="53">
        <v>5658</v>
      </c>
      <c r="L10" s="56">
        <v>380.27</v>
      </c>
      <c r="M10" s="55" t="s">
        <v>334</v>
      </c>
    </row>
    <row r="11" spans="1:13" ht="12.75" customHeight="1" x14ac:dyDescent="0.25">
      <c r="A11" s="52" t="s">
        <v>88</v>
      </c>
      <c r="B11" s="53">
        <v>26110</v>
      </c>
      <c r="C11" s="54">
        <v>432.16</v>
      </c>
      <c r="D11" s="55" t="s">
        <v>335</v>
      </c>
      <c r="E11" s="53">
        <v>15638</v>
      </c>
      <c r="F11" s="54">
        <v>436.6</v>
      </c>
      <c r="G11" s="55" t="s">
        <v>336</v>
      </c>
      <c r="H11" s="53">
        <v>764</v>
      </c>
      <c r="I11" s="54">
        <v>437.89</v>
      </c>
      <c r="J11" s="55" t="s">
        <v>337</v>
      </c>
      <c r="K11" s="53">
        <v>9708</v>
      </c>
      <c r="L11" s="56">
        <v>424.55</v>
      </c>
      <c r="M11" s="55" t="s">
        <v>338</v>
      </c>
    </row>
    <row r="12" spans="1:13" ht="12.75" customHeight="1" x14ac:dyDescent="0.25">
      <c r="A12" s="52" t="s">
        <v>89</v>
      </c>
      <c r="B12" s="53">
        <v>27189</v>
      </c>
      <c r="C12" s="54">
        <v>503.72</v>
      </c>
      <c r="D12" s="55" t="s">
        <v>339</v>
      </c>
      <c r="E12" s="53">
        <v>22452</v>
      </c>
      <c r="F12" s="54">
        <v>503.51</v>
      </c>
      <c r="G12" s="55" t="s">
        <v>340</v>
      </c>
      <c r="H12" s="53">
        <v>1407</v>
      </c>
      <c r="I12" s="54">
        <v>504.93</v>
      </c>
      <c r="J12" s="55" t="s">
        <v>341</v>
      </c>
      <c r="K12" s="53">
        <v>3330</v>
      </c>
      <c r="L12" s="56">
        <v>504.64</v>
      </c>
      <c r="M12" s="55" t="s">
        <v>342</v>
      </c>
    </row>
    <row r="13" spans="1:13" ht="12.75" customHeight="1" x14ac:dyDescent="0.25">
      <c r="A13" s="52" t="s">
        <v>90</v>
      </c>
      <c r="B13" s="53">
        <v>19040</v>
      </c>
      <c r="C13" s="54">
        <v>570.57000000000005</v>
      </c>
      <c r="D13" s="55" t="s">
        <v>343</v>
      </c>
      <c r="E13" s="53">
        <v>16453</v>
      </c>
      <c r="F13" s="54">
        <v>570.89</v>
      </c>
      <c r="G13" s="55" t="s">
        <v>344</v>
      </c>
      <c r="H13" s="53">
        <v>601</v>
      </c>
      <c r="I13" s="54">
        <v>571.19000000000005</v>
      </c>
      <c r="J13" s="55" t="s">
        <v>345</v>
      </c>
      <c r="K13" s="53">
        <v>1986</v>
      </c>
      <c r="L13" s="56">
        <v>567.67999999999995</v>
      </c>
      <c r="M13" s="55" t="s">
        <v>346</v>
      </c>
    </row>
    <row r="14" spans="1:13" ht="12.75" customHeight="1" x14ac:dyDescent="0.25">
      <c r="A14" s="52" t="s">
        <v>91</v>
      </c>
      <c r="B14" s="53">
        <v>19326</v>
      </c>
      <c r="C14" s="54">
        <v>632.77</v>
      </c>
      <c r="D14" s="55" t="s">
        <v>347</v>
      </c>
      <c r="E14" s="53">
        <v>17360</v>
      </c>
      <c r="F14" s="54">
        <v>632.98</v>
      </c>
      <c r="G14" s="55" t="s">
        <v>348</v>
      </c>
      <c r="H14" s="53">
        <v>532</v>
      </c>
      <c r="I14" s="54">
        <v>628.61</v>
      </c>
      <c r="J14" s="55" t="s">
        <v>349</v>
      </c>
      <c r="K14" s="53">
        <v>1434</v>
      </c>
      <c r="L14" s="56">
        <v>631.78</v>
      </c>
      <c r="M14" s="55" t="s">
        <v>350</v>
      </c>
    </row>
    <row r="15" spans="1:13" ht="12.75" customHeight="1" x14ac:dyDescent="0.25">
      <c r="A15" s="52" t="s">
        <v>92</v>
      </c>
      <c r="B15" s="53">
        <v>22400</v>
      </c>
      <c r="C15" s="54">
        <v>727.52</v>
      </c>
      <c r="D15" s="55" t="s">
        <v>351</v>
      </c>
      <c r="E15" s="53">
        <v>20261</v>
      </c>
      <c r="F15" s="54">
        <v>727.82</v>
      </c>
      <c r="G15" s="55" t="s">
        <v>352</v>
      </c>
      <c r="H15" s="53">
        <v>605</v>
      </c>
      <c r="I15" s="54">
        <v>721.35</v>
      </c>
      <c r="J15" s="55" t="s">
        <v>353</v>
      </c>
      <c r="K15" s="53">
        <v>1534</v>
      </c>
      <c r="L15" s="56">
        <v>725.99</v>
      </c>
      <c r="M15" s="55" t="s">
        <v>354</v>
      </c>
    </row>
    <row r="16" spans="1:13" ht="12.75" customHeight="1" x14ac:dyDescent="0.25">
      <c r="A16" s="52" t="s">
        <v>93</v>
      </c>
      <c r="B16" s="53">
        <v>11812</v>
      </c>
      <c r="C16" s="54">
        <v>860.91</v>
      </c>
      <c r="D16" s="55" t="s">
        <v>355</v>
      </c>
      <c r="E16" s="53">
        <v>11002</v>
      </c>
      <c r="F16" s="54">
        <v>861.29</v>
      </c>
      <c r="G16" s="55" t="s">
        <v>356</v>
      </c>
      <c r="H16" s="53">
        <v>203</v>
      </c>
      <c r="I16" s="54">
        <v>854.97</v>
      </c>
      <c r="J16" s="55" t="s">
        <v>357</v>
      </c>
      <c r="K16" s="53">
        <v>607</v>
      </c>
      <c r="L16" s="56">
        <v>856.08</v>
      </c>
      <c r="M16" s="55" t="s">
        <v>358</v>
      </c>
    </row>
    <row r="17" spans="1:13" ht="12.75" customHeight="1" x14ac:dyDescent="0.25">
      <c r="A17" s="52" t="s">
        <v>94</v>
      </c>
      <c r="B17" s="53">
        <v>4389</v>
      </c>
      <c r="C17" s="54">
        <v>992.55</v>
      </c>
      <c r="D17" s="55" t="s">
        <v>359</v>
      </c>
      <c r="E17" s="53">
        <v>3953</v>
      </c>
      <c r="F17" s="54">
        <v>992.25</v>
      </c>
      <c r="G17" s="55" t="s">
        <v>360</v>
      </c>
      <c r="H17" s="53">
        <v>84</v>
      </c>
      <c r="I17" s="54">
        <v>989.47</v>
      </c>
      <c r="J17" s="55" t="s">
        <v>361</v>
      </c>
      <c r="K17" s="53">
        <v>352</v>
      </c>
      <c r="L17" s="56">
        <v>996.66</v>
      </c>
      <c r="M17" s="55" t="s">
        <v>362</v>
      </c>
    </row>
    <row r="18" spans="1:13" ht="12.75" customHeight="1" x14ac:dyDescent="0.25">
      <c r="A18" s="52" t="s">
        <v>95</v>
      </c>
      <c r="B18" s="53">
        <v>4461</v>
      </c>
      <c r="C18" s="54">
        <v>1237.06</v>
      </c>
      <c r="D18" s="55" t="s">
        <v>363</v>
      </c>
      <c r="E18" s="53">
        <v>4186</v>
      </c>
      <c r="F18" s="54">
        <v>1240.77</v>
      </c>
      <c r="G18" s="55" t="s">
        <v>364</v>
      </c>
      <c r="H18" s="53">
        <v>87</v>
      </c>
      <c r="I18" s="54">
        <v>1260.32</v>
      </c>
      <c r="J18" s="55" t="s">
        <v>170</v>
      </c>
      <c r="K18" s="53">
        <v>188</v>
      </c>
      <c r="L18" s="56">
        <v>1143.77</v>
      </c>
      <c r="M18" s="55" t="s">
        <v>171</v>
      </c>
    </row>
    <row r="19" spans="1:13" ht="11.25" customHeight="1" x14ac:dyDescent="0.25">
      <c r="A19" s="57" t="s">
        <v>1</v>
      </c>
      <c r="B19" s="58">
        <v>180832</v>
      </c>
      <c r="C19" s="59">
        <v>546.32000000000005</v>
      </c>
      <c r="D19" s="60" t="s">
        <v>365</v>
      </c>
      <c r="E19" s="58">
        <v>141775</v>
      </c>
      <c r="F19" s="59">
        <v>574.54</v>
      </c>
      <c r="G19" s="60" t="s">
        <v>366</v>
      </c>
      <c r="H19" s="58">
        <v>6899</v>
      </c>
      <c r="I19" s="59">
        <v>494.11</v>
      </c>
      <c r="J19" s="60" t="s">
        <v>367</v>
      </c>
      <c r="K19" s="58">
        <v>32158</v>
      </c>
      <c r="L19" s="61">
        <v>433.1</v>
      </c>
      <c r="M19" s="60" t="s">
        <v>368</v>
      </c>
    </row>
    <row r="20" spans="1:13" ht="15.75" customHeight="1" x14ac:dyDescent="0.25">
      <c r="A20" s="262" t="s">
        <v>75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3" ht="2.25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5.75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23.25" customHeight="1" x14ac:dyDescent="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13"/>
  </cols>
  <sheetData>
    <row r="1" spans="1:13" ht="51" customHeight="1" x14ac:dyDescent="0.25">
      <c r="A1" s="274" t="s">
        <v>136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9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studeni 2023. (isplata u prosincu 2023.)</v>
      </c>
      <c r="J2" s="273"/>
      <c r="K2" s="273"/>
      <c r="L2" s="273"/>
      <c r="M2" s="273"/>
    </row>
    <row r="3" spans="1:13" ht="24" customHeight="1" x14ac:dyDescent="0.25">
      <c r="A3" s="268" t="s">
        <v>100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6.75" customHeight="1" x14ac:dyDescent="0.25">
      <c r="A4" s="269"/>
      <c r="B4" s="13" t="s">
        <v>2</v>
      </c>
      <c r="C4" s="164" t="s">
        <v>104</v>
      </c>
      <c r="D4" s="14" t="s">
        <v>15</v>
      </c>
      <c r="E4" s="13" t="s">
        <v>2</v>
      </c>
      <c r="F4" s="164" t="s">
        <v>104</v>
      </c>
      <c r="G4" s="14" t="s">
        <v>15</v>
      </c>
      <c r="H4" s="13" t="s">
        <v>2</v>
      </c>
      <c r="I4" s="164" t="s">
        <v>104</v>
      </c>
      <c r="J4" s="14" t="s">
        <v>15</v>
      </c>
      <c r="K4" s="13" t="s">
        <v>2</v>
      </c>
      <c r="L4" s="164" t="s">
        <v>104</v>
      </c>
      <c r="M4" s="14" t="s">
        <v>15</v>
      </c>
    </row>
    <row r="5" spans="1:13" ht="12.75" customHeight="1" x14ac:dyDescent="0.25">
      <c r="A5" s="52" t="s">
        <v>82</v>
      </c>
      <c r="B5" s="53">
        <v>2151</v>
      </c>
      <c r="C5" s="54">
        <v>49.07</v>
      </c>
      <c r="D5" s="55" t="s">
        <v>369</v>
      </c>
      <c r="E5" s="53">
        <v>795</v>
      </c>
      <c r="F5" s="54">
        <v>47.3</v>
      </c>
      <c r="G5" s="55" t="s">
        <v>370</v>
      </c>
      <c r="H5" s="53">
        <v>1025</v>
      </c>
      <c r="I5" s="54">
        <v>51.56</v>
      </c>
      <c r="J5" s="55" t="s">
        <v>371</v>
      </c>
      <c r="K5" s="53">
        <v>331</v>
      </c>
      <c r="L5" s="56">
        <v>45.64</v>
      </c>
      <c r="M5" s="55" t="s">
        <v>372</v>
      </c>
    </row>
    <row r="6" spans="1:13" ht="12.75" customHeight="1" x14ac:dyDescent="0.25">
      <c r="A6" s="52" t="s">
        <v>83</v>
      </c>
      <c r="B6" s="53">
        <v>4584</v>
      </c>
      <c r="C6" s="54">
        <v>114.25</v>
      </c>
      <c r="D6" s="55" t="s">
        <v>373</v>
      </c>
      <c r="E6" s="53">
        <v>881</v>
      </c>
      <c r="F6" s="54">
        <v>115.85</v>
      </c>
      <c r="G6" s="55" t="s">
        <v>374</v>
      </c>
      <c r="H6" s="53">
        <v>1741</v>
      </c>
      <c r="I6" s="54">
        <v>109.77</v>
      </c>
      <c r="J6" s="55" t="s">
        <v>375</v>
      </c>
      <c r="K6" s="53">
        <v>1962</v>
      </c>
      <c r="L6" s="56">
        <v>117.5</v>
      </c>
      <c r="M6" s="55" t="s">
        <v>376</v>
      </c>
    </row>
    <row r="7" spans="1:13" ht="12.75" customHeight="1" x14ac:dyDescent="0.25">
      <c r="A7" s="52" t="s">
        <v>84</v>
      </c>
      <c r="B7" s="53">
        <v>31847</v>
      </c>
      <c r="C7" s="54">
        <v>182.34</v>
      </c>
      <c r="D7" s="55" t="s">
        <v>377</v>
      </c>
      <c r="E7" s="53">
        <v>15403</v>
      </c>
      <c r="F7" s="54">
        <v>183.85</v>
      </c>
      <c r="G7" s="55" t="s">
        <v>378</v>
      </c>
      <c r="H7" s="53">
        <v>4275</v>
      </c>
      <c r="I7" s="54">
        <v>174.18</v>
      </c>
      <c r="J7" s="55" t="s">
        <v>379</v>
      </c>
      <c r="K7" s="53">
        <v>12169</v>
      </c>
      <c r="L7" s="56">
        <v>183.28</v>
      </c>
      <c r="M7" s="55" t="s">
        <v>380</v>
      </c>
    </row>
    <row r="8" spans="1:13" ht="12.75" customHeight="1" x14ac:dyDescent="0.25">
      <c r="A8" s="52" t="s">
        <v>85</v>
      </c>
      <c r="B8" s="53">
        <v>65444</v>
      </c>
      <c r="C8" s="54">
        <v>236.37</v>
      </c>
      <c r="D8" s="55" t="s">
        <v>381</v>
      </c>
      <c r="E8" s="53">
        <v>38014</v>
      </c>
      <c r="F8" s="54">
        <v>236.49</v>
      </c>
      <c r="G8" s="55" t="s">
        <v>382</v>
      </c>
      <c r="H8" s="53">
        <v>10624</v>
      </c>
      <c r="I8" s="54">
        <v>237.91</v>
      </c>
      <c r="J8" s="55" t="s">
        <v>383</v>
      </c>
      <c r="K8" s="53">
        <v>16806</v>
      </c>
      <c r="L8" s="56">
        <v>235.12</v>
      </c>
      <c r="M8" s="55" t="s">
        <v>384</v>
      </c>
    </row>
    <row r="9" spans="1:13" ht="12.75" customHeight="1" x14ac:dyDescent="0.25">
      <c r="A9" s="52" t="s">
        <v>86</v>
      </c>
      <c r="B9" s="53">
        <v>101458</v>
      </c>
      <c r="C9" s="54">
        <v>308.92</v>
      </c>
      <c r="D9" s="55" t="s">
        <v>385</v>
      </c>
      <c r="E9" s="53">
        <v>61310</v>
      </c>
      <c r="F9" s="54">
        <v>310.20999999999998</v>
      </c>
      <c r="G9" s="55" t="s">
        <v>386</v>
      </c>
      <c r="H9" s="53">
        <v>21919</v>
      </c>
      <c r="I9" s="54">
        <v>308.44</v>
      </c>
      <c r="J9" s="55" t="s">
        <v>387</v>
      </c>
      <c r="K9" s="53">
        <v>18229</v>
      </c>
      <c r="L9" s="56">
        <v>305.17</v>
      </c>
      <c r="M9" s="55" t="s">
        <v>388</v>
      </c>
    </row>
    <row r="10" spans="1:13" ht="12.75" customHeight="1" x14ac:dyDescent="0.25">
      <c r="A10" s="52" t="s">
        <v>87</v>
      </c>
      <c r="B10" s="53">
        <v>95271</v>
      </c>
      <c r="C10" s="54">
        <v>371.83</v>
      </c>
      <c r="D10" s="55" t="s">
        <v>389</v>
      </c>
      <c r="E10" s="53">
        <v>62299</v>
      </c>
      <c r="F10" s="54">
        <v>371.02</v>
      </c>
      <c r="G10" s="55" t="s">
        <v>390</v>
      </c>
      <c r="H10" s="53">
        <v>14402</v>
      </c>
      <c r="I10" s="54">
        <v>372.41</v>
      </c>
      <c r="J10" s="55" t="s">
        <v>391</v>
      </c>
      <c r="K10" s="53">
        <v>18570</v>
      </c>
      <c r="L10" s="56">
        <v>374.1</v>
      </c>
      <c r="M10" s="55" t="s">
        <v>392</v>
      </c>
    </row>
    <row r="11" spans="1:13" ht="12.75" customHeight="1" x14ac:dyDescent="0.25">
      <c r="A11" s="52" t="s">
        <v>88</v>
      </c>
      <c r="B11" s="53">
        <v>101959</v>
      </c>
      <c r="C11" s="54">
        <v>433.28</v>
      </c>
      <c r="D11" s="55" t="s">
        <v>393</v>
      </c>
      <c r="E11" s="53">
        <v>72428</v>
      </c>
      <c r="F11" s="54">
        <v>433.76</v>
      </c>
      <c r="G11" s="55" t="s">
        <v>394</v>
      </c>
      <c r="H11" s="53">
        <v>11580</v>
      </c>
      <c r="I11" s="54">
        <v>428.33</v>
      </c>
      <c r="J11" s="55" t="s">
        <v>395</v>
      </c>
      <c r="K11" s="53">
        <v>17951</v>
      </c>
      <c r="L11" s="56">
        <v>434.55</v>
      </c>
      <c r="M11" s="55" t="s">
        <v>396</v>
      </c>
    </row>
    <row r="12" spans="1:13" ht="12.75" customHeight="1" x14ac:dyDescent="0.25">
      <c r="A12" s="52" t="s">
        <v>89</v>
      </c>
      <c r="B12" s="53">
        <v>101411</v>
      </c>
      <c r="C12" s="54">
        <v>505.61</v>
      </c>
      <c r="D12" s="55" t="s">
        <v>156</v>
      </c>
      <c r="E12" s="53">
        <v>78483</v>
      </c>
      <c r="F12" s="54">
        <v>506.23</v>
      </c>
      <c r="G12" s="55" t="s">
        <v>397</v>
      </c>
      <c r="H12" s="53">
        <v>9719</v>
      </c>
      <c r="I12" s="54">
        <v>503.45</v>
      </c>
      <c r="J12" s="55" t="s">
        <v>398</v>
      </c>
      <c r="K12" s="53">
        <v>13209</v>
      </c>
      <c r="L12" s="56">
        <v>503.53</v>
      </c>
      <c r="M12" s="55" t="s">
        <v>399</v>
      </c>
    </row>
    <row r="13" spans="1:13" ht="12.75" customHeight="1" x14ac:dyDescent="0.25">
      <c r="A13" s="52" t="s">
        <v>90</v>
      </c>
      <c r="B13" s="53">
        <v>62449</v>
      </c>
      <c r="C13" s="54">
        <v>568.70000000000005</v>
      </c>
      <c r="D13" s="55" t="s">
        <v>172</v>
      </c>
      <c r="E13" s="53">
        <v>50351</v>
      </c>
      <c r="F13" s="54">
        <v>568.9</v>
      </c>
      <c r="G13" s="55" t="s">
        <v>173</v>
      </c>
      <c r="H13" s="53">
        <v>3062</v>
      </c>
      <c r="I13" s="54">
        <v>566.86</v>
      </c>
      <c r="J13" s="55" t="s">
        <v>400</v>
      </c>
      <c r="K13" s="53">
        <v>9036</v>
      </c>
      <c r="L13" s="56">
        <v>568.21</v>
      </c>
      <c r="M13" s="55" t="s">
        <v>401</v>
      </c>
    </row>
    <row r="14" spans="1:13" ht="12.75" customHeight="1" x14ac:dyDescent="0.25">
      <c r="A14" s="52" t="s">
        <v>91</v>
      </c>
      <c r="B14" s="53">
        <v>53691</v>
      </c>
      <c r="C14" s="54">
        <v>632.94000000000005</v>
      </c>
      <c r="D14" s="55" t="s">
        <v>402</v>
      </c>
      <c r="E14" s="53">
        <v>45094</v>
      </c>
      <c r="F14" s="54">
        <v>633.19000000000005</v>
      </c>
      <c r="G14" s="55" t="s">
        <v>403</v>
      </c>
      <c r="H14" s="53">
        <v>1795</v>
      </c>
      <c r="I14" s="54">
        <v>629.65</v>
      </c>
      <c r="J14" s="55" t="s">
        <v>404</v>
      </c>
      <c r="K14" s="53">
        <v>6802</v>
      </c>
      <c r="L14" s="56">
        <v>632.13</v>
      </c>
      <c r="M14" s="55" t="s">
        <v>174</v>
      </c>
    </row>
    <row r="15" spans="1:13" ht="12.75" customHeight="1" x14ac:dyDescent="0.25">
      <c r="A15" s="52" t="s">
        <v>92</v>
      </c>
      <c r="B15" s="53">
        <v>67005</v>
      </c>
      <c r="C15" s="54">
        <v>729.09</v>
      </c>
      <c r="D15" s="55" t="s">
        <v>405</v>
      </c>
      <c r="E15" s="53">
        <v>58757</v>
      </c>
      <c r="F15" s="54">
        <v>729.74</v>
      </c>
      <c r="G15" s="55" t="s">
        <v>406</v>
      </c>
      <c r="H15" s="53">
        <v>1057</v>
      </c>
      <c r="I15" s="54">
        <v>719.01</v>
      </c>
      <c r="J15" s="55" t="s">
        <v>407</v>
      </c>
      <c r="K15" s="53">
        <v>7191</v>
      </c>
      <c r="L15" s="56">
        <v>725.23</v>
      </c>
      <c r="M15" s="55" t="s">
        <v>183</v>
      </c>
    </row>
    <row r="16" spans="1:13" ht="12.75" customHeight="1" x14ac:dyDescent="0.25">
      <c r="A16" s="52" t="s">
        <v>93</v>
      </c>
      <c r="B16" s="53">
        <v>37703</v>
      </c>
      <c r="C16" s="54">
        <v>859.62</v>
      </c>
      <c r="D16" s="55" t="s">
        <v>408</v>
      </c>
      <c r="E16" s="53">
        <v>33916</v>
      </c>
      <c r="F16" s="54">
        <v>859.74</v>
      </c>
      <c r="G16" s="55" t="s">
        <v>409</v>
      </c>
      <c r="H16" s="53">
        <v>359</v>
      </c>
      <c r="I16" s="54">
        <v>856.49</v>
      </c>
      <c r="J16" s="55" t="s">
        <v>410</v>
      </c>
      <c r="K16" s="53">
        <v>3428</v>
      </c>
      <c r="L16" s="56">
        <v>858.74</v>
      </c>
      <c r="M16" s="55" t="s">
        <v>228</v>
      </c>
    </row>
    <row r="17" spans="1:19" ht="12.75" customHeight="1" x14ac:dyDescent="0.25">
      <c r="A17" s="52" t="s">
        <v>94</v>
      </c>
      <c r="B17" s="53">
        <v>17566</v>
      </c>
      <c r="C17" s="54">
        <v>991.73</v>
      </c>
      <c r="D17" s="55" t="s">
        <v>411</v>
      </c>
      <c r="E17" s="53">
        <v>15098</v>
      </c>
      <c r="F17" s="54">
        <v>991.36</v>
      </c>
      <c r="G17" s="55" t="s">
        <v>412</v>
      </c>
      <c r="H17" s="53">
        <v>198</v>
      </c>
      <c r="I17" s="54">
        <v>990.23</v>
      </c>
      <c r="J17" s="55" t="s">
        <v>413</v>
      </c>
      <c r="K17" s="53">
        <v>2270</v>
      </c>
      <c r="L17" s="56">
        <v>994.29</v>
      </c>
      <c r="M17" s="55" t="s">
        <v>414</v>
      </c>
    </row>
    <row r="18" spans="1:19" ht="12.75" customHeight="1" x14ac:dyDescent="0.25">
      <c r="A18" s="52" t="s">
        <v>95</v>
      </c>
      <c r="B18" s="53">
        <v>22976</v>
      </c>
      <c r="C18" s="54">
        <v>1347.26</v>
      </c>
      <c r="D18" s="55" t="s">
        <v>415</v>
      </c>
      <c r="E18" s="53">
        <v>20697</v>
      </c>
      <c r="F18" s="54">
        <v>1357.6</v>
      </c>
      <c r="G18" s="55" t="s">
        <v>416</v>
      </c>
      <c r="H18" s="53">
        <v>145</v>
      </c>
      <c r="I18" s="54">
        <v>1242.33</v>
      </c>
      <c r="J18" s="55" t="s">
        <v>175</v>
      </c>
      <c r="K18" s="53">
        <v>2134</v>
      </c>
      <c r="L18" s="56">
        <v>1254.06</v>
      </c>
      <c r="M18" s="55" t="s">
        <v>312</v>
      </c>
    </row>
    <row r="19" spans="1:19" ht="11.25" customHeight="1" x14ac:dyDescent="0.25">
      <c r="A19" s="57" t="s">
        <v>1</v>
      </c>
      <c r="B19" s="58">
        <v>765515</v>
      </c>
      <c r="C19" s="59">
        <v>500.66</v>
      </c>
      <c r="D19" s="60" t="s">
        <v>417</v>
      </c>
      <c r="E19" s="58">
        <v>553526</v>
      </c>
      <c r="F19" s="59">
        <v>537.54</v>
      </c>
      <c r="G19" s="60" t="s">
        <v>418</v>
      </c>
      <c r="H19" s="58">
        <v>81901</v>
      </c>
      <c r="I19" s="59">
        <v>363.89</v>
      </c>
      <c r="J19" s="60" t="s">
        <v>176</v>
      </c>
      <c r="K19" s="58">
        <v>130088</v>
      </c>
      <c r="L19" s="61">
        <v>429.83</v>
      </c>
      <c r="M19" s="60" t="s">
        <v>419</v>
      </c>
    </row>
    <row r="20" spans="1:19" s="62" customFormat="1" ht="1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N20" s="165"/>
      <c r="O20" s="165"/>
      <c r="P20" s="165"/>
      <c r="Q20" s="165"/>
      <c r="R20" s="165"/>
      <c r="S20" s="165"/>
    </row>
    <row r="21" spans="1:19" s="62" customFormat="1" ht="12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165"/>
      <c r="O21" s="165"/>
      <c r="P21" s="165"/>
      <c r="Q21" s="165"/>
      <c r="R21" s="165"/>
      <c r="S21" s="165"/>
    </row>
    <row r="22" spans="1:19" s="62" customFormat="1" ht="29.25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165"/>
      <c r="O22" s="165"/>
      <c r="P22" s="165"/>
      <c r="Q22" s="165"/>
      <c r="R22" s="165"/>
      <c r="S22" s="165"/>
    </row>
  </sheetData>
  <mergeCells count="9">
    <mergeCell ref="A21:M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A32" sqref="A32:E32"/>
    </sheetView>
  </sheetViews>
  <sheetFormatPr defaultColWidth="9.140625" defaultRowHeight="12" x14ac:dyDescent="0.2"/>
  <cols>
    <col min="1" max="1" width="4.7109375" style="66" customWidth="1"/>
    <col min="2" max="2" width="62.7109375" style="67" customWidth="1"/>
    <col min="3" max="3" width="10" style="67" customWidth="1"/>
    <col min="4" max="4" width="10.7109375" style="67" customWidth="1"/>
    <col min="5" max="5" width="10.7109375" style="66" customWidth="1"/>
    <col min="6" max="16384" width="9.140625" style="66"/>
  </cols>
  <sheetData>
    <row r="1" spans="1:9" ht="27" customHeight="1" x14ac:dyDescent="0.25">
      <c r="A1" s="274" t="s">
        <v>18</v>
      </c>
      <c r="B1" s="274"/>
      <c r="C1" s="274"/>
      <c r="D1" s="274"/>
      <c r="E1" s="274"/>
    </row>
    <row r="2" spans="1:9" ht="0.75" customHeight="1" x14ac:dyDescent="0.2"/>
    <row r="3" spans="1:9" ht="9" customHeight="1" x14ac:dyDescent="0.2">
      <c r="B3" s="51"/>
      <c r="C3" s="278" t="s">
        <v>264</v>
      </c>
      <c r="D3" s="278"/>
      <c r="E3" s="278"/>
      <c r="F3" s="137"/>
      <c r="G3" s="91"/>
      <c r="H3" s="91"/>
      <c r="I3" s="91"/>
    </row>
    <row r="4" spans="1:9" s="75" customFormat="1" ht="37.5" customHeight="1" x14ac:dyDescent="0.25">
      <c r="A4" s="68" t="s">
        <v>19</v>
      </c>
      <c r="B4" s="63" t="s">
        <v>20</v>
      </c>
      <c r="C4" s="64" t="s">
        <v>2</v>
      </c>
      <c r="D4" s="177" t="s">
        <v>104</v>
      </c>
      <c r="E4" s="69" t="s">
        <v>15</v>
      </c>
    </row>
    <row r="5" spans="1:9" s="76" customFormat="1" ht="6.75" customHeight="1" x14ac:dyDescent="0.15">
      <c r="A5" s="70">
        <v>0</v>
      </c>
      <c r="B5" s="71">
        <v>1</v>
      </c>
      <c r="C5" s="72">
        <v>2</v>
      </c>
      <c r="D5" s="73">
        <v>3</v>
      </c>
      <c r="E5" s="74">
        <v>4</v>
      </c>
    </row>
    <row r="6" spans="1:9" ht="22.5" customHeight="1" x14ac:dyDescent="0.2">
      <c r="A6" s="279" t="s">
        <v>21</v>
      </c>
      <c r="B6" s="82" t="s">
        <v>22</v>
      </c>
      <c r="C6" s="83">
        <v>17183</v>
      </c>
      <c r="D6" s="93">
        <v>698.6673665832509</v>
      </c>
      <c r="E6" s="84"/>
    </row>
    <row r="7" spans="1:9" ht="45.75" customHeight="1" x14ac:dyDescent="0.2">
      <c r="A7" s="280"/>
      <c r="B7" s="79" t="s">
        <v>23</v>
      </c>
      <c r="C7" s="120">
        <v>6866</v>
      </c>
      <c r="D7" s="121">
        <v>810.79</v>
      </c>
      <c r="E7" s="99" t="s">
        <v>421</v>
      </c>
      <c r="F7" s="77">
        <v>32</v>
      </c>
    </row>
    <row r="8" spans="1:9" ht="45" customHeight="1" x14ac:dyDescent="0.2">
      <c r="A8" s="280"/>
      <c r="B8" s="80" t="s">
        <v>24</v>
      </c>
      <c r="C8" s="120">
        <v>9708</v>
      </c>
      <c r="D8" s="121">
        <v>763.51</v>
      </c>
      <c r="E8" s="99" t="s">
        <v>422</v>
      </c>
      <c r="F8" s="77">
        <v>34</v>
      </c>
    </row>
    <row r="9" spans="1:9" ht="9.75" customHeight="1" x14ac:dyDescent="0.2">
      <c r="A9" s="280"/>
      <c r="B9" s="81" t="s">
        <v>25</v>
      </c>
      <c r="C9" s="122">
        <v>676</v>
      </c>
      <c r="D9" s="123">
        <v>727.24</v>
      </c>
      <c r="E9" s="98" t="s">
        <v>423</v>
      </c>
      <c r="F9" s="77">
        <v>31</v>
      </c>
    </row>
    <row r="10" spans="1:9" ht="21" customHeight="1" x14ac:dyDescent="0.2">
      <c r="A10" s="134" t="s">
        <v>26</v>
      </c>
      <c r="B10" s="81" t="s">
        <v>72</v>
      </c>
      <c r="C10" s="122">
        <v>388</v>
      </c>
      <c r="D10" s="123">
        <v>876.67</v>
      </c>
      <c r="E10" s="98" t="s">
        <v>70</v>
      </c>
      <c r="F10" s="77"/>
    </row>
    <row r="11" spans="1:9" ht="12" customHeight="1" x14ac:dyDescent="0.2">
      <c r="A11" s="85" t="s">
        <v>27</v>
      </c>
      <c r="B11" s="86" t="s">
        <v>61</v>
      </c>
      <c r="C11" s="124">
        <v>16169</v>
      </c>
      <c r="D11" s="125">
        <v>691.71</v>
      </c>
      <c r="E11" s="97" t="s">
        <v>191</v>
      </c>
      <c r="F11" s="77">
        <v>30</v>
      </c>
    </row>
    <row r="12" spans="1:9" ht="12" customHeight="1" x14ac:dyDescent="0.2">
      <c r="A12" s="134" t="s">
        <v>29</v>
      </c>
      <c r="B12" s="86" t="s">
        <v>28</v>
      </c>
      <c r="C12" s="126">
        <v>1680</v>
      </c>
      <c r="D12" s="127">
        <v>469.09</v>
      </c>
      <c r="E12" s="97" t="s">
        <v>424</v>
      </c>
      <c r="F12" s="77">
        <v>33</v>
      </c>
    </row>
    <row r="13" spans="1:9" ht="12.75" customHeight="1" x14ac:dyDescent="0.2">
      <c r="A13" s="134" t="s">
        <v>31</v>
      </c>
      <c r="B13" s="86" t="s">
        <v>30</v>
      </c>
      <c r="C13" s="126">
        <v>1980</v>
      </c>
      <c r="D13" s="127">
        <v>727.51</v>
      </c>
      <c r="E13" s="97" t="s">
        <v>425</v>
      </c>
      <c r="F13" s="77">
        <v>33</v>
      </c>
    </row>
    <row r="14" spans="1:9" ht="12.75" customHeight="1" x14ac:dyDescent="0.2">
      <c r="A14" s="134" t="s">
        <v>33</v>
      </c>
      <c r="B14" s="86" t="s">
        <v>32</v>
      </c>
      <c r="C14" s="128">
        <v>71481</v>
      </c>
      <c r="D14" s="125">
        <v>1044.1099999999999</v>
      </c>
      <c r="E14" s="97" t="s">
        <v>426</v>
      </c>
      <c r="F14" s="77">
        <v>19</v>
      </c>
    </row>
    <row r="15" spans="1:9" ht="21.75" customHeight="1" x14ac:dyDescent="0.2">
      <c r="A15" s="134" t="s">
        <v>35</v>
      </c>
      <c r="B15" s="86" t="s">
        <v>34</v>
      </c>
      <c r="C15" s="129">
        <v>59515</v>
      </c>
      <c r="D15" s="125">
        <v>505.32</v>
      </c>
      <c r="E15" s="97" t="s">
        <v>427</v>
      </c>
      <c r="F15" s="77">
        <v>28</v>
      </c>
    </row>
    <row r="16" spans="1:9" ht="12.75" customHeight="1" x14ac:dyDescent="0.2">
      <c r="A16" s="134" t="s">
        <v>37</v>
      </c>
      <c r="B16" s="86" t="s">
        <v>36</v>
      </c>
      <c r="C16" s="126">
        <v>3416</v>
      </c>
      <c r="D16" s="127">
        <v>587.61</v>
      </c>
      <c r="E16" s="98" t="s">
        <v>70</v>
      </c>
      <c r="F16" s="77">
        <v>28</v>
      </c>
    </row>
    <row r="17" spans="1:8" ht="12" customHeight="1" x14ac:dyDescent="0.2">
      <c r="A17" s="134" t="s">
        <v>39</v>
      </c>
      <c r="B17" s="86" t="s">
        <v>38</v>
      </c>
      <c r="C17" s="130">
        <v>153</v>
      </c>
      <c r="D17" s="131">
        <v>577.83000000000004</v>
      </c>
      <c r="E17" s="97" t="s">
        <v>428</v>
      </c>
      <c r="F17" s="77">
        <v>38</v>
      </c>
      <c r="G17" s="78"/>
    </row>
    <row r="18" spans="1:8" ht="15" customHeight="1" x14ac:dyDescent="0.2">
      <c r="A18" s="134" t="s">
        <v>41</v>
      </c>
      <c r="B18" s="87" t="s">
        <v>40</v>
      </c>
      <c r="C18" s="132">
        <v>4500</v>
      </c>
      <c r="D18" s="131">
        <v>538.08000000000004</v>
      </c>
      <c r="E18" s="102" t="s">
        <v>429</v>
      </c>
      <c r="F18" s="77">
        <v>29</v>
      </c>
    </row>
    <row r="19" spans="1:8" ht="20.25" customHeight="1" x14ac:dyDescent="0.2">
      <c r="A19" s="134" t="s">
        <v>43</v>
      </c>
      <c r="B19" s="86" t="s">
        <v>42</v>
      </c>
      <c r="C19" s="126">
        <v>685</v>
      </c>
      <c r="D19" s="127">
        <v>1856.05</v>
      </c>
      <c r="E19" s="97" t="s">
        <v>430</v>
      </c>
      <c r="F19" s="77">
        <v>33</v>
      </c>
    </row>
    <row r="20" spans="1:8" ht="21.75" customHeight="1" x14ac:dyDescent="0.2">
      <c r="A20" s="134" t="s">
        <v>45</v>
      </c>
      <c r="B20" s="86" t="s">
        <v>44</v>
      </c>
      <c r="C20" s="126">
        <v>61</v>
      </c>
      <c r="D20" s="127">
        <v>635.99</v>
      </c>
      <c r="E20" s="97" t="s">
        <v>177</v>
      </c>
      <c r="F20" s="77">
        <v>29</v>
      </c>
    </row>
    <row r="21" spans="1:8" ht="12" customHeight="1" x14ac:dyDescent="0.2">
      <c r="A21" s="134" t="s">
        <v>47</v>
      </c>
      <c r="B21" s="86" t="s">
        <v>46</v>
      </c>
      <c r="C21" s="126">
        <v>17</v>
      </c>
      <c r="D21" s="127">
        <v>672.05</v>
      </c>
      <c r="E21" s="98" t="s">
        <v>70</v>
      </c>
      <c r="F21" s="77" t="str">
        <f t="shared" ref="F21" si="0">LEFT(E21,3)</f>
        <v>−</v>
      </c>
    </row>
    <row r="22" spans="1:8" ht="11.25" customHeight="1" x14ac:dyDescent="0.2">
      <c r="A22" s="134" t="s">
        <v>49</v>
      </c>
      <c r="B22" s="86" t="s">
        <v>48</v>
      </c>
      <c r="C22" s="126">
        <v>121</v>
      </c>
      <c r="D22" s="127">
        <v>1700.64</v>
      </c>
      <c r="E22" s="97" t="s">
        <v>178</v>
      </c>
      <c r="F22" s="77">
        <v>42</v>
      </c>
    </row>
    <row r="23" spans="1:8" s="78" customFormat="1" ht="10.5" customHeight="1" x14ac:dyDescent="0.2">
      <c r="A23" s="134" t="s">
        <v>51</v>
      </c>
      <c r="B23" s="86" t="s">
        <v>50</v>
      </c>
      <c r="C23" s="126">
        <v>244</v>
      </c>
      <c r="D23" s="127">
        <v>666.02</v>
      </c>
      <c r="E23" s="97" t="s">
        <v>431</v>
      </c>
      <c r="F23" s="77">
        <v>30</v>
      </c>
      <c r="H23" s="66"/>
    </row>
    <row r="24" spans="1:8" s="78" customFormat="1" ht="12" customHeight="1" x14ac:dyDescent="0.2">
      <c r="A24" s="134" t="s">
        <v>53</v>
      </c>
      <c r="B24" s="86" t="s">
        <v>52</v>
      </c>
      <c r="C24" s="126">
        <v>810</v>
      </c>
      <c r="D24" s="127">
        <v>560.74</v>
      </c>
      <c r="E24" s="97" t="s">
        <v>432</v>
      </c>
      <c r="F24" s="77">
        <v>28</v>
      </c>
      <c r="H24" s="66"/>
    </row>
    <row r="25" spans="1:8" ht="24" customHeight="1" x14ac:dyDescent="0.2">
      <c r="A25" s="134" t="s">
        <v>54</v>
      </c>
      <c r="B25" s="86" t="s">
        <v>68</v>
      </c>
      <c r="C25" s="128">
        <v>207</v>
      </c>
      <c r="D25" s="125">
        <v>364.8</v>
      </c>
      <c r="E25" s="97" t="s">
        <v>433</v>
      </c>
      <c r="F25" s="77">
        <v>30</v>
      </c>
    </row>
    <row r="26" spans="1:8" ht="12" customHeight="1" x14ac:dyDescent="0.2">
      <c r="A26" s="229" t="s">
        <v>71</v>
      </c>
      <c r="B26" s="86" t="s">
        <v>497</v>
      </c>
      <c r="C26" s="128">
        <v>2</v>
      </c>
      <c r="D26" s="125">
        <v>816.99</v>
      </c>
      <c r="E26" s="98" t="s">
        <v>3</v>
      </c>
      <c r="F26" s="77">
        <v>7</v>
      </c>
    </row>
    <row r="27" spans="1:8" ht="12" customHeight="1" x14ac:dyDescent="0.2">
      <c r="A27" s="134" t="s">
        <v>420</v>
      </c>
      <c r="B27" s="86" t="s">
        <v>55</v>
      </c>
      <c r="C27" s="128">
        <v>7231</v>
      </c>
      <c r="D27" s="125">
        <v>582.74</v>
      </c>
      <c r="E27" s="98" t="s">
        <v>434</v>
      </c>
      <c r="F27" s="77">
        <v>7</v>
      </c>
    </row>
    <row r="28" spans="1:8" ht="12" customHeight="1" x14ac:dyDescent="0.2">
      <c r="A28" s="276" t="s">
        <v>1</v>
      </c>
      <c r="B28" s="277"/>
      <c r="C28" s="88">
        <v>185910</v>
      </c>
      <c r="D28" s="89" t="s">
        <v>3</v>
      </c>
      <c r="E28" s="89" t="s">
        <v>3</v>
      </c>
    </row>
    <row r="29" spans="1:8" s="51" customFormat="1" ht="9.75" customHeight="1" x14ac:dyDescent="0.25">
      <c r="A29" s="166" t="s">
        <v>98</v>
      </c>
      <c r="B29" s="166"/>
      <c r="C29" s="166"/>
      <c r="D29" s="166"/>
      <c r="E29" s="166"/>
      <c r="F29" s="167"/>
      <c r="G29" s="167"/>
      <c r="H29" s="167"/>
    </row>
    <row r="30" spans="1:8" s="51" customFormat="1" ht="11.25" customHeight="1" x14ac:dyDescent="0.25">
      <c r="A30" s="281" t="s">
        <v>139</v>
      </c>
      <c r="B30" s="281"/>
      <c r="C30" s="281"/>
      <c r="D30" s="281"/>
      <c r="E30" s="281"/>
    </row>
    <row r="31" spans="1:8" s="51" customFormat="1" ht="14.25" customHeight="1" x14ac:dyDescent="0.25">
      <c r="A31" s="281"/>
      <c r="B31" s="281"/>
      <c r="C31" s="281"/>
      <c r="D31" s="281"/>
      <c r="E31" s="281"/>
    </row>
    <row r="32" spans="1:8" x14ac:dyDescent="0.2">
      <c r="A32" s="275" t="s">
        <v>498</v>
      </c>
      <c r="B32" s="275"/>
      <c r="C32" s="275"/>
      <c r="D32" s="275"/>
      <c r="E32" s="275"/>
    </row>
  </sheetData>
  <mergeCells count="6">
    <mergeCell ref="A32:E32"/>
    <mergeCell ref="A1:E1"/>
    <mergeCell ref="A28:B28"/>
    <mergeCell ref="C3:E3"/>
    <mergeCell ref="A6:A9"/>
    <mergeCell ref="A30:E31"/>
  </mergeCells>
  <conditionalFormatting sqref="C7:C25 C2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5 D2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conditionalFormatting sqref="C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{F9FAE222-CC29-4859-B0FB-D3A3F4058DA1}</x14:id>
        </ext>
      </extLst>
    </cfRule>
  </conditionalFormatting>
  <conditionalFormatting sqref="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{105C8710-4552-4E22-A586-EA4FDB2A31E6}</x14:id>
        </ext>
      </extLst>
    </cfRule>
  </conditionalFormatting>
  <pageMargins left="0.11811023622047245" right="0.11811023622047245" top="0" bottom="0" header="0.31496062992125984" footer="0.31496062992125984"/>
  <pageSetup paperSize="9" scale="9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C7:C25 C27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D7:D25 D27</xm:sqref>
        </x14:conditionalFormatting>
        <x14:conditionalFormatting xmlns:xm="http://schemas.microsoft.com/office/excel/2006/main">
          <x14:cfRule type="dataBar" id="{F9FAE222-CC29-4859-B0FB-D3A3F4058D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C26</xm:sqref>
        </x14:conditionalFormatting>
        <x14:conditionalFormatting xmlns:xm="http://schemas.microsoft.com/office/excel/2006/main">
          <x14:cfRule type="dataBar" id="{105C8710-4552-4E22-A586-EA4FDB2A31E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90" zoomScaleNormal="90" workbookViewId="0">
      <selection activeCell="F21" sqref="F21:I29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17" customWidth="1"/>
    <col min="13" max="15" width="9.140625" style="113" customWidth="1"/>
    <col min="16" max="16" width="9.140625" style="117" customWidth="1"/>
    <col min="17" max="19" width="9.140625" style="113" customWidth="1"/>
    <col min="20" max="22" width="9.140625" style="113"/>
    <col min="23" max="16384" width="9.140625" style="2"/>
  </cols>
  <sheetData>
    <row r="1" spans="1:22" ht="50.25" customHeight="1" x14ac:dyDescent="0.3">
      <c r="A1" s="282" t="s">
        <v>135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40"/>
      <c r="M1" s="140"/>
      <c r="N1" s="140"/>
    </row>
    <row r="2" spans="1:22" ht="11.25" customHeight="1" x14ac:dyDescent="0.25">
      <c r="A2" s="142"/>
      <c r="B2" s="142"/>
      <c r="C2" s="142"/>
      <c r="D2" s="142"/>
      <c r="E2" s="142"/>
      <c r="F2" s="142"/>
      <c r="G2" s="143"/>
      <c r="H2" s="143"/>
      <c r="I2" s="278" t="str">
        <f>'stranica 3'!I2:M2</f>
        <v>za studeni 2023. (isplata u prosincu 2023.)</v>
      </c>
      <c r="J2" s="278"/>
      <c r="K2" s="278"/>
      <c r="L2" s="140"/>
      <c r="M2" s="140"/>
      <c r="N2" s="140"/>
    </row>
    <row r="3" spans="1:22" s="1" customFormat="1" ht="14.45" customHeight="1" x14ac:dyDescent="0.2">
      <c r="A3" s="257" t="s">
        <v>4</v>
      </c>
      <c r="B3" s="254" t="s">
        <v>5</v>
      </c>
      <c r="C3" s="258" t="s">
        <v>103</v>
      </c>
      <c r="D3" s="254" t="s">
        <v>64</v>
      </c>
      <c r="E3" s="255" t="s">
        <v>65</v>
      </c>
      <c r="F3" s="251" t="s">
        <v>0</v>
      </c>
      <c r="G3" s="251"/>
      <c r="H3" s="251"/>
      <c r="I3" s="251"/>
      <c r="J3" s="251"/>
      <c r="K3" s="251"/>
      <c r="L3" s="90"/>
      <c r="M3" s="114"/>
      <c r="N3" s="114"/>
      <c r="O3" s="114"/>
      <c r="P3" s="90"/>
      <c r="Q3" s="114"/>
      <c r="R3" s="114"/>
      <c r="S3" s="114"/>
      <c r="T3" s="114"/>
      <c r="U3" s="114"/>
      <c r="V3" s="114"/>
    </row>
    <row r="4" spans="1:22" s="1" customFormat="1" ht="58.5" customHeight="1" x14ac:dyDescent="0.2">
      <c r="A4" s="257"/>
      <c r="B4" s="254"/>
      <c r="C4" s="258"/>
      <c r="D4" s="254"/>
      <c r="E4" s="256"/>
      <c r="F4" s="65" t="s">
        <v>6</v>
      </c>
      <c r="G4" s="100" t="s">
        <v>104</v>
      </c>
      <c r="H4" s="65" t="s">
        <v>64</v>
      </c>
      <c r="I4" s="100" t="s">
        <v>65</v>
      </c>
      <c r="J4" s="101" t="s">
        <v>69</v>
      </c>
      <c r="K4" s="94" t="s">
        <v>66</v>
      </c>
      <c r="L4" s="90"/>
      <c r="M4" s="114"/>
      <c r="N4" s="114"/>
      <c r="O4" s="114"/>
      <c r="P4" s="90"/>
      <c r="Q4" s="114"/>
      <c r="R4" s="114"/>
      <c r="S4" s="114"/>
      <c r="T4" s="114"/>
      <c r="U4" s="114"/>
      <c r="V4" s="114"/>
    </row>
    <row r="5" spans="1:22" s="1" customFormat="1" ht="13.5" customHeight="1" x14ac:dyDescent="0.2">
      <c r="A5" s="26" t="s">
        <v>122</v>
      </c>
      <c r="B5" s="103">
        <v>6357</v>
      </c>
      <c r="C5" s="27">
        <v>838.84</v>
      </c>
      <c r="D5" s="28" t="s">
        <v>435</v>
      </c>
      <c r="E5" s="28" t="s">
        <v>442</v>
      </c>
      <c r="F5" s="110">
        <v>6305</v>
      </c>
      <c r="G5" s="29">
        <v>841.58</v>
      </c>
      <c r="H5" s="30" t="s">
        <v>445</v>
      </c>
      <c r="I5" s="31" t="s">
        <v>442</v>
      </c>
      <c r="J5" s="32">
        <f>G5/'stranica 1 i 2'!$C$52*100</f>
        <v>71.441426146010187</v>
      </c>
      <c r="K5" s="32">
        <f>F5/$F$14*100</f>
        <v>39.440760665582388</v>
      </c>
      <c r="L5" s="90"/>
      <c r="M5" s="114"/>
      <c r="N5" s="114"/>
      <c r="O5" s="114"/>
      <c r="P5" s="90"/>
      <c r="Q5" s="114"/>
      <c r="R5" s="114"/>
      <c r="S5" s="114"/>
      <c r="T5" s="114"/>
      <c r="U5" s="114"/>
      <c r="V5" s="114"/>
    </row>
    <row r="6" spans="1:22" s="1" customFormat="1" ht="13.5" customHeight="1" x14ac:dyDescent="0.2">
      <c r="A6" s="33" t="s">
        <v>7</v>
      </c>
      <c r="B6" s="104">
        <v>2360</v>
      </c>
      <c r="C6" s="34">
        <v>702.76</v>
      </c>
      <c r="D6" s="35" t="s">
        <v>179</v>
      </c>
      <c r="E6" s="35" t="s">
        <v>126</v>
      </c>
      <c r="F6" s="111">
        <v>2265</v>
      </c>
      <c r="G6" s="36">
        <v>706.18</v>
      </c>
      <c r="H6" s="37" t="s">
        <v>446</v>
      </c>
      <c r="I6" s="38" t="s">
        <v>148</v>
      </c>
      <c r="J6" s="39">
        <f>G6/'stranica 1 i 2'!$C$52*100</f>
        <v>59.94736842105263</v>
      </c>
      <c r="K6" s="39">
        <f>F6/$F$14*100</f>
        <v>14.168647566620793</v>
      </c>
      <c r="L6" s="90"/>
      <c r="M6" s="114"/>
      <c r="N6" s="114"/>
      <c r="O6" s="114"/>
      <c r="P6" s="90"/>
      <c r="Q6" s="114"/>
      <c r="R6" s="114"/>
      <c r="S6" s="114"/>
      <c r="T6" s="114"/>
      <c r="U6" s="114"/>
      <c r="V6" s="114"/>
    </row>
    <row r="7" spans="1:22" s="1" customFormat="1" ht="13.5" customHeight="1" x14ac:dyDescent="0.2">
      <c r="A7" s="33" t="s">
        <v>74</v>
      </c>
      <c r="B7" s="104">
        <v>28</v>
      </c>
      <c r="C7" s="34">
        <v>464.45</v>
      </c>
      <c r="D7" s="35" t="s">
        <v>147</v>
      </c>
      <c r="E7" s="35" t="s">
        <v>149</v>
      </c>
      <c r="F7" s="111">
        <v>27</v>
      </c>
      <c r="G7" s="36">
        <v>478.13</v>
      </c>
      <c r="H7" s="37" t="s">
        <v>150</v>
      </c>
      <c r="I7" s="38" t="s">
        <v>149</v>
      </c>
      <c r="J7" s="39">
        <f>G7/'stranica 1 i 2'!$C$52*100</f>
        <v>40.588285229202036</v>
      </c>
      <c r="K7" s="39">
        <f t="shared" ref="K7:K13" si="0">F7/$F$14*100</f>
        <v>0.16889778556236709</v>
      </c>
      <c r="L7" s="90"/>
      <c r="M7" s="114"/>
      <c r="N7" s="114"/>
      <c r="O7" s="114"/>
      <c r="P7" s="90"/>
      <c r="Q7" s="114"/>
      <c r="R7" s="114"/>
      <c r="S7" s="114"/>
      <c r="T7" s="114"/>
      <c r="U7" s="114"/>
      <c r="V7" s="114"/>
    </row>
    <row r="8" spans="1:22" s="1" customFormat="1" ht="14.25" customHeight="1" x14ac:dyDescent="0.2">
      <c r="A8" s="200" t="s">
        <v>119</v>
      </c>
      <c r="B8" s="191">
        <v>8745</v>
      </c>
      <c r="C8" s="192">
        <v>800.92</v>
      </c>
      <c r="D8" s="190" t="s">
        <v>436</v>
      </c>
      <c r="E8" s="190" t="s">
        <v>149</v>
      </c>
      <c r="F8" s="193">
        <v>8597</v>
      </c>
      <c r="G8" s="194">
        <v>804.77</v>
      </c>
      <c r="H8" s="195" t="s">
        <v>447</v>
      </c>
      <c r="I8" s="196" t="s">
        <v>452</v>
      </c>
      <c r="J8" s="201">
        <f>G8/'stranica 1 i 2'!$C$52*100</f>
        <v>68.316638370118838</v>
      </c>
      <c r="K8" s="197">
        <f t="shared" si="0"/>
        <v>53.778306017765544</v>
      </c>
      <c r="L8" s="90"/>
      <c r="M8" s="114"/>
      <c r="N8" s="114"/>
      <c r="O8" s="114"/>
      <c r="P8" s="90"/>
      <c r="Q8" s="114"/>
      <c r="R8" s="114"/>
      <c r="S8" s="114"/>
      <c r="T8" s="114"/>
      <c r="U8" s="114"/>
      <c r="V8" s="114"/>
    </row>
    <row r="9" spans="1:22" s="1" customFormat="1" ht="13.5" customHeight="1" x14ac:dyDescent="0.2">
      <c r="A9" s="40" t="s">
        <v>8</v>
      </c>
      <c r="B9" s="104">
        <v>4934</v>
      </c>
      <c r="C9" s="34">
        <v>634.02</v>
      </c>
      <c r="D9" s="35" t="s">
        <v>437</v>
      </c>
      <c r="E9" s="35" t="s">
        <v>157</v>
      </c>
      <c r="F9" s="111">
        <v>4777</v>
      </c>
      <c r="G9" s="36">
        <v>637.63</v>
      </c>
      <c r="H9" s="37" t="s">
        <v>448</v>
      </c>
      <c r="I9" s="38" t="s">
        <v>157</v>
      </c>
      <c r="J9" s="39">
        <f>G9/'stranica 1 i 2'!$C$52*100</f>
        <v>54.12818336162988</v>
      </c>
      <c r="K9" s="39">
        <f t="shared" si="0"/>
        <v>29.882397097460277</v>
      </c>
      <c r="L9" s="90"/>
      <c r="M9" s="114"/>
      <c r="N9" s="114"/>
      <c r="O9" s="114"/>
      <c r="P9" s="90"/>
      <c r="Q9" s="114"/>
      <c r="R9" s="114"/>
      <c r="S9" s="114"/>
      <c r="T9" s="114"/>
      <c r="U9" s="114"/>
      <c r="V9" s="114"/>
    </row>
    <row r="10" spans="1:22" s="1" customFormat="1" ht="16.5" customHeight="1" x14ac:dyDescent="0.2">
      <c r="A10" s="172" t="s">
        <v>9</v>
      </c>
      <c r="B10" s="104">
        <v>10</v>
      </c>
      <c r="C10" s="34">
        <v>598.03</v>
      </c>
      <c r="D10" s="35" t="s">
        <v>438</v>
      </c>
      <c r="E10" s="35" t="s">
        <v>181</v>
      </c>
      <c r="F10" s="111">
        <v>10</v>
      </c>
      <c r="G10" s="36">
        <v>598.03</v>
      </c>
      <c r="H10" s="37" t="s">
        <v>438</v>
      </c>
      <c r="I10" s="38" t="s">
        <v>181</v>
      </c>
      <c r="J10" s="39">
        <f>G10/'stranica 1 i 2'!$C$52*100</f>
        <v>50.766553480475388</v>
      </c>
      <c r="K10" s="39">
        <f t="shared" si="0"/>
        <v>6.2554735393469285E-2</v>
      </c>
      <c r="L10" s="90"/>
      <c r="M10" s="114"/>
      <c r="N10" s="114"/>
      <c r="O10" s="114"/>
      <c r="P10" s="90"/>
      <c r="Q10" s="114"/>
      <c r="R10" s="114"/>
      <c r="S10" s="114"/>
      <c r="T10" s="114"/>
      <c r="U10" s="114"/>
      <c r="V10" s="114"/>
    </row>
    <row r="11" spans="1:22" s="1" customFormat="1" ht="14.25" customHeight="1" x14ac:dyDescent="0.2">
      <c r="A11" s="200" t="s">
        <v>120</v>
      </c>
      <c r="B11" s="191">
        <v>13689</v>
      </c>
      <c r="C11" s="192">
        <v>740.61</v>
      </c>
      <c r="D11" s="190" t="s">
        <v>439</v>
      </c>
      <c r="E11" s="190" t="s">
        <v>443</v>
      </c>
      <c r="F11" s="193">
        <v>13384</v>
      </c>
      <c r="G11" s="194">
        <v>744.96</v>
      </c>
      <c r="H11" s="195" t="s">
        <v>449</v>
      </c>
      <c r="I11" s="196" t="s">
        <v>443</v>
      </c>
      <c r="J11" s="201">
        <f>G11/'stranica 1 i 2'!$C$52*100</f>
        <v>63.239388794567063</v>
      </c>
      <c r="K11" s="197">
        <f t="shared" si="0"/>
        <v>83.723257850619291</v>
      </c>
      <c r="L11" s="90"/>
      <c r="M11" s="114"/>
      <c r="N11" s="114"/>
      <c r="O11" s="114"/>
      <c r="P11" s="90"/>
      <c r="Q11" s="114"/>
      <c r="R11" s="114"/>
      <c r="S11" s="114"/>
      <c r="T11" s="114"/>
      <c r="U11" s="114"/>
      <c r="V11" s="114"/>
    </row>
    <row r="12" spans="1:22" s="1" customFormat="1" ht="12" customHeight="1" x14ac:dyDescent="0.2">
      <c r="A12" s="40" t="s">
        <v>121</v>
      </c>
      <c r="B12" s="104">
        <v>63</v>
      </c>
      <c r="C12" s="34">
        <v>512</v>
      </c>
      <c r="D12" s="35" t="s">
        <v>180</v>
      </c>
      <c r="E12" s="35" t="s">
        <v>253</v>
      </c>
      <c r="F12" s="111">
        <v>62</v>
      </c>
      <c r="G12" s="36">
        <v>518.78</v>
      </c>
      <c r="H12" s="37" t="s">
        <v>182</v>
      </c>
      <c r="I12" s="38" t="s">
        <v>253</v>
      </c>
      <c r="J12" s="39">
        <f>G12/'stranica 1 i 2'!$C$52*100</f>
        <v>44.039049235993204</v>
      </c>
      <c r="K12" s="39">
        <f t="shared" si="0"/>
        <v>0.38783935943950953</v>
      </c>
      <c r="L12" s="90"/>
      <c r="M12" s="114"/>
      <c r="N12" s="114"/>
      <c r="O12" s="114"/>
      <c r="P12" s="90"/>
      <c r="Q12" s="114"/>
      <c r="R12" s="114"/>
      <c r="S12" s="114"/>
      <c r="T12" s="114"/>
      <c r="U12" s="114"/>
      <c r="V12" s="114"/>
    </row>
    <row r="13" spans="1:22" s="1" customFormat="1" ht="12" customHeight="1" x14ac:dyDescent="0.2">
      <c r="A13" s="40" t="s">
        <v>123</v>
      </c>
      <c r="B13" s="104">
        <v>2549</v>
      </c>
      <c r="C13" s="34">
        <v>365.13</v>
      </c>
      <c r="D13" s="35" t="s">
        <v>440</v>
      </c>
      <c r="E13" s="35" t="s">
        <v>444</v>
      </c>
      <c r="F13" s="111">
        <v>2540</v>
      </c>
      <c r="G13" s="36">
        <v>365.54</v>
      </c>
      <c r="H13" s="37" t="s">
        <v>450</v>
      </c>
      <c r="I13" s="38" t="s">
        <v>444</v>
      </c>
      <c r="J13" s="141">
        <f>G13/'stranica 1 i 2'!$C$52*100</f>
        <v>31.030560271646863</v>
      </c>
      <c r="K13" s="39">
        <f t="shared" si="0"/>
        <v>15.888902789941199</v>
      </c>
      <c r="L13" s="90"/>
      <c r="M13" s="114"/>
      <c r="N13" s="114"/>
      <c r="O13" s="114"/>
      <c r="P13" s="90"/>
      <c r="Q13" s="114"/>
      <c r="R13" s="114"/>
      <c r="S13" s="114"/>
      <c r="T13" s="114"/>
      <c r="U13" s="114"/>
      <c r="V13" s="114"/>
    </row>
    <row r="14" spans="1:22" s="1" customFormat="1" ht="12.75" x14ac:dyDescent="0.2">
      <c r="A14" s="41" t="s">
        <v>10</v>
      </c>
      <c r="B14" s="105">
        <v>16301</v>
      </c>
      <c r="C14" s="42">
        <v>681.02</v>
      </c>
      <c r="D14" s="43" t="s">
        <v>441</v>
      </c>
      <c r="E14" s="43" t="s">
        <v>184</v>
      </c>
      <c r="F14" s="105">
        <v>15986</v>
      </c>
      <c r="G14" s="42">
        <v>683.8</v>
      </c>
      <c r="H14" s="43" t="s">
        <v>451</v>
      </c>
      <c r="I14" s="43" t="s">
        <v>453</v>
      </c>
      <c r="J14" s="44">
        <f>G14/'stranica 1 i 2'!$C$52*100</f>
        <v>58.047538200339552</v>
      </c>
      <c r="K14" s="44"/>
      <c r="L14" s="90">
        <v>31</v>
      </c>
      <c r="M14" s="114"/>
      <c r="N14" s="114"/>
      <c r="O14" s="114"/>
      <c r="P14" s="90"/>
      <c r="Q14" s="114"/>
      <c r="R14" s="114"/>
      <c r="S14" s="114"/>
      <c r="T14" s="114"/>
      <c r="U14" s="114"/>
      <c r="V14" s="114"/>
    </row>
    <row r="15" spans="1:22" s="171" customFormat="1" ht="12" customHeight="1" x14ac:dyDescent="0.25">
      <c r="A15" s="283" t="s">
        <v>99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168"/>
      <c r="M15" s="169"/>
      <c r="N15" s="169"/>
      <c r="O15" s="169"/>
      <c r="P15" s="170"/>
      <c r="Q15" s="169"/>
      <c r="R15" s="169"/>
      <c r="S15" s="169"/>
      <c r="T15" s="169"/>
      <c r="U15" s="169"/>
      <c r="V15" s="169"/>
    </row>
    <row r="16" spans="1:22" s="176" customFormat="1" ht="12" customHeight="1" x14ac:dyDescent="0.25">
      <c r="A16" s="225"/>
      <c r="B16" s="225"/>
      <c r="C16" s="225"/>
      <c r="D16" s="225"/>
      <c r="E16" s="225"/>
      <c r="F16" s="225"/>
      <c r="G16" s="225"/>
      <c r="H16" s="225"/>
      <c r="I16" s="163"/>
      <c r="J16" s="163"/>
      <c r="K16" s="163"/>
      <c r="L16" s="133"/>
      <c r="M16" s="174"/>
      <c r="N16" s="174"/>
      <c r="O16" s="174"/>
      <c r="P16" s="175"/>
      <c r="Q16" s="174"/>
      <c r="R16" s="174"/>
      <c r="S16" s="174"/>
      <c r="T16" s="174"/>
      <c r="U16" s="174"/>
      <c r="V16" s="174"/>
    </row>
    <row r="17" spans="1:26" s="171" customFormat="1" ht="1.5" customHeight="1" x14ac:dyDescent="0.2">
      <c r="A17" s="226"/>
      <c r="B17" s="226"/>
      <c r="C17" s="226"/>
      <c r="D17" s="226"/>
      <c r="E17" s="226"/>
      <c r="F17" s="226"/>
      <c r="G17" s="226"/>
      <c r="H17" s="226"/>
      <c r="I17" s="286" t="str">
        <f>I2</f>
        <v>za studeni 2023. (isplata u prosincu 2023.)</v>
      </c>
      <c r="J17" s="286"/>
      <c r="K17" s="286"/>
      <c r="L17" s="168"/>
      <c r="M17" s="169"/>
      <c r="N17" s="169"/>
      <c r="O17" s="169"/>
      <c r="P17" s="170"/>
      <c r="Q17" s="169"/>
      <c r="R17" s="169"/>
      <c r="S17" s="169"/>
      <c r="T17" s="169"/>
      <c r="U17" s="169"/>
      <c r="V17" s="169"/>
    </row>
    <row r="18" spans="1:26" s="1" customFormat="1" ht="15.75" customHeight="1" x14ac:dyDescent="0.2">
      <c r="A18" s="259" t="s">
        <v>4</v>
      </c>
      <c r="B18" s="255" t="str">
        <f>B3</f>
        <v>Broj 
korisnika</v>
      </c>
      <c r="C18" s="258" t="s">
        <v>103</v>
      </c>
      <c r="D18" s="255" t="str">
        <f>D3</f>
        <v>Prosječan mirovinski staž
(gg mm dd)</v>
      </c>
      <c r="E18" s="255" t="str">
        <f>E3</f>
        <v>Prosječna dob
(gg mm)</v>
      </c>
      <c r="F18" s="251" t="s">
        <v>0</v>
      </c>
      <c r="G18" s="251"/>
      <c r="H18" s="251"/>
      <c r="I18" s="251"/>
      <c r="J18" s="251"/>
      <c r="K18" s="251"/>
      <c r="L18" s="90"/>
      <c r="M18" s="114"/>
      <c r="N18" s="114"/>
      <c r="O18" s="114"/>
      <c r="P18" s="90"/>
      <c r="Q18" s="114"/>
      <c r="R18" s="114"/>
      <c r="S18" s="114"/>
      <c r="T18" s="114"/>
      <c r="U18" s="114"/>
      <c r="V18" s="114"/>
    </row>
    <row r="19" spans="1:26" s="1" customFormat="1" ht="79.5" customHeight="1" x14ac:dyDescent="0.2">
      <c r="A19" s="260"/>
      <c r="B19" s="256"/>
      <c r="C19" s="258"/>
      <c r="D19" s="256"/>
      <c r="E19" s="256"/>
      <c r="F19" s="65" t="str">
        <f>F4</f>
        <v>Broj 
 korisnika</v>
      </c>
      <c r="G19" s="100" t="s">
        <v>104</v>
      </c>
      <c r="H19" s="65" t="str">
        <f>H4</f>
        <v>Prosječan mirovinski staž
(gg mm dd)</v>
      </c>
      <c r="I19" s="100" t="str">
        <f>I4</f>
        <v>Prosječna dob
(gg mm)</v>
      </c>
      <c r="J19" s="101" t="str">
        <f>J4</f>
        <v>Udio netomirovine u netoplaći RH</v>
      </c>
      <c r="K19" s="94" t="s">
        <v>67</v>
      </c>
      <c r="L19" s="90"/>
      <c r="M19" s="114"/>
      <c r="N19" s="11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</row>
    <row r="20" spans="1:26" s="1" customFormat="1" ht="49.5" customHeight="1" x14ac:dyDescent="0.2">
      <c r="A20" s="285" t="s">
        <v>134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90"/>
      <c r="M20" s="114"/>
      <c r="N20" s="114"/>
      <c r="O20" s="114"/>
      <c r="P20" s="90"/>
      <c r="Q20" s="114"/>
      <c r="R20" s="114"/>
      <c r="S20" s="114"/>
      <c r="T20" s="114"/>
      <c r="U20" s="114"/>
      <c r="V20" s="114"/>
    </row>
    <row r="21" spans="1:26" s="1" customFormat="1" ht="12" customHeight="1" x14ac:dyDescent="0.2">
      <c r="A21" s="26" t="s">
        <v>122</v>
      </c>
      <c r="B21" s="103">
        <v>976</v>
      </c>
      <c r="C21" s="27">
        <v>864.95</v>
      </c>
      <c r="D21" s="28" t="s">
        <v>454</v>
      </c>
      <c r="E21" s="28" t="s">
        <v>129</v>
      </c>
      <c r="F21" s="110">
        <v>969</v>
      </c>
      <c r="G21" s="29">
        <v>868.95</v>
      </c>
      <c r="H21" s="30" t="s">
        <v>466</v>
      </c>
      <c r="I21" s="31" t="s">
        <v>129</v>
      </c>
      <c r="J21" s="32">
        <f>G21/'stranica 1 i 2'!$C$52*100</f>
        <v>73.764855687606115</v>
      </c>
      <c r="K21" s="32">
        <f>F21/$F$29*100</f>
        <v>38.682634730538922</v>
      </c>
      <c r="L21" s="90"/>
      <c r="M21" s="114"/>
      <c r="N21" s="114"/>
      <c r="O21" s="114"/>
      <c r="P21" s="90"/>
      <c r="Q21" s="114"/>
      <c r="R21" s="114"/>
      <c r="S21" s="114"/>
      <c r="T21" s="114"/>
      <c r="U21" s="114"/>
      <c r="V21" s="114"/>
    </row>
    <row r="22" spans="1:26" s="1" customFormat="1" ht="12" customHeight="1" x14ac:dyDescent="0.2">
      <c r="A22" s="33" t="s">
        <v>7</v>
      </c>
      <c r="B22" s="104">
        <v>413</v>
      </c>
      <c r="C22" s="34">
        <v>682.66</v>
      </c>
      <c r="D22" s="35" t="s">
        <v>455</v>
      </c>
      <c r="E22" s="35" t="s">
        <v>461</v>
      </c>
      <c r="F22" s="111">
        <v>398</v>
      </c>
      <c r="G22" s="36">
        <v>687.72</v>
      </c>
      <c r="H22" s="37" t="s">
        <v>455</v>
      </c>
      <c r="I22" s="38" t="s">
        <v>461</v>
      </c>
      <c r="J22" s="39">
        <f>G22/'stranica 1 i 2'!$C$52*100</f>
        <v>58.380305602716476</v>
      </c>
      <c r="K22" s="39">
        <f>F22/$F$29*100</f>
        <v>15.888223552894212</v>
      </c>
      <c r="L22" s="90"/>
      <c r="M22" s="114"/>
      <c r="N22" s="114"/>
      <c r="O22" s="114"/>
      <c r="P22" s="90"/>
      <c r="Q22" s="114"/>
      <c r="R22" s="114"/>
      <c r="S22" s="114"/>
      <c r="T22" s="114"/>
      <c r="U22" s="114"/>
      <c r="V22" s="114"/>
    </row>
    <row r="23" spans="1:26" s="1" customFormat="1" ht="12" customHeight="1" x14ac:dyDescent="0.2">
      <c r="A23" s="200" t="s">
        <v>119</v>
      </c>
      <c r="B23" s="191">
        <v>1389</v>
      </c>
      <c r="C23" s="192">
        <v>810.75</v>
      </c>
      <c r="D23" s="190" t="s">
        <v>456</v>
      </c>
      <c r="E23" s="190" t="s">
        <v>462</v>
      </c>
      <c r="F23" s="193">
        <v>1367</v>
      </c>
      <c r="G23" s="194">
        <v>816.18</v>
      </c>
      <c r="H23" s="195" t="s">
        <v>467</v>
      </c>
      <c r="I23" s="196" t="s">
        <v>151</v>
      </c>
      <c r="J23" s="197">
        <f>G23/'stranica 1 i 2'!$C$52*100</f>
        <v>69.285229202037343</v>
      </c>
      <c r="K23" s="197">
        <f t="shared" ref="K23:K28" si="1">F23/$F$29*100</f>
        <v>54.570858283433132</v>
      </c>
      <c r="L23" s="90"/>
      <c r="M23" s="114"/>
      <c r="N23" s="114"/>
      <c r="O23" s="114"/>
      <c r="P23" s="90"/>
      <c r="Q23" s="114"/>
      <c r="R23" s="114"/>
      <c r="S23" s="114"/>
      <c r="T23" s="114"/>
      <c r="U23" s="114"/>
      <c r="V23" s="114"/>
    </row>
    <row r="24" spans="1:26" s="1" customFormat="1" ht="12" customHeight="1" x14ac:dyDescent="0.2">
      <c r="A24" s="40" t="s">
        <v>8</v>
      </c>
      <c r="B24" s="104">
        <v>622</v>
      </c>
      <c r="C24" s="34">
        <v>636.97</v>
      </c>
      <c r="D24" s="35" t="s">
        <v>457</v>
      </c>
      <c r="E24" s="35" t="s">
        <v>127</v>
      </c>
      <c r="F24" s="111">
        <v>598</v>
      </c>
      <c r="G24" s="36">
        <v>642.09</v>
      </c>
      <c r="H24" s="37" t="s">
        <v>468</v>
      </c>
      <c r="I24" s="38" t="s">
        <v>127</v>
      </c>
      <c r="J24" s="39">
        <f>G24/'stranica 1 i 2'!$C$52*100</f>
        <v>54.50679117147709</v>
      </c>
      <c r="K24" s="39">
        <f t="shared" si="1"/>
        <v>23.872255489021956</v>
      </c>
      <c r="L24" s="90"/>
      <c r="M24" s="114"/>
      <c r="N24" s="114"/>
      <c r="O24" s="114" t="s">
        <v>3</v>
      </c>
      <c r="P24" s="90"/>
      <c r="Q24" s="114"/>
      <c r="R24" s="114"/>
      <c r="S24" s="114"/>
      <c r="T24" s="114"/>
      <c r="U24" s="114"/>
      <c r="V24" s="114"/>
    </row>
    <row r="25" spans="1:26" s="1" customFormat="1" ht="15.75" customHeight="1" x14ac:dyDescent="0.2">
      <c r="A25" s="172" t="s">
        <v>9</v>
      </c>
      <c r="B25" s="104">
        <v>1</v>
      </c>
      <c r="C25" s="34">
        <v>561.28</v>
      </c>
      <c r="D25" s="35" t="s">
        <v>458</v>
      </c>
      <c r="E25" s="35" t="s">
        <v>463</v>
      </c>
      <c r="F25" s="111">
        <v>1</v>
      </c>
      <c r="G25" s="36">
        <v>561.28</v>
      </c>
      <c r="H25" s="37" t="s">
        <v>458</v>
      </c>
      <c r="I25" s="38" t="s">
        <v>463</v>
      </c>
      <c r="J25" s="173">
        <f>G25/'stranica 1 i 2'!$C$52*100</f>
        <v>47.646859083191849</v>
      </c>
      <c r="K25" s="173">
        <f t="shared" si="1"/>
        <v>3.9920159680638723E-2</v>
      </c>
      <c r="L25" s="90"/>
      <c r="M25" s="114"/>
      <c r="N25" s="114"/>
      <c r="O25" s="114"/>
      <c r="P25" s="90"/>
      <c r="Q25" s="114"/>
      <c r="R25" s="114"/>
      <c r="S25" s="114"/>
      <c r="T25" s="114"/>
      <c r="U25" s="114"/>
      <c r="V25" s="114"/>
    </row>
    <row r="26" spans="1:26" s="1" customFormat="1" ht="12" customHeight="1" x14ac:dyDescent="0.2">
      <c r="A26" s="200" t="s">
        <v>120</v>
      </c>
      <c r="B26" s="191">
        <v>2012</v>
      </c>
      <c r="C26" s="192">
        <v>756.9</v>
      </c>
      <c r="D26" s="190" t="s">
        <v>187</v>
      </c>
      <c r="E26" s="190" t="s">
        <v>158</v>
      </c>
      <c r="F26" s="193">
        <v>1966</v>
      </c>
      <c r="G26" s="194">
        <v>763.1</v>
      </c>
      <c r="H26" s="195" t="s">
        <v>469</v>
      </c>
      <c r="I26" s="196" t="s">
        <v>158</v>
      </c>
      <c r="J26" s="197">
        <f>G26/'stranica 1 i 2'!$C$52*100</f>
        <v>64.779286926994899</v>
      </c>
      <c r="K26" s="197">
        <f t="shared" si="1"/>
        <v>78.483033932135726</v>
      </c>
      <c r="L26" s="90"/>
      <c r="M26" s="114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</row>
    <row r="27" spans="1:26" s="1" customFormat="1" ht="12" customHeight="1" x14ac:dyDescent="0.2">
      <c r="A27" s="40" t="s">
        <v>121</v>
      </c>
      <c r="B27" s="104">
        <v>3</v>
      </c>
      <c r="C27" s="34">
        <v>322.8</v>
      </c>
      <c r="D27" s="35" t="s">
        <v>185</v>
      </c>
      <c r="E27" s="35" t="s">
        <v>186</v>
      </c>
      <c r="F27" s="111">
        <v>3</v>
      </c>
      <c r="G27" s="36">
        <v>322.8</v>
      </c>
      <c r="H27" s="37" t="s">
        <v>185</v>
      </c>
      <c r="I27" s="38" t="s">
        <v>186</v>
      </c>
      <c r="J27" s="150">
        <f>G27/'stranica 1 i 2'!$C$52*100</f>
        <v>27.402376910016979</v>
      </c>
      <c r="K27" s="150">
        <f t="shared" si="1"/>
        <v>0.11976047904191617</v>
      </c>
      <c r="L27" s="90"/>
      <c r="M27" s="114"/>
      <c r="N27" s="114"/>
      <c r="O27" s="114"/>
      <c r="P27" s="90"/>
      <c r="Q27" s="114"/>
      <c r="R27" s="114"/>
      <c r="S27" s="114"/>
      <c r="T27" s="114"/>
      <c r="U27" s="114"/>
      <c r="V27" s="114"/>
    </row>
    <row r="28" spans="1:26" s="1" customFormat="1" ht="12" customHeight="1" x14ac:dyDescent="0.2">
      <c r="A28" s="40" t="s">
        <v>123</v>
      </c>
      <c r="B28" s="104">
        <v>538</v>
      </c>
      <c r="C28" s="34">
        <v>348.54</v>
      </c>
      <c r="D28" s="35" t="s">
        <v>459</v>
      </c>
      <c r="E28" s="35" t="s">
        <v>464</v>
      </c>
      <c r="F28" s="111">
        <v>536</v>
      </c>
      <c r="G28" s="36">
        <v>349.58</v>
      </c>
      <c r="H28" s="37" t="s">
        <v>470</v>
      </c>
      <c r="I28" s="38" t="s">
        <v>464</v>
      </c>
      <c r="J28" s="39">
        <f>G28/'stranica 1 i 2'!$C$52*100</f>
        <v>29.675721561969436</v>
      </c>
      <c r="K28" s="39">
        <f t="shared" si="1"/>
        <v>21.397205588822356</v>
      </c>
      <c r="L28" s="90"/>
      <c r="M28" s="114"/>
      <c r="N28" s="114"/>
      <c r="O28" s="114"/>
      <c r="P28" s="90"/>
      <c r="Q28" s="114"/>
      <c r="R28" s="114"/>
      <c r="S28" s="114"/>
      <c r="T28" s="114"/>
      <c r="U28" s="114"/>
      <c r="V28" s="114"/>
    </row>
    <row r="29" spans="1:26" s="1" customFormat="1" ht="14.25" customHeight="1" x14ac:dyDescent="0.2">
      <c r="A29" s="41" t="s">
        <v>10</v>
      </c>
      <c r="B29" s="105">
        <v>2553</v>
      </c>
      <c r="C29" s="42">
        <v>670.32518213866035</v>
      </c>
      <c r="D29" s="43" t="s">
        <v>460</v>
      </c>
      <c r="E29" s="43" t="s">
        <v>465</v>
      </c>
      <c r="F29" s="105">
        <v>2505</v>
      </c>
      <c r="G29" s="42">
        <v>674.09097005988019</v>
      </c>
      <c r="H29" s="43" t="s">
        <v>471</v>
      </c>
      <c r="I29" s="43" t="s">
        <v>465</v>
      </c>
      <c r="J29" s="44">
        <f>G29/'stranica 1 i 2'!$C$52*100</f>
        <v>57.223342110346366</v>
      </c>
      <c r="K29" s="44"/>
      <c r="L29" s="90">
        <v>32</v>
      </c>
      <c r="M29" s="114"/>
      <c r="N29" s="114"/>
      <c r="O29" s="114"/>
      <c r="P29" s="90"/>
      <c r="Q29" s="114"/>
      <c r="R29" s="114"/>
      <c r="S29" s="114"/>
      <c r="T29" s="114"/>
      <c r="U29" s="114"/>
      <c r="V29" s="114"/>
    </row>
    <row r="30" spans="1:26" s="3" customFormat="1" ht="24" customHeight="1" x14ac:dyDescent="0.2">
      <c r="A30" s="243" t="s">
        <v>80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118"/>
      <c r="M30" s="115"/>
      <c r="N30" s="115"/>
      <c r="O30" s="115"/>
      <c r="P30" s="118"/>
      <c r="Q30" s="115"/>
      <c r="R30" s="115"/>
      <c r="S30" s="115"/>
      <c r="T30" s="115"/>
      <c r="U30" s="115"/>
      <c r="V30" s="115"/>
    </row>
    <row r="31" spans="1:26" x14ac:dyDescent="0.25">
      <c r="A31" s="160"/>
    </row>
    <row r="32" spans="1:26" x14ac:dyDescent="0.25">
      <c r="A32" s="161"/>
    </row>
  </sheetData>
  <mergeCells count="20">
    <mergeCell ref="O19:Z19"/>
    <mergeCell ref="I2:K2"/>
    <mergeCell ref="A20:K20"/>
    <mergeCell ref="N26:X26"/>
    <mergeCell ref="I17:K17"/>
    <mergeCell ref="A30:K30"/>
    <mergeCell ref="A15:K15"/>
    <mergeCell ref="A18:A19"/>
    <mergeCell ref="B18:B19"/>
    <mergeCell ref="C18:C19"/>
    <mergeCell ref="D18:D19"/>
    <mergeCell ref="E18:E19"/>
    <mergeCell ref="F18:K18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1:G22 G24:G25 G27:G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G21:G22 G24:G25 G27:G28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I65"/>
  <sheetViews>
    <sheetView workbookViewId="0"/>
  </sheetViews>
  <sheetFormatPr defaultRowHeight="15" x14ac:dyDescent="0.25"/>
  <cols>
    <col min="1" max="1" width="33.28515625" customWidth="1"/>
    <col min="2" max="2" width="11.7109375" customWidth="1"/>
    <col min="3" max="4" width="11" customWidth="1"/>
    <col min="5" max="5" width="11.28515625" customWidth="1"/>
    <col min="6" max="6" width="11.7109375" customWidth="1"/>
    <col min="9" max="11" width="9.140625" customWidth="1"/>
  </cols>
  <sheetData>
    <row r="2" spans="1:9" ht="15" customHeight="1" x14ac:dyDescent="0.25">
      <c r="A2" s="289" t="s">
        <v>117</v>
      </c>
      <c r="B2" s="289"/>
      <c r="C2" s="289"/>
      <c r="D2" s="289"/>
      <c r="E2" s="289"/>
      <c r="F2" s="289"/>
      <c r="G2" s="289"/>
    </row>
    <row r="3" spans="1:9" ht="28.5" customHeight="1" x14ac:dyDescent="0.25">
      <c r="A3" s="289"/>
      <c r="B3" s="289"/>
      <c r="C3" s="289"/>
      <c r="D3" s="289"/>
      <c r="E3" s="289"/>
      <c r="F3" s="289"/>
      <c r="G3" s="289"/>
    </row>
    <row r="4" spans="1:9" x14ac:dyDescent="0.25">
      <c r="A4" s="181"/>
      <c r="B4" s="181"/>
      <c r="C4" s="181"/>
      <c r="D4" s="181"/>
      <c r="E4" s="181"/>
    </row>
    <row r="5" spans="1:9" x14ac:dyDescent="0.25">
      <c r="A5" s="181"/>
      <c r="B5" s="181"/>
      <c r="C5" s="290" t="s">
        <v>264</v>
      </c>
      <c r="D5" s="290"/>
      <c r="E5" s="290"/>
      <c r="F5" s="290"/>
      <c r="G5" s="290"/>
    </row>
    <row r="6" spans="1:9" x14ac:dyDescent="0.25">
      <c r="C6" s="278" t="s">
        <v>116</v>
      </c>
      <c r="D6" s="278"/>
      <c r="E6" s="278"/>
      <c r="F6" s="278"/>
      <c r="G6" s="278"/>
    </row>
    <row r="7" spans="1:9" ht="15" customHeight="1" x14ac:dyDescent="0.25">
      <c r="A7" s="257" t="s">
        <v>4</v>
      </c>
      <c r="B7" s="254" t="s">
        <v>5</v>
      </c>
      <c r="C7" s="258" t="s">
        <v>112</v>
      </c>
      <c r="D7" s="258" t="s">
        <v>113</v>
      </c>
      <c r="E7" s="294" t="s">
        <v>114</v>
      </c>
      <c r="F7" s="254" t="s">
        <v>64</v>
      </c>
      <c r="G7" s="255" t="s">
        <v>65</v>
      </c>
    </row>
    <row r="8" spans="1:9" ht="54.75" customHeight="1" x14ac:dyDescent="0.25">
      <c r="A8" s="257"/>
      <c r="B8" s="254"/>
      <c r="C8" s="258"/>
      <c r="D8" s="258"/>
      <c r="E8" s="295"/>
      <c r="F8" s="254"/>
      <c r="G8" s="256"/>
    </row>
    <row r="9" spans="1:9" ht="24.75" customHeight="1" x14ac:dyDescent="0.25">
      <c r="A9" s="293" t="s">
        <v>111</v>
      </c>
      <c r="B9" s="292"/>
      <c r="C9" s="292"/>
      <c r="D9" s="292"/>
      <c r="E9" s="292"/>
      <c r="F9" s="292"/>
      <c r="G9" s="292"/>
    </row>
    <row r="10" spans="1:9" x14ac:dyDescent="0.25">
      <c r="A10" s="145" t="s">
        <v>118</v>
      </c>
      <c r="B10" s="182">
        <v>63051</v>
      </c>
      <c r="C10" s="183">
        <v>491.78471491328611</v>
      </c>
      <c r="D10" s="28">
        <v>102.15778068547866</v>
      </c>
      <c r="E10" s="183">
        <v>576.12648871549641</v>
      </c>
      <c r="F10" s="203" t="s">
        <v>472</v>
      </c>
      <c r="G10" s="204" t="s">
        <v>473</v>
      </c>
      <c r="H10" s="35"/>
      <c r="I10" s="202"/>
    </row>
    <row r="11" spans="1:9" ht="22.5" x14ac:dyDescent="0.25">
      <c r="A11" s="148" t="s">
        <v>7</v>
      </c>
      <c r="B11" s="184">
        <v>1408</v>
      </c>
      <c r="C11" s="185">
        <v>619.0015838068183</v>
      </c>
      <c r="D11" s="35">
        <v>97.660475852272668</v>
      </c>
      <c r="E11" s="185">
        <v>686.95615767045433</v>
      </c>
      <c r="F11" s="205" t="s">
        <v>474</v>
      </c>
      <c r="G11" s="206" t="s">
        <v>475</v>
      </c>
    </row>
    <row r="12" spans="1:9" x14ac:dyDescent="0.25">
      <c r="A12" s="148" t="s">
        <v>81</v>
      </c>
      <c r="B12" s="184">
        <v>8256</v>
      </c>
      <c r="C12" s="185">
        <v>452.34114219961856</v>
      </c>
      <c r="D12" s="35">
        <v>99.255950823643261</v>
      </c>
      <c r="E12" s="185">
        <v>549.47172117248249</v>
      </c>
      <c r="F12" s="205" t="s">
        <v>476</v>
      </c>
      <c r="G12" s="206" t="s">
        <v>188</v>
      </c>
    </row>
    <row r="13" spans="1:9" x14ac:dyDescent="0.25">
      <c r="A13" s="187" t="s">
        <v>119</v>
      </c>
      <c r="B13" s="188">
        <v>72715</v>
      </c>
      <c r="C13" s="189">
        <v>489.76965907992906</v>
      </c>
      <c r="D13" s="190">
        <v>101.74122684453091</v>
      </c>
      <c r="E13" s="189">
        <v>575.24615333839461</v>
      </c>
      <c r="F13" s="207" t="s">
        <v>477</v>
      </c>
      <c r="G13" s="208" t="s">
        <v>478</v>
      </c>
    </row>
    <row r="14" spans="1:9" x14ac:dyDescent="0.25">
      <c r="A14" s="180" t="s">
        <v>8</v>
      </c>
      <c r="B14" s="184">
        <v>15219</v>
      </c>
      <c r="C14" s="185">
        <v>461.57916880215959</v>
      </c>
      <c r="D14" s="35">
        <v>100.38830475064056</v>
      </c>
      <c r="E14" s="185">
        <v>545.49636901242013</v>
      </c>
      <c r="F14" s="209" t="s">
        <v>479</v>
      </c>
      <c r="G14" s="210" t="s">
        <v>189</v>
      </c>
    </row>
    <row r="15" spans="1:9" ht="28.5" customHeight="1" x14ac:dyDescent="0.25">
      <c r="A15" s="148" t="s">
        <v>9</v>
      </c>
      <c r="B15" s="184">
        <v>2</v>
      </c>
      <c r="C15" s="185">
        <v>488.82499999999999</v>
      </c>
      <c r="D15" s="35">
        <v>106.05500000000001</v>
      </c>
      <c r="E15" s="185">
        <v>578.29</v>
      </c>
      <c r="F15" s="211" t="s">
        <v>152</v>
      </c>
      <c r="G15" s="212" t="s">
        <v>480</v>
      </c>
    </row>
    <row r="16" spans="1:9" x14ac:dyDescent="0.25">
      <c r="A16" s="187" t="s">
        <v>120</v>
      </c>
      <c r="B16" s="188">
        <v>87936</v>
      </c>
      <c r="C16" s="189">
        <v>484.89073621722048</v>
      </c>
      <c r="D16" s="190">
        <v>101.50717601437763</v>
      </c>
      <c r="E16" s="189">
        <v>570.09745564957007</v>
      </c>
      <c r="F16" s="213" t="s">
        <v>481</v>
      </c>
      <c r="G16" s="208" t="s">
        <v>482</v>
      </c>
    </row>
    <row r="17" spans="1:7" x14ac:dyDescent="0.25">
      <c r="A17" s="180" t="s">
        <v>121</v>
      </c>
      <c r="B17" s="184">
        <v>3019</v>
      </c>
      <c r="C17" s="185">
        <v>386.69751242133356</v>
      </c>
      <c r="D17" s="35">
        <v>89.803835707187787</v>
      </c>
      <c r="E17" s="185">
        <v>472.44345809870845</v>
      </c>
      <c r="F17" s="214" t="s">
        <v>483</v>
      </c>
      <c r="G17" s="215" t="s">
        <v>484</v>
      </c>
    </row>
    <row r="18" spans="1:7" x14ac:dyDescent="0.25">
      <c r="A18" s="41" t="s">
        <v>10</v>
      </c>
      <c r="B18" s="186">
        <v>90955</v>
      </c>
      <c r="C18" s="43">
        <v>481.63148337086966</v>
      </c>
      <c r="D18" s="43">
        <v>101.1187159584471</v>
      </c>
      <c r="E18" s="43">
        <v>566.85610092903551</v>
      </c>
      <c r="F18" s="216" t="s">
        <v>485</v>
      </c>
      <c r="G18" s="217" t="s">
        <v>486</v>
      </c>
    </row>
    <row r="19" spans="1:7" x14ac:dyDescent="0.25">
      <c r="A19" s="296" t="s">
        <v>115</v>
      </c>
      <c r="B19" s="296"/>
      <c r="C19" s="296"/>
      <c r="D19" s="296"/>
      <c r="E19" s="296"/>
      <c r="F19" s="296"/>
      <c r="G19" s="296"/>
    </row>
    <row r="20" spans="1:7" ht="11.25" customHeight="1" x14ac:dyDescent="0.25">
      <c r="A20" s="227" t="s">
        <v>131</v>
      </c>
    </row>
    <row r="21" spans="1:7" ht="11.25" customHeight="1" x14ac:dyDescent="0.25">
      <c r="A21" s="227"/>
    </row>
    <row r="22" spans="1:7" ht="11.25" customHeight="1" x14ac:dyDescent="0.25">
      <c r="A22" s="227"/>
    </row>
    <row r="23" spans="1:7" ht="11.25" customHeight="1" x14ac:dyDescent="0.25">
      <c r="A23" s="227"/>
    </row>
    <row r="24" spans="1:7" ht="11.25" customHeight="1" x14ac:dyDescent="0.25">
      <c r="A24" s="227"/>
    </row>
    <row r="25" spans="1:7" ht="11.25" customHeight="1" x14ac:dyDescent="0.25">
      <c r="A25" s="227"/>
    </row>
    <row r="26" spans="1:7" ht="11.25" customHeight="1" x14ac:dyDescent="0.25">
      <c r="A26" s="227"/>
    </row>
    <row r="27" spans="1:7" ht="11.25" customHeight="1" x14ac:dyDescent="0.25">
      <c r="A27" s="227"/>
    </row>
    <row r="28" spans="1:7" ht="11.25" customHeight="1" x14ac:dyDescent="0.25">
      <c r="A28" s="227"/>
    </row>
    <row r="29" spans="1:7" ht="11.25" customHeight="1" x14ac:dyDescent="0.25">
      <c r="A29" s="227"/>
    </row>
    <row r="30" spans="1:7" ht="11.25" customHeight="1" x14ac:dyDescent="0.25">
      <c r="A30" s="227"/>
    </row>
    <row r="31" spans="1:7" ht="11.25" customHeight="1" x14ac:dyDescent="0.25">
      <c r="A31" s="227"/>
    </row>
    <row r="32" spans="1:7" ht="11.25" customHeight="1" x14ac:dyDescent="0.25">
      <c r="A32" s="227"/>
    </row>
    <row r="33" spans="1:7" ht="11.25" customHeight="1" x14ac:dyDescent="0.25">
      <c r="A33" s="227"/>
    </row>
    <row r="34" spans="1:7" ht="11.25" customHeight="1" x14ac:dyDescent="0.25">
      <c r="A34" s="227"/>
    </row>
    <row r="35" spans="1:7" ht="11.25" customHeight="1" x14ac:dyDescent="0.25">
      <c r="A35" s="227"/>
    </row>
    <row r="36" spans="1:7" ht="11.25" customHeight="1" x14ac:dyDescent="0.25">
      <c r="A36" s="227"/>
    </row>
    <row r="37" spans="1:7" ht="11.25" customHeight="1" x14ac:dyDescent="0.25">
      <c r="A37" s="227"/>
    </row>
    <row r="38" spans="1:7" ht="11.25" customHeight="1" x14ac:dyDescent="0.25">
      <c r="A38" s="227"/>
    </row>
    <row r="39" spans="1:7" x14ac:dyDescent="0.25">
      <c r="C39" s="290" t="str">
        <f>C5</f>
        <v>za studeni 2023. (isplata u prosincu 2023.)</v>
      </c>
      <c r="D39" s="290"/>
      <c r="E39" s="290"/>
      <c r="F39" s="290"/>
      <c r="G39" s="290"/>
    </row>
    <row r="40" spans="1:7" x14ac:dyDescent="0.25">
      <c r="C40" s="278" t="s">
        <v>116</v>
      </c>
      <c r="D40" s="278"/>
      <c r="E40" s="278"/>
      <c r="F40" s="278"/>
      <c r="G40" s="278"/>
    </row>
    <row r="41" spans="1:7" x14ac:dyDescent="0.25">
      <c r="A41" s="257" t="s">
        <v>4</v>
      </c>
      <c r="B41" s="254" t="s">
        <v>5</v>
      </c>
      <c r="C41" s="258" t="s">
        <v>112</v>
      </c>
      <c r="D41" s="258" t="s">
        <v>113</v>
      </c>
      <c r="E41" s="294" t="s">
        <v>114</v>
      </c>
      <c r="F41" s="254" t="s">
        <v>64</v>
      </c>
      <c r="G41" s="255" t="s">
        <v>65</v>
      </c>
    </row>
    <row r="42" spans="1:7" ht="54.75" customHeight="1" x14ac:dyDescent="0.25">
      <c r="A42" s="257"/>
      <c r="B42" s="254"/>
      <c r="C42" s="258"/>
      <c r="D42" s="258"/>
      <c r="E42" s="295"/>
      <c r="F42" s="254"/>
      <c r="G42" s="256"/>
    </row>
    <row r="43" spans="1:7" ht="46.5" customHeight="1" x14ac:dyDescent="0.25">
      <c r="A43" s="291" t="s">
        <v>132</v>
      </c>
      <c r="B43" s="292"/>
      <c r="C43" s="292"/>
      <c r="D43" s="292"/>
      <c r="E43" s="292"/>
      <c r="F43" s="292"/>
      <c r="G43" s="292"/>
    </row>
    <row r="44" spans="1:7" x14ac:dyDescent="0.25">
      <c r="A44" s="145" t="s">
        <v>122</v>
      </c>
      <c r="B44" s="182">
        <v>61246</v>
      </c>
      <c r="C44" s="183">
        <v>496.01773372951396</v>
      </c>
      <c r="D44" s="28">
        <v>102.97952780589945</v>
      </c>
      <c r="E44" s="183">
        <v>580.92833834047462</v>
      </c>
      <c r="F44" s="218" t="s">
        <v>487</v>
      </c>
      <c r="G44" s="219" t="s">
        <v>473</v>
      </c>
    </row>
    <row r="45" spans="1:7" ht="22.5" x14ac:dyDescent="0.25">
      <c r="A45" s="148" t="s">
        <v>7</v>
      </c>
      <c r="B45" s="184">
        <v>1323</v>
      </c>
      <c r="C45" s="185">
        <v>627.07839002267667</v>
      </c>
      <c r="D45" s="35">
        <v>98.549546485260706</v>
      </c>
      <c r="E45" s="185">
        <v>694.86882842025693</v>
      </c>
      <c r="F45" s="205" t="s">
        <v>488</v>
      </c>
      <c r="G45" s="206" t="s">
        <v>475</v>
      </c>
    </row>
    <row r="46" spans="1:7" x14ac:dyDescent="0.25">
      <c r="A46" s="148" t="s">
        <v>81</v>
      </c>
      <c r="B46" s="184">
        <v>8192</v>
      </c>
      <c r="C46" s="185">
        <v>454.58648315430298</v>
      </c>
      <c r="D46" s="35">
        <v>99.698011474609217</v>
      </c>
      <c r="E46" s="185">
        <v>552.11006591797059</v>
      </c>
      <c r="F46" s="211" t="s">
        <v>489</v>
      </c>
      <c r="G46" s="212" t="s">
        <v>490</v>
      </c>
    </row>
    <row r="47" spans="1:7" x14ac:dyDescent="0.25">
      <c r="A47" s="187" t="s">
        <v>119</v>
      </c>
      <c r="B47" s="188">
        <v>70761</v>
      </c>
      <c r="C47" s="189">
        <v>493.67164539784693</v>
      </c>
      <c r="D47" s="190">
        <v>102.51680049745033</v>
      </c>
      <c r="E47" s="189">
        <v>579.72236302484691</v>
      </c>
      <c r="F47" s="220" t="s">
        <v>491</v>
      </c>
      <c r="G47" s="221" t="s">
        <v>478</v>
      </c>
    </row>
    <row r="48" spans="1:7" x14ac:dyDescent="0.25">
      <c r="A48" s="180" t="s">
        <v>8</v>
      </c>
      <c r="B48" s="184">
        <v>14101</v>
      </c>
      <c r="C48" s="185">
        <v>471.06796822920836</v>
      </c>
      <c r="D48" s="35">
        <v>102.47974115310959</v>
      </c>
      <c r="E48" s="185">
        <v>556.42463655060158</v>
      </c>
      <c r="F48" s="209" t="s">
        <v>492</v>
      </c>
      <c r="G48" s="210" t="s">
        <v>493</v>
      </c>
    </row>
    <row r="49" spans="1:7" ht="22.5" x14ac:dyDescent="0.25">
      <c r="A49" s="148" t="s">
        <v>9</v>
      </c>
      <c r="B49" s="184">
        <v>2</v>
      </c>
      <c r="C49" s="185">
        <v>488.82499999999999</v>
      </c>
      <c r="D49" s="35">
        <v>106.05500000000001</v>
      </c>
      <c r="E49" s="185">
        <v>578.29</v>
      </c>
      <c r="F49" s="209" t="s">
        <v>152</v>
      </c>
      <c r="G49" s="210" t="s">
        <v>480</v>
      </c>
    </row>
    <row r="50" spans="1:7" x14ac:dyDescent="0.25">
      <c r="A50" s="187" t="s">
        <v>120</v>
      </c>
      <c r="B50" s="188">
        <v>84864</v>
      </c>
      <c r="C50" s="189">
        <v>489.91570477467383</v>
      </c>
      <c r="D50" s="190">
        <v>102.51072610294098</v>
      </c>
      <c r="E50" s="189">
        <v>575.85117965215738</v>
      </c>
      <c r="F50" s="222" t="s">
        <v>494</v>
      </c>
      <c r="G50" s="223" t="s">
        <v>190</v>
      </c>
    </row>
    <row r="51" spans="1:7" x14ac:dyDescent="0.25">
      <c r="A51" s="180" t="s">
        <v>121</v>
      </c>
      <c r="B51" s="184">
        <v>3007</v>
      </c>
      <c r="C51" s="185">
        <v>387.42131692717197</v>
      </c>
      <c r="D51" s="35">
        <v>90.029205187894888</v>
      </c>
      <c r="E51" s="185">
        <v>473.38704023944149</v>
      </c>
      <c r="F51" s="209" t="s">
        <v>495</v>
      </c>
      <c r="G51" s="210" t="s">
        <v>484</v>
      </c>
    </row>
    <row r="52" spans="1:7" x14ac:dyDescent="0.25">
      <c r="A52" s="41" t="s">
        <v>10</v>
      </c>
      <c r="B52" s="186">
        <v>87871</v>
      </c>
      <c r="C52" s="43">
        <v>486.40828339267063</v>
      </c>
      <c r="D52" s="43">
        <v>102.08360073289673</v>
      </c>
      <c r="E52" s="43">
        <v>572.34479339031816</v>
      </c>
      <c r="F52" s="216" t="s">
        <v>496</v>
      </c>
      <c r="G52" s="217" t="s">
        <v>486</v>
      </c>
    </row>
    <row r="53" spans="1:7" x14ac:dyDescent="0.25">
      <c r="A53" s="296" t="s">
        <v>115</v>
      </c>
      <c r="B53" s="296"/>
      <c r="C53" s="296"/>
      <c r="D53" s="296"/>
      <c r="E53" s="296"/>
      <c r="F53" s="296"/>
      <c r="G53" s="296"/>
    </row>
    <row r="54" spans="1:7" ht="11.25" customHeight="1" x14ac:dyDescent="0.25">
      <c r="A54" s="227" t="s">
        <v>131</v>
      </c>
    </row>
    <row r="55" spans="1:7" ht="0.75" customHeight="1" x14ac:dyDescent="0.25">
      <c r="A55" s="287"/>
      <c r="B55" s="287"/>
      <c r="C55" s="287"/>
      <c r="D55" s="287"/>
      <c r="E55" s="287"/>
      <c r="F55" s="287"/>
      <c r="G55" s="287"/>
    </row>
    <row r="56" spans="1:7" ht="34.5" hidden="1" customHeight="1" x14ac:dyDescent="0.25">
      <c r="A56" s="287"/>
      <c r="B56" s="287"/>
      <c r="C56" s="287"/>
      <c r="D56" s="287"/>
      <c r="E56" s="287"/>
      <c r="F56" s="287"/>
      <c r="G56" s="287"/>
    </row>
    <row r="57" spans="1:7" ht="0.75" customHeight="1" x14ac:dyDescent="0.25">
      <c r="A57" s="225"/>
      <c r="B57" s="225"/>
      <c r="C57" s="225"/>
      <c r="D57" s="225"/>
      <c r="E57" s="225"/>
      <c r="F57" s="225"/>
      <c r="G57" s="225"/>
    </row>
    <row r="58" spans="1:7" ht="0.75" customHeight="1" x14ac:dyDescent="0.25">
      <c r="A58" s="288" t="s">
        <v>133</v>
      </c>
      <c r="B58" s="288"/>
      <c r="C58" s="288"/>
      <c r="D58" s="288"/>
      <c r="E58" s="288"/>
      <c r="F58" s="288"/>
      <c r="G58" s="288"/>
    </row>
    <row r="59" spans="1:7" ht="15" hidden="1" customHeight="1" x14ac:dyDescent="0.25">
      <c r="A59" s="288"/>
      <c r="B59" s="288"/>
      <c r="C59" s="288"/>
      <c r="D59" s="288"/>
      <c r="E59" s="288"/>
      <c r="F59" s="288"/>
      <c r="G59" s="288"/>
    </row>
    <row r="60" spans="1:7" ht="0.75" hidden="1" customHeight="1" x14ac:dyDescent="0.25">
      <c r="A60" s="288"/>
      <c r="B60" s="288"/>
      <c r="C60" s="288"/>
      <c r="D60" s="288"/>
      <c r="E60" s="288"/>
      <c r="F60" s="288"/>
      <c r="G60" s="288"/>
    </row>
    <row r="61" spans="1:7" x14ac:dyDescent="0.25">
      <c r="A61" s="288"/>
      <c r="B61" s="288"/>
      <c r="C61" s="288"/>
      <c r="D61" s="288"/>
      <c r="E61" s="288"/>
      <c r="F61" s="288"/>
      <c r="G61" s="288"/>
    </row>
    <row r="62" spans="1:7" x14ac:dyDescent="0.25">
      <c r="A62" s="288"/>
      <c r="B62" s="288"/>
      <c r="C62" s="288"/>
      <c r="D62" s="288"/>
      <c r="E62" s="288"/>
      <c r="F62" s="288"/>
      <c r="G62" s="288"/>
    </row>
    <row r="63" spans="1:7" x14ac:dyDescent="0.25">
      <c r="A63" s="288"/>
      <c r="B63" s="288"/>
      <c r="C63" s="288"/>
      <c r="D63" s="288"/>
      <c r="E63" s="288"/>
      <c r="F63" s="288"/>
      <c r="G63" s="288"/>
    </row>
    <row r="64" spans="1:7" x14ac:dyDescent="0.25">
      <c r="A64" s="288"/>
      <c r="B64" s="288"/>
      <c r="C64" s="288"/>
      <c r="D64" s="288"/>
      <c r="E64" s="288"/>
      <c r="F64" s="288"/>
      <c r="G64" s="288"/>
    </row>
    <row r="65" spans="1:7" x14ac:dyDescent="0.25">
      <c r="A65" s="288"/>
      <c r="B65" s="288"/>
      <c r="C65" s="288"/>
      <c r="D65" s="288"/>
      <c r="E65" s="288"/>
      <c r="F65" s="288"/>
      <c r="G65" s="288"/>
    </row>
  </sheetData>
  <mergeCells count="25">
    <mergeCell ref="C39:G39"/>
    <mergeCell ref="C40:G40"/>
    <mergeCell ref="A41:A42"/>
    <mergeCell ref="B41:B42"/>
    <mergeCell ref="C41:C42"/>
    <mergeCell ref="D41:D42"/>
    <mergeCell ref="E41:E42"/>
    <mergeCell ref="F41:F42"/>
    <mergeCell ref="G41:G42"/>
    <mergeCell ref="A55:G56"/>
    <mergeCell ref="A58:G65"/>
    <mergeCell ref="A2:G3"/>
    <mergeCell ref="C5:G5"/>
    <mergeCell ref="F7:F8"/>
    <mergeCell ref="G7:G8"/>
    <mergeCell ref="A43:G43"/>
    <mergeCell ref="A9:G9"/>
    <mergeCell ref="C6:G6"/>
    <mergeCell ref="A7:A8"/>
    <mergeCell ref="B7:B8"/>
    <mergeCell ref="C7:C8"/>
    <mergeCell ref="D7:D8"/>
    <mergeCell ref="E7:E8"/>
    <mergeCell ref="A19:G19"/>
    <mergeCell ref="A53:G53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stranica 1 i 2</vt:lpstr>
      <vt:lpstr>stranica 3</vt:lpstr>
      <vt:lpstr>stranica 4</vt:lpstr>
      <vt:lpstr>stranica 5</vt:lpstr>
      <vt:lpstr>stranica 6</vt:lpstr>
      <vt:lpstr>stranica 7</vt:lpstr>
      <vt:lpstr>stranica 8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  <vt:lpstr>'stranica 8'!Podrucje_ispisa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2023-12-20T11:12:26Z</cp:lastPrinted>
  <dcterms:created xsi:type="dcterms:W3CDTF">2018-09-19T07:11:38Z</dcterms:created>
  <dcterms:modified xsi:type="dcterms:W3CDTF">2023-12-20T11:12:49Z</dcterms:modified>
</cp:coreProperties>
</file>