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3\"/>
    </mc:Choice>
  </mc:AlternateContent>
  <bookViews>
    <workbookView xWindow="0" yWindow="0" windowWidth="21570" windowHeight="7455"/>
  </bookViews>
  <sheets>
    <sheet name="stranica 1 i 2" sheetId="1" r:id="rId1"/>
    <sheet name="stranica 3" sheetId="2" r:id="rId2"/>
    <sheet name="stranica 4" sheetId="5" r:id="rId3"/>
    <sheet name="stranica 5" sheetId="4" r:id="rId4"/>
    <sheet name="stranica 6" sheetId="3" r:id="rId5"/>
  </sheets>
  <definedNames>
    <definedName name="_xlnm.Print_Area" localSheetId="0">'stranica 1 i 2'!$A$1:$K$65</definedName>
    <definedName name="_xlnm.Print_Area" localSheetId="1">'stranica 3'!$A$1:$M$38</definedName>
    <definedName name="_xlnm.Print_Area" localSheetId="2">'stranica 4'!$A$1:$M$38</definedName>
    <definedName name="_xlnm.Print_Area" localSheetId="3">'stranica 5'!$A$1:$M$38</definedName>
    <definedName name="_xlnm.Print_Area" localSheetId="4">'stranica 6'!$A$1:$E$46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5" l="1"/>
  <c r="J32" i="1" l="1"/>
  <c r="K31" i="1"/>
  <c r="J31" i="1"/>
  <c r="K30" i="1"/>
  <c r="J30" i="1"/>
  <c r="K29" i="1"/>
  <c r="J29" i="1"/>
  <c r="K28" i="1"/>
  <c r="J28" i="1"/>
  <c r="K27" i="1"/>
  <c r="J27" i="1"/>
  <c r="K26" i="1"/>
  <c r="J26" i="1"/>
  <c r="K25" i="1"/>
  <c r="J25" i="1"/>
  <c r="K24" i="1"/>
  <c r="J24" i="1"/>
  <c r="K19" i="1"/>
  <c r="J19" i="1"/>
  <c r="K18" i="1"/>
  <c r="J18" i="1"/>
  <c r="K17" i="1"/>
  <c r="J17" i="1"/>
  <c r="J16" i="1"/>
  <c r="J15" i="1"/>
  <c r="K14" i="1"/>
  <c r="J14" i="1"/>
  <c r="K13" i="1"/>
  <c r="J13" i="1"/>
  <c r="K12" i="1"/>
  <c r="J12" i="1"/>
  <c r="K11" i="1"/>
  <c r="J11" i="1"/>
  <c r="K10" i="1"/>
  <c r="J10" i="1"/>
  <c r="K9" i="1"/>
  <c r="J9" i="1"/>
  <c r="K8" i="1"/>
  <c r="J8" i="1"/>
  <c r="K7" i="1"/>
  <c r="J7" i="1"/>
  <c r="K6" i="1"/>
  <c r="J6" i="1"/>
  <c r="P15" i="2" l="1"/>
  <c r="I2" i="4" l="1"/>
  <c r="F21" i="3" l="1"/>
</calcChain>
</file>

<file path=xl/sharedStrings.xml><?xml version="1.0" encoding="utf-8"?>
<sst xmlns="http://schemas.openxmlformats.org/spreadsheetml/2006/main" count="524" uniqueCount="402">
  <si>
    <t>-</t>
  </si>
  <si>
    <t>1.</t>
  </si>
  <si>
    <t>2.</t>
  </si>
  <si>
    <t>3.</t>
  </si>
  <si>
    <t>4.</t>
  </si>
  <si>
    <t>5.</t>
  </si>
  <si>
    <t>6.</t>
  </si>
  <si>
    <t>7.</t>
  </si>
  <si>
    <t>8.</t>
  </si>
  <si>
    <t>9.</t>
  </si>
  <si>
    <t>10.</t>
  </si>
  <si>
    <t>11.</t>
  </si>
  <si>
    <t>12.</t>
  </si>
  <si>
    <t>13.</t>
  </si>
  <si>
    <t>14.</t>
  </si>
  <si>
    <t>15.</t>
  </si>
  <si>
    <t>16.</t>
  </si>
  <si>
    <t>17.</t>
  </si>
  <si>
    <t>kontrola</t>
  </si>
  <si>
    <t>−</t>
  </si>
  <si>
    <t>Number  of beneficiaries</t>
  </si>
  <si>
    <t>Average qualifying period
(yy mm dd)</t>
  </si>
  <si>
    <t>Average age
(yy mm)</t>
  </si>
  <si>
    <t>Number
 of beneficiaries</t>
  </si>
  <si>
    <t>Net replacement rate in the Republic of Croatia</t>
  </si>
  <si>
    <t>Proportion of beneficiaries in total pension beneficiaries according to the Pension Insurance Act</t>
  </si>
  <si>
    <t xml:space="preserve">Pension beneficiaries entitled according to the Pension Insurance Act  </t>
  </si>
  <si>
    <t>Old age pension</t>
  </si>
  <si>
    <t>Old age pension for long-term insurees  - Art. 35</t>
  </si>
  <si>
    <t>Early penison</t>
  </si>
  <si>
    <t>Disability pension</t>
  </si>
  <si>
    <t>Survivor's pension</t>
  </si>
  <si>
    <t xml:space="preserve"> TOTAL  </t>
  </si>
  <si>
    <r>
      <t xml:space="preserve">Beneficiaries of the </t>
    </r>
    <r>
      <rPr>
        <b/>
        <sz val="8"/>
        <color rgb="FFFF0000"/>
        <rFont val="Calibri"/>
        <family val="2"/>
        <charset val="238"/>
        <scheme val="minor"/>
      </rPr>
      <t>minimum</t>
    </r>
    <r>
      <rPr>
        <sz val="8"/>
        <rFont val="Calibri"/>
        <family val="2"/>
        <charset val="238"/>
        <scheme val="minor"/>
      </rPr>
      <t xml:space="preserve"> pension retired according to ZOMO   </t>
    </r>
  </si>
  <si>
    <t>Proportion of NEW beneficiaries in the total of NEW pension beneficiaries according to the Pension Insurance Act</t>
  </si>
  <si>
    <r>
      <t xml:space="preserve">Beneficiaries of the </t>
    </r>
    <r>
      <rPr>
        <b/>
        <sz val="8"/>
        <color rgb="FFFF0000"/>
        <rFont val="Calibri"/>
        <family val="2"/>
        <charset val="238"/>
        <scheme val="minor"/>
      </rPr>
      <t xml:space="preserve">maximum </t>
    </r>
    <r>
      <rPr>
        <sz val="8"/>
        <rFont val="Calibri"/>
        <family val="2"/>
        <charset val="238"/>
        <scheme val="minor"/>
      </rPr>
      <t>pension</t>
    </r>
    <r>
      <rPr>
        <sz val="8"/>
        <rFont val="Calibri"/>
        <family val="2"/>
        <charset val="238"/>
        <scheme val="minor"/>
      </rPr>
      <t xml:space="preserve"> retired according to the Maximum Pension Act</t>
    </r>
  </si>
  <si>
    <t>Old age</t>
  </si>
  <si>
    <t>Early pension because of the employer's bankruptcy  - Art. 36</t>
  </si>
  <si>
    <t xml:space="preserve">Type of pension
</t>
  </si>
  <si>
    <t>Type
of pension</t>
  </si>
  <si>
    <t xml:space="preserve">Not including international agreements  </t>
  </si>
  <si>
    <r>
      <t xml:space="preserve">Average lenght 
of retirement
</t>
    </r>
    <r>
      <rPr>
        <sz val="8"/>
        <color theme="1"/>
        <rFont val="Calibri"/>
        <family val="2"/>
        <charset val="238"/>
        <scheme val="minor"/>
      </rPr>
      <t>(yy mm)</t>
    </r>
  </si>
  <si>
    <t>Disability</t>
  </si>
  <si>
    <t>Survivor's</t>
  </si>
  <si>
    <t>TOTAL</t>
  </si>
  <si>
    <t>Beneficiaries to insurees ratio</t>
  </si>
  <si>
    <r>
      <rPr>
        <sz val="7.5"/>
        <color rgb="FFFF0000"/>
        <rFont val="Calibri"/>
        <family val="2"/>
        <charset val="238"/>
        <scheme val="minor"/>
      </rPr>
      <t>Total</t>
    </r>
    <r>
      <rPr>
        <b/>
        <sz val="7.5"/>
        <color rgb="FFFF0000"/>
        <rFont val="Calibri"/>
        <family val="2"/>
        <charset val="238"/>
        <scheme val="minor"/>
      </rPr>
      <t xml:space="preserve"> </t>
    </r>
    <r>
      <rPr>
        <sz val="7.5"/>
        <rFont val="Calibri"/>
        <family val="2"/>
        <charset val="238"/>
        <scheme val="minor"/>
      </rPr>
      <t>average ZOMO pension</t>
    </r>
    <r>
      <rPr>
        <sz val="7.5"/>
        <color rgb="FFFF0000"/>
        <rFont val="Calibri"/>
        <family val="2"/>
        <charset val="238"/>
        <scheme val="minor"/>
      </rPr>
      <t xml:space="preserve"> </t>
    </r>
    <r>
      <rPr>
        <b/>
        <sz val="7.5"/>
        <color rgb="FFFF0000"/>
        <rFont val="Calibri"/>
        <family val="2"/>
        <charset val="238"/>
        <scheme val="minor"/>
      </rPr>
      <t>with 40 or more  years of the qualifying period</t>
    </r>
  </si>
  <si>
    <t>Total</t>
  </si>
  <si>
    <t xml:space="preserve">Old age
pension </t>
  </si>
  <si>
    <t xml:space="preserve">Disability 
pension </t>
  </si>
  <si>
    <t>Survivor's
pension</t>
  </si>
  <si>
    <t xml:space="preserve">No of beneficiaries </t>
  </si>
  <si>
    <t>Average pension</t>
  </si>
  <si>
    <t>Average
qualifying period</t>
  </si>
  <si>
    <t>No of beneficiaries</t>
  </si>
  <si>
    <r>
      <t xml:space="preserve">PENSION BENEFICIARIES ACCORDING TO TYPES AND AMOUNTS OF PENSION, RETIRED ACCORDING TO THE PENSION INSURANCE ACT
</t>
    </r>
    <r>
      <rPr>
        <b/>
        <i/>
        <sz val="9"/>
        <color rgb="FFFF0000"/>
        <rFont val="Calibri"/>
        <family val="2"/>
        <charset val="238"/>
        <scheme val="minor"/>
      </rPr>
      <t>NOT INCLUDING INTERNATIONAL AGREEMENTS</t>
    </r>
  </si>
  <si>
    <r>
      <t xml:space="preserve">PENSION BENEFICIARIES ACCORDING TO TYPES AND AMOUNTS OF PENSION,  retired </t>
    </r>
    <r>
      <rPr>
        <b/>
        <sz val="9"/>
        <color rgb="FFFF0000"/>
        <rFont val="Calibri"/>
        <family val="2"/>
        <charset val="238"/>
        <scheme val="minor"/>
      </rPr>
      <t xml:space="preserve">before 31 December 1998  
</t>
    </r>
    <r>
      <rPr>
        <b/>
        <i/>
        <sz val="9"/>
        <color rgb="FFFF0000"/>
        <rFont val="Calibri"/>
        <family val="2"/>
        <charset val="238"/>
        <scheme val="minor"/>
      </rPr>
      <t xml:space="preserve">NOT INCLUDING INTERNATIONAL AGREEMENTS 
 </t>
    </r>
  </si>
  <si>
    <t xml:space="preserve">No </t>
  </si>
  <si>
    <t>Average qualifying period</t>
  </si>
  <si>
    <t>Type of beneficiary</t>
  </si>
  <si>
    <t xml:space="preserve">BENEFICIARIES WHOSE PENSIONS WERE APPROVED AND/OR DETERMINED UNDER SPECIAL REGULATIONS </t>
  </si>
  <si>
    <r>
      <t xml:space="preserve">    </t>
    </r>
    <r>
      <rPr>
        <b/>
        <sz val="9"/>
        <rFont val="Calibri"/>
        <family val="2"/>
        <charset val="238"/>
        <scheme val="minor"/>
      </rPr>
      <t xml:space="preserve"> b) </t>
    </r>
    <r>
      <rPr>
        <sz val="9"/>
        <rFont val="Calibri"/>
        <family val="2"/>
        <charset val="238"/>
        <scheme val="minor"/>
      </rPr>
      <t>police officers and authorized officials with special duties and authorizations within the security and intelligence system of the Republic of Croatia who retired according to the Act on the Rights Arising from Pension Insurance of Active Military Personnel, Police Officers and Authorised Officials (DVO, PS and OSO)</t>
    </r>
  </si>
  <si>
    <t xml:space="preserve">Active military personnel - DVO </t>
  </si>
  <si>
    <t>Croatian Homeland Army veterans mobilised from 1941 to 1945</t>
  </si>
  <si>
    <t>Former political prisoners</t>
  </si>
  <si>
    <r>
      <t xml:space="preserve">     </t>
    </r>
    <r>
      <rPr>
        <b/>
        <sz val="9"/>
        <rFont val="Calibri"/>
        <family val="2"/>
        <charset val="238"/>
        <scheme val="minor"/>
      </rPr>
      <t>c)</t>
    </r>
    <r>
      <rPr>
        <sz val="9"/>
        <rFont val="Calibri"/>
        <family val="2"/>
        <charset val="238"/>
        <scheme val="minor"/>
      </rPr>
      <t xml:space="preserve"> workers engaged in demining work</t>
    </r>
  </si>
  <si>
    <t>National Liberation War veterans - NOR</t>
  </si>
  <si>
    <t xml:space="preserve">Miners from the Istrian coal mines "Tupljak" d.d. Labin </t>
  </si>
  <si>
    <t>Total old age pension</t>
  </si>
  <si>
    <t>Overall old age</t>
  </si>
  <si>
    <r>
      <t xml:space="preserve">Average </t>
    </r>
    <r>
      <rPr>
        <sz val="7.5"/>
        <color rgb="FFFF0000"/>
        <rFont val="Calibri"/>
        <family val="2"/>
        <charset val="238"/>
        <scheme val="minor"/>
      </rPr>
      <t>old age</t>
    </r>
    <r>
      <rPr>
        <sz val="7.5"/>
        <rFont val="Calibri"/>
        <family val="2"/>
        <charset val="238"/>
        <scheme val="minor"/>
      </rPr>
      <t xml:space="preserve"> ZOMO pension with 40 or more years of qualifying period </t>
    </r>
  </si>
  <si>
    <t>Number of beneficiaries not including pension beneficiaries entitled to pension for the first time and granted an advance payment and the beneficiaries receiving Active Military Personnel (DVO), Police Officers (PO) and Authorised Officials (OSO) pensions.</t>
  </si>
  <si>
    <t xml:space="preserve">Number of beneficiaries not including Active Military Personnel (DVO), Police Officers (PO) and Authorised Officials (OSO).   </t>
  </si>
  <si>
    <t xml:space="preserve">Number of beneficiaries not including Active Military Personnel (DVO), Police Officers (PO) and Authorised Officials (OSO).  </t>
  </si>
  <si>
    <t>Authorised officials in internal affairs, judicial officers and workers engaged in demining work:</t>
  </si>
  <si>
    <t xml:space="preserve">Former Yugoslav People's Army members - JNA  </t>
  </si>
  <si>
    <t>Members of the Croatian Parliament, members of the Government, judges of the Constitutional Court and the Auditor General</t>
  </si>
  <si>
    <t>Full members of the Croatian Academy of Sciences and Arts - HAZU</t>
  </si>
  <si>
    <t>Workers professionally exposed to asbestos</t>
  </si>
  <si>
    <t>Insurees - crew members on a ship in international and national navigation  - Article  129, paragraph 2 of the Maritime Code</t>
  </si>
  <si>
    <t xml:space="preserve">Members of the Croatian Defence Council - HVO </t>
  </si>
  <si>
    <r>
      <t xml:space="preserve">Members of the Parliamentary Executive Council and administratively retired federal civil servants </t>
    </r>
    <r>
      <rPr>
        <sz val="9"/>
        <color rgb="FFFF0000"/>
        <rFont val="Calibri"/>
        <family val="2"/>
        <charset val="238"/>
        <scheme val="minor"/>
      </rPr>
      <t xml:space="preserve"> </t>
    </r>
    <r>
      <rPr>
        <sz val="9"/>
        <rFont val="Calibri"/>
        <family val="2"/>
        <charset val="238"/>
        <scheme val="minor"/>
      </rPr>
      <t>(relates to the former SFRY)</t>
    </r>
  </si>
  <si>
    <t xml:space="preserve">Former Yugoslav People's Army members - JNA - Art. 185 of Pension Insurance Act (ZOMO) </t>
  </si>
  <si>
    <t xml:space="preserve">Pensions approved under general regulations and determined according to the Act on the Rights of Croatian Homeland War Veterans and their Family Members (ZOHBDR), in 2017 (Art. 27, 35, 48 and 49, paragraph 2)   </t>
  </si>
  <si>
    <t>Former officials of federal bodies o the former SFRJ -  Article 38 of the Pension Insurance Act (ZOMO)</t>
  </si>
  <si>
    <r>
      <t xml:space="preserve">     a) </t>
    </r>
    <r>
      <rPr>
        <sz val="9"/>
        <color theme="1"/>
        <rFont val="Calibri"/>
        <family val="2"/>
        <charset val="238"/>
        <scheme val="minor"/>
      </rPr>
      <t xml:space="preserve">authorised officials in internal affairs and the judiciary retired according to the regulations in force until entry in force of the Act on the Rights Arising from Pension Insurance of Active Military Personnel (DVO), Police Officers (PO) and Authorised Officials (OSO)
</t>
    </r>
  </si>
  <si>
    <r>
      <t xml:space="preserve">PENSION BENEFICIARIES ACCORDING TO TYPES AND AMOUNTS OF PENSION, retired </t>
    </r>
    <r>
      <rPr>
        <b/>
        <sz val="9"/>
        <color rgb="FFFF0000"/>
        <rFont val="Calibri"/>
        <family val="2"/>
        <charset val="238"/>
        <scheme val="minor"/>
      </rPr>
      <t xml:space="preserve">after 1 January 1999  
</t>
    </r>
    <r>
      <rPr>
        <b/>
        <i/>
        <sz val="9"/>
        <color rgb="FFFF0000"/>
        <rFont val="Calibri"/>
        <family val="2"/>
        <charset val="238"/>
        <scheme val="minor"/>
      </rPr>
      <t xml:space="preserve">NOT INCLUDING INTERNATIONAL AGREEMENTS  </t>
    </r>
  </si>
  <si>
    <r>
      <t>Croatian Veterans from the Homeland War - ZOHBDR (Act on Croatian Homeland War Veterans and Their Family Member</t>
    </r>
    <r>
      <rPr>
        <i/>
        <sz val="9"/>
        <color theme="1"/>
        <rFont val="Calibri"/>
        <family val="2"/>
        <charset val="238"/>
        <scheme val="minor"/>
      </rPr>
      <t>s</t>
    </r>
    <r>
      <rPr>
        <sz val="9"/>
        <color theme="1"/>
        <rFont val="Calibri"/>
        <family val="2"/>
        <charset val="238"/>
        <scheme val="minor"/>
      </rPr>
      <t>)</t>
    </r>
  </si>
  <si>
    <t>18.</t>
  </si>
  <si>
    <t>Old age pension transformed from disability pension</t>
  </si>
  <si>
    <r>
      <t xml:space="preserve">Number of beneficiaries not including Active Military Personnel (DVO), Police Officers (PO) and Authorised Officials (OSO).      </t>
    </r>
    <r>
      <rPr>
        <vertAlign val="superscript"/>
        <sz val="8"/>
        <color theme="1"/>
        <rFont val="Calibri"/>
        <family val="2"/>
        <charset val="238"/>
        <scheme val="minor"/>
      </rPr>
      <t/>
    </r>
  </si>
  <si>
    <t>Pension beneficiaries entitled under the Fire Services Act (Official Gazette 125/19)</t>
  </si>
  <si>
    <t>02 09 12</t>
  </si>
  <si>
    <t>Early pension because of the employer's bankruptcy - Art. 36</t>
  </si>
  <si>
    <t>70,01  ─  140,00</t>
  </si>
  <si>
    <t>140,01  ─  200,00</t>
  </si>
  <si>
    <t>200,01  ─  270,00</t>
  </si>
  <si>
    <t>270,01  ─  340,00</t>
  </si>
  <si>
    <t>340,01  ─  400,00</t>
  </si>
  <si>
    <t>400,01  ─  470,00</t>
  </si>
  <si>
    <t>470,01  ─  540,00</t>
  </si>
  <si>
    <t>540,01  ─  600,00</t>
  </si>
  <si>
    <t>600,01  ─  670,00</t>
  </si>
  <si>
    <t>670,01  ─  800,00</t>
  </si>
  <si>
    <t>800,01  ─  930,00</t>
  </si>
  <si>
    <t>930,01  ─  1070,00</t>
  </si>
  <si>
    <t xml:space="preserve">  up  70,00</t>
  </si>
  <si>
    <t>over  1070,00</t>
  </si>
  <si>
    <r>
      <t>Pension beneficiaries entitled to pension</t>
    </r>
    <r>
      <rPr>
        <sz val="12"/>
        <color theme="1"/>
        <rFont val="Calibri"/>
        <family val="2"/>
        <charset val="238"/>
        <scheme val="minor"/>
      </rPr>
      <t xml:space="preserve"> </t>
    </r>
    <r>
      <rPr>
        <b/>
        <sz val="12"/>
        <color rgb="FFFF0000"/>
        <rFont val="Calibri"/>
        <family val="2"/>
        <charset val="238"/>
        <scheme val="minor"/>
      </rPr>
      <t>FOR THE FIRST TIME</t>
    </r>
    <r>
      <rPr>
        <b/>
        <sz val="12"/>
        <color theme="1"/>
        <rFont val="Calibri"/>
        <family val="2"/>
        <charset val="238"/>
        <scheme val="minor"/>
      </rPr>
      <t xml:space="preserve"> in </t>
    </r>
    <r>
      <rPr>
        <b/>
        <sz val="12"/>
        <color rgb="FFFF0000"/>
        <rFont val="Calibri"/>
        <family val="2"/>
        <charset val="238"/>
        <scheme val="minor"/>
      </rPr>
      <t>2023</t>
    </r>
    <r>
      <rPr>
        <b/>
        <sz val="12"/>
        <color theme="1"/>
        <rFont val="Calibri"/>
        <family val="2"/>
        <charset val="238"/>
        <scheme val="minor"/>
      </rPr>
      <t xml:space="preserve"> according to the Pension Insurance Act  - </t>
    </r>
    <r>
      <rPr>
        <b/>
        <sz val="12"/>
        <color rgb="FFFF0000"/>
        <rFont val="Calibri"/>
        <family val="2"/>
        <charset val="238"/>
        <scheme val="minor"/>
      </rPr>
      <t>NEW BENEFICIARIES</t>
    </r>
  </si>
  <si>
    <r>
      <t xml:space="preserve">Pension beneficiaries whose </t>
    </r>
    <r>
      <rPr>
        <b/>
        <sz val="10"/>
        <rFont val="Calibri"/>
        <family val="2"/>
        <charset val="238"/>
        <scheme val="minor"/>
      </rPr>
      <t>pension</t>
    </r>
    <r>
      <rPr>
        <b/>
        <sz val="10"/>
        <color rgb="FFFF0000"/>
        <rFont val="Calibri"/>
        <family val="2"/>
        <charset val="238"/>
        <scheme val="minor"/>
      </rPr>
      <t xml:space="preserve"> entitlement ceased in 2023 </t>
    </r>
    <r>
      <rPr>
        <b/>
        <sz val="10"/>
        <color theme="1"/>
        <rFont val="Calibri"/>
        <family val="2"/>
        <charset val="238"/>
        <scheme val="minor"/>
      </rPr>
      <t xml:space="preserve"> -  </t>
    </r>
    <r>
      <rPr>
        <b/>
        <sz val="10"/>
        <color rgb="FFFF0000"/>
        <rFont val="Calibri"/>
        <family val="2"/>
        <charset val="238"/>
        <scheme val="minor"/>
      </rPr>
      <t>death caused</t>
    </r>
    <r>
      <rPr>
        <b/>
        <sz val="10"/>
        <rFont val="Calibri"/>
        <family val="2"/>
        <charset val="238"/>
        <scheme val="minor"/>
      </rPr>
      <t>,</t>
    </r>
    <r>
      <rPr>
        <b/>
        <sz val="10"/>
        <color theme="1"/>
        <rFont val="Calibri"/>
        <family val="2"/>
        <charset val="238"/>
        <scheme val="minor"/>
      </rPr>
      <t xml:space="preserve">  </t>
    </r>
    <r>
      <rPr>
        <b/>
        <sz val="10"/>
        <color rgb="FFFF0000"/>
        <rFont val="Calibri"/>
        <family val="2"/>
        <charset val="238"/>
        <scheme val="minor"/>
      </rPr>
      <t xml:space="preserve"> 
</t>
    </r>
    <r>
      <rPr>
        <b/>
        <sz val="10"/>
        <rFont val="Calibri"/>
        <family val="2"/>
        <charset val="238"/>
        <scheme val="minor"/>
      </rPr>
      <t>and who were</t>
    </r>
    <r>
      <rPr>
        <b/>
        <sz val="10"/>
        <color rgb="FFFF0000"/>
        <rFont val="Calibri"/>
        <family val="2"/>
        <charset val="238"/>
        <scheme val="minor"/>
      </rPr>
      <t xml:space="preserve"> </t>
    </r>
    <r>
      <rPr>
        <b/>
        <sz val="10"/>
        <rFont val="Calibri"/>
        <family val="2"/>
        <charset val="238"/>
        <scheme val="minor"/>
      </rPr>
      <t xml:space="preserve">retired according to the Pension Insurance Act  </t>
    </r>
  </si>
  <si>
    <t>Total pension expenditure in 2023   -  in euros billions (plan)</t>
  </si>
  <si>
    <t>The thousands separator is a point and the decimal separator is a comma.</t>
  </si>
  <si>
    <t>Average net pension in euros (EUR)</t>
  </si>
  <si>
    <t xml:space="preserve">Average net pension in euros (EUR) </t>
  </si>
  <si>
    <t>Average pension in euros (EUR)</t>
  </si>
  <si>
    <t>Pension 
amounts in euros
(EUR)</t>
  </si>
  <si>
    <t xml:space="preserve"> 72 07 </t>
  </si>
  <si>
    <t xml:space="preserve"> 74 05 </t>
  </si>
  <si>
    <t xml:space="preserve"> 72 01 </t>
  </si>
  <si>
    <t xml:space="preserve"> 75 02 </t>
  </si>
  <si>
    <t xml:space="preserve"> 74 04 </t>
  </si>
  <si>
    <t xml:space="preserve"> 64 03 </t>
  </si>
  <si>
    <t xml:space="preserve"> 63 07 </t>
  </si>
  <si>
    <t xml:space="preserve"> 63 04 </t>
  </si>
  <si>
    <t xml:space="preserve"> 64 10 </t>
  </si>
  <si>
    <r>
      <t xml:space="preserve">Current value of pension </t>
    </r>
    <r>
      <rPr>
        <b/>
        <sz val="10"/>
        <color theme="1"/>
        <rFont val="Calibri"/>
        <family val="2"/>
        <charset val="238"/>
        <scheme val="minor"/>
      </rPr>
      <t>(CVP),</t>
    </r>
    <r>
      <rPr>
        <sz val="10"/>
        <color theme="1"/>
        <rFont val="Calibri"/>
        <family val="2"/>
        <charset val="238"/>
        <scheme val="minor"/>
      </rPr>
      <t xml:space="preserve"> 1 July 2023</t>
    </r>
  </si>
  <si>
    <r>
      <rPr>
        <b/>
        <sz val="9"/>
        <color theme="1"/>
        <rFont val="Calibri"/>
        <family val="2"/>
        <charset val="238"/>
        <scheme val="minor"/>
      </rPr>
      <t xml:space="preserve">Minimum </t>
    </r>
    <r>
      <rPr>
        <sz val="9"/>
        <color theme="1"/>
        <rFont val="Calibri"/>
        <family val="2"/>
        <charset val="238"/>
        <scheme val="minor"/>
      </rPr>
      <t xml:space="preserve">value of penison per 1 year of qualifying period, 1 July 2023 </t>
    </r>
  </si>
  <si>
    <t>21 06 21</t>
  </si>
  <si>
    <t xml:space="preserve"> 60 03 </t>
  </si>
  <si>
    <t xml:space="preserve"> 74 10 </t>
  </si>
  <si>
    <t>22 02 21</t>
  </si>
  <si>
    <t>1 : 1,35</t>
  </si>
  <si>
    <t>42 05 10</t>
  </si>
  <si>
    <t xml:space="preserve"> 74 08 </t>
  </si>
  <si>
    <t>31 10 03</t>
  </si>
  <si>
    <t>36 00 20</t>
  </si>
  <si>
    <t xml:space="preserve"> 69 08 </t>
  </si>
  <si>
    <t>32 10 15</t>
  </si>
  <si>
    <t xml:space="preserve"> 73 03 </t>
  </si>
  <si>
    <t xml:space="preserve"> 63 06 </t>
  </si>
  <si>
    <t xml:space="preserve"> 72 11 </t>
  </si>
  <si>
    <t xml:space="preserve"> 61 10 </t>
  </si>
  <si>
    <t xml:space="preserve"> 64 01 </t>
  </si>
  <si>
    <t xml:space="preserve"> 37 03 23 </t>
  </si>
  <si>
    <t xml:space="preserve"> 59 03 </t>
  </si>
  <si>
    <t>13 08 04</t>
  </si>
  <si>
    <t>28 00 24</t>
  </si>
  <si>
    <t>19 00 15</t>
  </si>
  <si>
    <t>16 00 17</t>
  </si>
  <si>
    <t>16 02 10</t>
  </si>
  <si>
    <t>15 01 08</t>
  </si>
  <si>
    <t>15 10 18</t>
  </si>
  <si>
    <t>33 00 04</t>
  </si>
  <si>
    <t>19.</t>
  </si>
  <si>
    <t>18 08 16</t>
  </si>
  <si>
    <t xml:space="preserve"> 38 06 02  </t>
  </si>
  <si>
    <t>Pension beneficiaries entitled according to the Theaters Act (Official Gazette 23/23)</t>
  </si>
  <si>
    <t xml:space="preserve">KEY INFORMATION ON THE CURRENT STATE OF THE CROATIAN PENSION INSURANCE SYSTEM - December 2023 (payment in January 2024) </t>
  </si>
  <si>
    <t>31 09 06</t>
  </si>
  <si>
    <t xml:space="preserve"> 75 03 </t>
  </si>
  <si>
    <t>42 05 14</t>
  </si>
  <si>
    <t xml:space="preserve"> 66 09 </t>
  </si>
  <si>
    <t xml:space="preserve"> 66 07 </t>
  </si>
  <si>
    <t>24 07 20</t>
  </si>
  <si>
    <t>24 04 27</t>
  </si>
  <si>
    <t>31 09 20</t>
  </si>
  <si>
    <t>31 10 06</t>
  </si>
  <si>
    <t>35 10 21</t>
  </si>
  <si>
    <t xml:space="preserve"> 69 03 </t>
  </si>
  <si>
    <t>35 08 25</t>
  </si>
  <si>
    <t>35 08 29</t>
  </si>
  <si>
    <t>32 10 16</t>
  </si>
  <si>
    <t xml:space="preserve"> 73 01 </t>
  </si>
  <si>
    <t>21 10 16</t>
  </si>
  <si>
    <t xml:space="preserve"> 63 08 </t>
  </si>
  <si>
    <t>21 11 09</t>
  </si>
  <si>
    <t>28 03 27</t>
  </si>
  <si>
    <t>28 01 25</t>
  </si>
  <si>
    <t>31 02 05</t>
  </si>
  <si>
    <t xml:space="preserve"> 72 05 </t>
  </si>
  <si>
    <t>31 00 14</t>
  </si>
  <si>
    <t xml:space="preserve"> 43 00 01 </t>
  </si>
  <si>
    <t xml:space="preserve"> 74 07 </t>
  </si>
  <si>
    <t xml:space="preserve"> 43 00 27 </t>
  </si>
  <si>
    <t xml:space="preserve"> 73 11 </t>
  </si>
  <si>
    <t xml:space="preserve"> 42 05 18 </t>
  </si>
  <si>
    <t xml:space="preserve"> 42 06 07 </t>
  </si>
  <si>
    <t>28 01 13</t>
  </si>
  <si>
    <t>27 11 01</t>
  </si>
  <si>
    <t>37 04 13</t>
  </si>
  <si>
    <t>37 05 28</t>
  </si>
  <si>
    <r>
      <t xml:space="preserve">NUMBER  </t>
    </r>
    <r>
      <rPr>
        <b/>
        <sz val="10"/>
        <color theme="1"/>
        <rFont val="Calibri"/>
        <family val="2"/>
        <charset val="238"/>
        <scheme val="minor"/>
      </rPr>
      <t xml:space="preserve">of insurees  as of </t>
    </r>
    <r>
      <rPr>
        <sz val="10"/>
        <color theme="1"/>
        <rFont val="Calibri"/>
        <family val="2"/>
        <charset val="238"/>
        <scheme val="minor"/>
      </rPr>
      <t xml:space="preserve"> 31 December</t>
    </r>
    <r>
      <rPr>
        <b/>
        <sz val="10"/>
        <color theme="1"/>
        <rFont val="Calibri"/>
        <family val="2"/>
        <charset val="238"/>
        <scheme val="minor"/>
      </rPr>
      <t xml:space="preserve"> 2023.</t>
    </r>
  </si>
  <si>
    <t>OVERALL number of beneficiaries in December 2023 (payment in January 2024)</t>
  </si>
  <si>
    <t>Average net wage in the Republic of Croatia for November 2023. in euros (EUR)   (source: State Bureau of Statistics)</t>
  </si>
  <si>
    <t>14 11 00</t>
  </si>
  <si>
    <t>16 01 19</t>
  </si>
  <si>
    <t>12 05 13</t>
  </si>
  <si>
    <t>19 03 10</t>
  </si>
  <si>
    <t>14 04 11</t>
  </si>
  <si>
    <t>15 10 05</t>
  </si>
  <si>
    <t>13 00 18</t>
  </si>
  <si>
    <t>15 00 29</t>
  </si>
  <si>
    <t>16 00 23</t>
  </si>
  <si>
    <t>13 01 22</t>
  </si>
  <si>
    <t>14 05 04</t>
  </si>
  <si>
    <t>18 03 15</t>
  </si>
  <si>
    <t>18 10 24</t>
  </si>
  <si>
    <t>14 11 18</t>
  </si>
  <si>
    <t>18 11 02</t>
  </si>
  <si>
    <t>24 06 29</t>
  </si>
  <si>
    <t>25 03 05</t>
  </si>
  <si>
    <t>21 00 13</t>
  </si>
  <si>
    <t>26 02 06</t>
  </si>
  <si>
    <t>29 01 26</t>
  </si>
  <si>
    <t>23 02 15</t>
  </si>
  <si>
    <t>27 09 04</t>
  </si>
  <si>
    <t>31 09 13</t>
  </si>
  <si>
    <t>33 00 19</t>
  </si>
  <si>
    <t>25 07 11</t>
  </si>
  <si>
    <t>30 05 05</t>
  </si>
  <si>
    <t>33 09 05</t>
  </si>
  <si>
    <t>34 07 16</t>
  </si>
  <si>
    <t>25 05 24</t>
  </si>
  <si>
    <t>34 00 10</t>
  </si>
  <si>
    <t>35 09 26</t>
  </si>
  <si>
    <t>36 03 12</t>
  </si>
  <si>
    <t>27 07 13</t>
  </si>
  <si>
    <t>35 08 06</t>
  </si>
  <si>
    <t>36 10 05</t>
  </si>
  <si>
    <t>37 02 05</t>
  </si>
  <si>
    <t>28 11 09</t>
  </si>
  <si>
    <t>36 04 18</t>
  </si>
  <si>
    <t>38 01 06</t>
  </si>
  <si>
    <t>38 05 05</t>
  </si>
  <si>
    <t>29 03 21</t>
  </si>
  <si>
    <t>36 07 16</t>
  </si>
  <si>
    <t>38 10 00</t>
  </si>
  <si>
    <t>39 01 02</t>
  </si>
  <si>
    <t>29 02 15</t>
  </si>
  <si>
    <t>37 00 17</t>
  </si>
  <si>
    <t>38 11 20</t>
  </si>
  <si>
    <t>39 03 13</t>
  </si>
  <si>
    <t>28 05 04</t>
  </si>
  <si>
    <t>37 08 03</t>
  </si>
  <si>
    <t>39 07 20</t>
  </si>
  <si>
    <t>39 09 03</t>
  </si>
  <si>
    <t>29 01 17</t>
  </si>
  <si>
    <t>39 05 21</t>
  </si>
  <si>
    <t>situation: December 2023 (payment in January 2024)</t>
  </si>
  <si>
    <t>14 02 02</t>
  </si>
  <si>
    <t>15 09 21</t>
  </si>
  <si>
    <t>08 06 13</t>
  </si>
  <si>
    <t>10 11 09</t>
  </si>
  <si>
    <t>15 08 04</t>
  </si>
  <si>
    <t>17 02 28</t>
  </si>
  <si>
    <t>10 07 22</t>
  </si>
  <si>
    <t>12 10 24</t>
  </si>
  <si>
    <t>17 00 02</t>
  </si>
  <si>
    <t>18 03 11</t>
  </si>
  <si>
    <t>10 10 25</t>
  </si>
  <si>
    <t>21 02 00</t>
  </si>
  <si>
    <t>21 07 24</t>
  </si>
  <si>
    <t>13 05 28</t>
  </si>
  <si>
    <t>21 04 05</t>
  </si>
  <si>
    <t>21 08 23</t>
  </si>
  <si>
    <t>23 01 13</t>
  </si>
  <si>
    <t>11 11 02</t>
  </si>
  <si>
    <t>20 06 01</t>
  </si>
  <si>
    <t>26 11 13</t>
  </si>
  <si>
    <t>27 02 13</t>
  </si>
  <si>
    <t>20 01 13</t>
  </si>
  <si>
    <t>27 00 01</t>
  </si>
  <si>
    <t>30 05 18</t>
  </si>
  <si>
    <t>31 00 09</t>
  </si>
  <si>
    <t>20 02 11</t>
  </si>
  <si>
    <t>30 08 23</t>
  </si>
  <si>
    <t>32 01 20</t>
  </si>
  <si>
    <t>32 04 18</t>
  </si>
  <si>
    <t>23 11 00</t>
  </si>
  <si>
    <t>32 04 01</t>
  </si>
  <si>
    <t>33 02 06</t>
  </si>
  <si>
    <t>33 04 24</t>
  </si>
  <si>
    <t>24 06 14</t>
  </si>
  <si>
    <t>33 00 21</t>
  </si>
  <si>
    <t>33 09 18</t>
  </si>
  <si>
    <t>34 00 01</t>
  </si>
  <si>
    <t>25 07 27</t>
  </si>
  <si>
    <t>33 06 11</t>
  </si>
  <si>
    <t>34 02 17</t>
  </si>
  <si>
    <t>34 03 23</t>
  </si>
  <si>
    <t>26 02 29</t>
  </si>
  <si>
    <t>34 08 19</t>
  </si>
  <si>
    <t>34 03 18</t>
  </si>
  <si>
    <t>34 03 28</t>
  </si>
  <si>
    <t>24 10 10</t>
  </si>
  <si>
    <t>36 03 02</t>
  </si>
  <si>
    <t>34 09 03</t>
  </si>
  <si>
    <t>34 09 23</t>
  </si>
  <si>
    <t>28 01 09</t>
  </si>
  <si>
    <t>36 07 21</t>
  </si>
  <si>
    <t>28 07 18</t>
  </si>
  <si>
    <t>29 10 27</t>
  </si>
  <si>
    <t>18 01 10</t>
  </si>
  <si>
    <t>25 00 04</t>
  </si>
  <si>
    <t>14 10 04</t>
  </si>
  <si>
    <t>15 11 28</t>
  </si>
  <si>
    <t>12 05 16</t>
  </si>
  <si>
    <t>19 04 26</t>
  </si>
  <si>
    <t>14 06 04</t>
  </si>
  <si>
    <t>15 11 21</t>
  </si>
  <si>
    <t>13 02 15</t>
  </si>
  <si>
    <t>15 00 03</t>
  </si>
  <si>
    <t>13 02 14</t>
  </si>
  <si>
    <t>14 07 00</t>
  </si>
  <si>
    <t>18 04 23</t>
  </si>
  <si>
    <t>18 11 10</t>
  </si>
  <si>
    <t>15 00 16</t>
  </si>
  <si>
    <t>19 03 16</t>
  </si>
  <si>
    <t>24 10 12</t>
  </si>
  <si>
    <t>25 06 28</t>
  </si>
  <si>
    <t>21 02 02</t>
  </si>
  <si>
    <t>26 10 29</t>
  </si>
  <si>
    <t>29 08 25</t>
  </si>
  <si>
    <t>30 10 11</t>
  </si>
  <si>
    <t>24 07 10</t>
  </si>
  <si>
    <t>29 11 15</t>
  </si>
  <si>
    <t>34 03 24</t>
  </si>
  <si>
    <t>25 11 09</t>
  </si>
  <si>
    <t>32 03 05</t>
  </si>
  <si>
    <t>34 07 17</t>
  </si>
  <si>
    <t>35 07 23</t>
  </si>
  <si>
    <t>34 10 05</t>
  </si>
  <si>
    <t>36 11 01</t>
  </si>
  <si>
    <t>37 06 12</t>
  </si>
  <si>
    <t>28 02 26</t>
  </si>
  <si>
    <t>36 04 28</t>
  </si>
  <si>
    <t>38 01 16</t>
  </si>
  <si>
    <t>38 07 16</t>
  </si>
  <si>
    <t>29 10 28</t>
  </si>
  <si>
    <t>37 00 12</t>
  </si>
  <si>
    <t>39 06 10</t>
  </si>
  <si>
    <t>39 11 14</t>
  </si>
  <si>
    <t>30 10 03</t>
  </si>
  <si>
    <t>37 03 09</t>
  </si>
  <si>
    <t>40 03 10</t>
  </si>
  <si>
    <t>40 07 27</t>
  </si>
  <si>
    <t>30 07 13</t>
  </si>
  <si>
    <t>37 05 18</t>
  </si>
  <si>
    <t>40 01 13</t>
  </si>
  <si>
    <t>40 06 28</t>
  </si>
  <si>
    <t>29 11 28</t>
  </si>
  <si>
    <t>37 10 22</t>
  </si>
  <si>
    <t>40 07 04</t>
  </si>
  <si>
    <t>40 09 06</t>
  </si>
  <si>
    <t>29 08 28</t>
  </si>
  <si>
    <t>39 08 24</t>
  </si>
  <si>
    <t>31 07 10</t>
  </si>
  <si>
    <t>33 07 16</t>
  </si>
  <si>
    <t>28 11 04</t>
  </si>
  <si>
    <t xml:space="preserve"> 31 09 23  </t>
  </si>
  <si>
    <t xml:space="preserve"> 36 03 00  </t>
  </si>
  <si>
    <t xml:space="preserve"> 31 06 09  </t>
  </si>
  <si>
    <t>31 03 07</t>
  </si>
  <si>
    <t xml:space="preserve"> 33 05 19  </t>
  </si>
  <si>
    <t xml:space="preserve"> 33 03 04  </t>
  </si>
  <si>
    <t>30 04 06</t>
  </si>
  <si>
    <t xml:space="preserve"> 29 08 11  </t>
  </si>
  <si>
    <t xml:space="preserve"> 32 09 06  </t>
  </si>
  <si>
    <t xml:space="preserve"> 29 01 12  </t>
  </si>
  <si>
    <t xml:space="preserve"> 42 00 04  </t>
  </si>
  <si>
    <t xml:space="preserve"> 29 07 10  </t>
  </si>
  <si>
    <t xml:space="preserve"> 27 09 20  </t>
  </si>
  <si>
    <t xml:space="preserve"> 28 11 00  </t>
  </si>
  <si>
    <t xml:space="preserve">           </t>
  </si>
  <si>
    <t>06 08 25</t>
  </si>
  <si>
    <t xml:space="preserve"> 31 08 03 </t>
  </si>
  <si>
    <t xml:space="preserve"> 42 03 07 </t>
  </si>
  <si>
    <t xml:space="preserve"> 33 08 02 </t>
  </si>
  <si>
    <t xml:space="preserve"> 60 04 </t>
  </si>
  <si>
    <t xml:space="preserve"> 36 11 15 </t>
  </si>
  <si>
    <t xml:space="preserve"> 34 03 18 </t>
  </si>
  <si>
    <t xml:space="preserve"> 24 04 22 </t>
  </si>
  <si>
    <t xml:space="preserve"> 54 05 </t>
  </si>
  <si>
    <t xml:space="preserve"> 28 08 22 </t>
  </si>
  <si>
    <t xml:space="preserve"> 61 04 </t>
  </si>
  <si>
    <t xml:space="preserve"> 32 10 29 </t>
  </si>
  <si>
    <t xml:space="preserve"> 62 09 </t>
  </si>
  <si>
    <t xml:space="preserve"> 32 04 21 </t>
  </si>
  <si>
    <t xml:space="preserve"> 64 09 </t>
  </si>
  <si>
    <t xml:space="preserve"> 42 03 02 </t>
  </si>
  <si>
    <t xml:space="preserve"> 34 06 07 </t>
  </si>
  <si>
    <t xml:space="preserve"> 37 02 21 </t>
  </si>
  <si>
    <t xml:space="preserve"> 35 00 09 </t>
  </si>
  <si>
    <t xml:space="preserve"> 24 05 00 </t>
  </si>
  <si>
    <t xml:space="preserve"> 53 11 </t>
  </si>
  <si>
    <t xml:space="preserve"> 28 08 06 </t>
  </si>
  <si>
    <t xml:space="preserve"> 59 07 </t>
  </si>
  <si>
    <t xml:space="preserve"> 33 05 14 </t>
  </si>
  <si>
    <t xml:space="preserve"> 62 03 </t>
  </si>
  <si>
    <t xml:space="preserve">   22 01   </t>
  </si>
  <si>
    <t xml:space="preserve">   20 03   </t>
  </si>
  <si>
    <t xml:space="preserve">   18 09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</si>
</sst>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00\ 00"/>
    <numFmt numFmtId="165" formatCode="00\ 00"/>
    <numFmt numFmtId="166" formatCode="\-"/>
  </numFmts>
  <fonts count="43" x14ac:knownFonts="1">
    <font>
      <sz val="11"/>
      <color theme="1"/>
      <name val="Calibri"/>
      <family val="2"/>
      <charset val="238"/>
      <scheme val="minor"/>
    </font>
    <font>
      <sz val="9"/>
      <color theme="1"/>
      <name val="Calibri"/>
      <family val="2"/>
      <charset val="238"/>
      <scheme val="minor"/>
    </font>
    <font>
      <sz val="10"/>
      <color theme="1"/>
      <name val="Calibri"/>
      <family val="2"/>
      <charset val="238"/>
      <scheme val="minor"/>
    </font>
    <font>
      <b/>
      <sz val="12"/>
      <color theme="1"/>
      <name val="Calibri"/>
      <family val="2"/>
      <charset val="238"/>
      <scheme val="minor"/>
    </font>
    <font>
      <b/>
      <sz val="9"/>
      <color theme="1"/>
      <name val="Calibri"/>
      <family val="2"/>
      <charset val="238"/>
      <scheme val="minor"/>
    </font>
    <font>
      <b/>
      <sz val="9"/>
      <color rgb="FFFF0000"/>
      <name val="Calibri"/>
      <family val="2"/>
      <charset val="238"/>
      <scheme val="minor"/>
    </font>
    <font>
      <b/>
      <sz val="10"/>
      <color theme="1"/>
      <name val="Calibri"/>
      <family val="2"/>
      <charset val="238"/>
      <scheme val="minor"/>
    </font>
    <font>
      <sz val="9"/>
      <name val="Calibri"/>
      <family val="2"/>
      <charset val="238"/>
      <scheme val="minor"/>
    </font>
    <font>
      <sz val="10"/>
      <name val="Calibri"/>
      <family val="2"/>
      <charset val="238"/>
      <scheme val="minor"/>
    </font>
    <font>
      <b/>
      <sz val="10"/>
      <name val="Calibri"/>
      <family val="2"/>
      <charset val="238"/>
      <scheme val="minor"/>
    </font>
    <font>
      <b/>
      <sz val="9"/>
      <name val="Calibri"/>
      <family val="2"/>
      <charset val="238"/>
      <scheme val="minor"/>
    </font>
    <font>
      <sz val="8"/>
      <color theme="1"/>
      <name val="Calibri"/>
      <family val="2"/>
      <charset val="238"/>
      <scheme val="minor"/>
    </font>
    <font>
      <sz val="8"/>
      <name val="Calibri"/>
      <family val="2"/>
      <charset val="238"/>
      <scheme val="minor"/>
    </font>
    <font>
      <b/>
      <i/>
      <sz val="12"/>
      <color rgb="FFFF0000"/>
      <name val="Calibri"/>
      <family val="2"/>
      <charset val="238"/>
      <scheme val="minor"/>
    </font>
    <font>
      <b/>
      <sz val="8"/>
      <color rgb="FFFF0000"/>
      <name val="Calibri"/>
      <family val="2"/>
      <charset val="238"/>
      <scheme val="minor"/>
    </font>
    <font>
      <sz val="9"/>
      <color rgb="FFFF0000"/>
      <name val="Calibri"/>
      <family val="2"/>
      <charset val="238"/>
      <scheme val="minor"/>
    </font>
    <font>
      <b/>
      <sz val="12"/>
      <color rgb="FFFF0000"/>
      <name val="Calibri"/>
      <family val="2"/>
      <charset val="238"/>
      <scheme val="minor"/>
    </font>
    <font>
      <b/>
      <sz val="12"/>
      <color rgb="FF7030A0"/>
      <name val="Calibri"/>
      <family val="2"/>
      <charset val="238"/>
      <scheme val="minor"/>
    </font>
    <font>
      <sz val="6"/>
      <color theme="1"/>
      <name val="Calibri"/>
      <family val="2"/>
      <charset val="238"/>
      <scheme val="minor"/>
    </font>
    <font>
      <sz val="9"/>
      <color theme="0"/>
      <name val="Calibri"/>
      <family val="2"/>
      <charset val="238"/>
      <scheme val="minor"/>
    </font>
    <font>
      <sz val="10"/>
      <color theme="0"/>
      <name val="Calibri"/>
      <family val="2"/>
      <charset val="238"/>
      <scheme val="minor"/>
    </font>
    <font>
      <b/>
      <sz val="10"/>
      <color rgb="FFFF0000"/>
      <name val="Calibri"/>
      <family val="2"/>
      <charset val="238"/>
      <scheme val="minor"/>
    </font>
    <font>
      <b/>
      <i/>
      <sz val="9"/>
      <color rgb="FFFF0000"/>
      <name val="Calibri"/>
      <family val="2"/>
      <charset val="238"/>
      <scheme val="minor"/>
    </font>
    <font>
      <sz val="7"/>
      <color theme="1"/>
      <name val="Calibri"/>
      <family val="2"/>
      <charset val="238"/>
      <scheme val="minor"/>
    </font>
    <font>
      <sz val="7.5"/>
      <name val="Calibri"/>
      <family val="2"/>
      <charset val="238"/>
      <scheme val="minor"/>
    </font>
    <font>
      <sz val="7.5"/>
      <color rgb="FFFF0000"/>
      <name val="Calibri"/>
      <family val="2"/>
      <charset val="238"/>
      <scheme val="minor"/>
    </font>
    <font>
      <b/>
      <sz val="7.5"/>
      <color rgb="FFFF0000"/>
      <name val="Calibri"/>
      <family val="2"/>
      <charset val="238"/>
      <scheme val="minor"/>
    </font>
    <font>
      <b/>
      <sz val="13"/>
      <color theme="1"/>
      <name val="Calibri"/>
      <family val="2"/>
      <charset val="238"/>
      <scheme val="minor"/>
    </font>
    <font>
      <sz val="12"/>
      <color theme="1"/>
      <name val="Calibri"/>
      <family val="2"/>
      <charset val="238"/>
      <scheme val="minor"/>
    </font>
    <font>
      <i/>
      <sz val="9"/>
      <color theme="1"/>
      <name val="Calibri"/>
      <family val="2"/>
      <charset val="238"/>
      <scheme val="minor"/>
    </font>
    <font>
      <i/>
      <sz val="8"/>
      <color theme="1"/>
      <name val="Calibri"/>
      <family val="2"/>
      <charset val="238"/>
      <scheme val="minor"/>
    </font>
    <font>
      <vertAlign val="superscript"/>
      <sz val="8"/>
      <color theme="1"/>
      <name val="Calibri"/>
      <family val="2"/>
      <charset val="238"/>
      <scheme val="minor"/>
    </font>
    <font>
      <sz val="11"/>
      <color theme="0"/>
      <name val="Calibri"/>
      <family val="2"/>
      <charset val="238"/>
      <scheme val="minor"/>
    </font>
    <font>
      <sz val="8"/>
      <color theme="0"/>
      <name val="Calibri"/>
      <family val="2"/>
      <charset val="238"/>
      <scheme val="minor"/>
    </font>
    <font>
      <sz val="11"/>
      <color rgb="FFFF0000"/>
      <name val="Calibri"/>
      <family val="2"/>
      <charset val="238"/>
      <scheme val="minor"/>
    </font>
    <font>
      <sz val="10"/>
      <color rgb="FFFF0000"/>
      <name val="Calibri"/>
      <family val="2"/>
      <charset val="238"/>
      <scheme val="minor"/>
    </font>
    <font>
      <sz val="6"/>
      <color theme="0"/>
      <name val="Calibri"/>
      <family val="2"/>
      <charset val="238"/>
      <scheme val="minor"/>
    </font>
    <font>
      <i/>
      <sz val="11"/>
      <color theme="1"/>
      <name val="Calibri"/>
      <family val="2"/>
      <charset val="238"/>
      <scheme val="minor"/>
    </font>
    <font>
      <sz val="11"/>
      <color rgb="FF1F497D"/>
      <name val="Calibri"/>
      <family val="2"/>
      <charset val="238"/>
      <scheme val="minor"/>
    </font>
    <font>
      <sz val="8.5"/>
      <name val="Calibri"/>
      <family val="2"/>
      <charset val="238"/>
      <scheme val="minor"/>
    </font>
    <font>
      <sz val="12"/>
      <color rgb="FFFF0000"/>
      <name val="Symbol"/>
      <family val="1"/>
      <charset val="2"/>
    </font>
    <font>
      <i/>
      <sz val="11"/>
      <color rgb="FFFF0000"/>
      <name val="Calibri"/>
      <family val="2"/>
      <charset val="238"/>
      <scheme val="minor"/>
    </font>
    <font>
      <sz val="12"/>
      <color rgb="FF7030A0"/>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theme="4" tint="0.59999389629810485"/>
        <bgColor indexed="64"/>
      </patternFill>
    </fill>
    <fill>
      <patternFill patternType="solid">
        <fgColor theme="6" tint="0.39997558519241921"/>
        <bgColor indexed="64"/>
      </patternFill>
    </fill>
  </fills>
  <borders count="15">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14">
    <xf numFmtId="0" fontId="0" fillId="0" borderId="0" xfId="0"/>
    <xf numFmtId="0" fontId="2" fillId="0" borderId="0" xfId="0" applyFont="1"/>
    <xf numFmtId="0" fontId="0" fillId="0" borderId="0" xfId="0" applyFont="1"/>
    <xf numFmtId="0" fontId="2" fillId="2" borderId="0" xfId="0" applyFont="1" applyFill="1"/>
    <xf numFmtId="4" fontId="8" fillId="5" borderId="8" xfId="0" applyNumberFormat="1" applyFont="1" applyFill="1" applyBorder="1" applyAlignment="1">
      <alignment vertical="center"/>
    </xf>
    <xf numFmtId="164" fontId="8" fillId="5" borderId="8" xfId="0" applyNumberFormat="1" applyFont="1" applyFill="1" applyBorder="1" applyAlignment="1">
      <alignment horizontal="center" vertical="center"/>
    </xf>
    <xf numFmtId="49" fontId="8" fillId="5" borderId="8" xfId="0" applyNumberFormat="1" applyFont="1" applyFill="1" applyBorder="1" applyAlignment="1">
      <alignment horizontal="center" vertical="center"/>
    </xf>
    <xf numFmtId="4" fontId="8" fillId="6" borderId="4" xfId="0" applyNumberFormat="1" applyFont="1" applyFill="1" applyBorder="1" applyAlignment="1">
      <alignment vertical="center"/>
    </xf>
    <xf numFmtId="166" fontId="8" fillId="6" borderId="4" xfId="0" applyNumberFormat="1" applyFont="1" applyFill="1" applyBorder="1" applyAlignment="1">
      <alignment horizontal="center" vertical="center"/>
    </xf>
    <xf numFmtId="164" fontId="8" fillId="6" borderId="4" xfId="0" applyNumberFormat="1" applyFont="1" applyFill="1" applyBorder="1" applyAlignment="1">
      <alignment horizontal="center" vertical="center"/>
    </xf>
    <xf numFmtId="2" fontId="2" fillId="5" borderId="8" xfId="0" applyNumberFormat="1" applyFont="1" applyFill="1" applyBorder="1" applyAlignment="1">
      <alignment horizontal="center" vertical="center"/>
    </xf>
    <xf numFmtId="2" fontId="2" fillId="6" borderId="4" xfId="0" applyNumberFormat="1" applyFont="1" applyFill="1" applyBorder="1" applyAlignment="1">
      <alignment horizontal="center" vertical="center"/>
    </xf>
    <xf numFmtId="0" fontId="6" fillId="0" borderId="0" xfId="0" applyFont="1" applyAlignment="1">
      <alignment vertical="center" wrapText="1"/>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0" fillId="2" borderId="7" xfId="0" applyFont="1" applyFill="1" applyBorder="1" applyAlignment="1">
      <alignment vertical="center"/>
    </xf>
    <xf numFmtId="0" fontId="0" fillId="2" borderId="0" xfId="0" applyFont="1" applyFill="1" applyBorder="1" applyAlignment="1">
      <alignment vertical="center"/>
    </xf>
    <xf numFmtId="0" fontId="1" fillId="0" borderId="0" xfId="0" applyFont="1" applyBorder="1" applyAlignment="1">
      <alignment horizontal="right" vertical="center"/>
    </xf>
    <xf numFmtId="4" fontId="8" fillId="10" borderId="1" xfId="0" applyNumberFormat="1" applyFont="1" applyFill="1" applyBorder="1" applyAlignment="1">
      <alignment vertical="center"/>
    </xf>
    <xf numFmtId="164" fontId="8" fillId="10" borderId="1" xfId="0" applyNumberFormat="1" applyFont="1" applyFill="1" applyBorder="1" applyAlignment="1">
      <alignment horizontal="center" vertical="center"/>
    </xf>
    <xf numFmtId="165" fontId="8" fillId="10" borderId="1" xfId="0" applyNumberFormat="1" applyFont="1" applyFill="1" applyBorder="1" applyAlignment="1">
      <alignment horizontal="center" vertical="center"/>
    </xf>
    <xf numFmtId="2" fontId="2" fillId="10" borderId="1" xfId="0" applyNumberFormat="1" applyFont="1" applyFill="1" applyBorder="1" applyAlignment="1">
      <alignment horizontal="center" vertical="center"/>
    </xf>
    <xf numFmtId="4" fontId="8" fillId="11" borderId="8" xfId="0" applyNumberFormat="1" applyFont="1" applyFill="1" applyBorder="1" applyAlignment="1">
      <alignment vertical="center"/>
    </xf>
    <xf numFmtId="164" fontId="8" fillId="11" borderId="8" xfId="0" applyNumberFormat="1" applyFont="1" applyFill="1" applyBorder="1" applyAlignment="1">
      <alignment horizontal="center" vertical="center"/>
    </xf>
    <xf numFmtId="165" fontId="8" fillId="11" borderId="8" xfId="0" applyNumberFormat="1" applyFont="1" applyFill="1" applyBorder="1" applyAlignment="1">
      <alignment horizontal="center" vertical="center"/>
    </xf>
    <xf numFmtId="2" fontId="2" fillId="11" borderId="8" xfId="0" applyNumberFormat="1" applyFont="1" applyFill="1" applyBorder="1" applyAlignment="1">
      <alignment horizontal="center" vertical="center"/>
    </xf>
    <xf numFmtId="0" fontId="7" fillId="0" borderId="6" xfId="0" applyFont="1" applyFill="1" applyBorder="1" applyAlignment="1">
      <alignment vertical="center"/>
    </xf>
    <xf numFmtId="4" fontId="8" fillId="0" borderId="1" xfId="0" applyNumberFormat="1" applyFont="1" applyFill="1" applyBorder="1" applyAlignment="1">
      <alignment vertical="center"/>
    </xf>
    <xf numFmtId="4" fontId="8" fillId="0" borderId="6" xfId="0" applyNumberFormat="1" applyFont="1" applyFill="1" applyBorder="1" applyAlignment="1">
      <alignment horizontal="center" vertical="center"/>
    </xf>
    <xf numFmtId="4" fontId="8" fillId="3" borderId="1" xfId="0" applyNumberFormat="1" applyFont="1" applyFill="1" applyBorder="1" applyAlignment="1">
      <alignment vertical="center"/>
    </xf>
    <xf numFmtId="164" fontId="8" fillId="3" borderId="6" xfId="0" applyNumberFormat="1" applyFont="1" applyFill="1" applyBorder="1" applyAlignment="1">
      <alignment horizontal="center" vertical="center"/>
    </xf>
    <xf numFmtId="165" fontId="8" fillId="3" borderId="6"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7" fillId="0" borderId="7" xfId="0" applyFont="1" applyFill="1" applyBorder="1" applyAlignment="1">
      <alignment horizontal="left" vertical="center"/>
    </xf>
    <xf numFmtId="4" fontId="8" fillId="0" borderId="8" xfId="0" applyNumberFormat="1" applyFont="1" applyFill="1" applyBorder="1" applyAlignment="1">
      <alignment vertical="center"/>
    </xf>
    <xf numFmtId="4" fontId="8" fillId="0" borderId="7" xfId="0" applyNumberFormat="1" applyFont="1" applyFill="1" applyBorder="1" applyAlignment="1">
      <alignment horizontal="center" vertical="center"/>
    </xf>
    <xf numFmtId="4" fontId="8" fillId="3" borderId="8" xfId="0" applyNumberFormat="1" applyFont="1" applyFill="1" applyBorder="1" applyAlignment="1">
      <alignment vertical="center"/>
    </xf>
    <xf numFmtId="164" fontId="8" fillId="3" borderId="7" xfId="0" applyNumberFormat="1" applyFont="1" applyFill="1" applyBorder="1" applyAlignment="1">
      <alignment horizontal="center" vertical="center"/>
    </xf>
    <xf numFmtId="165" fontId="8" fillId="3" borderId="7" xfId="0" applyNumberFormat="1" applyFont="1" applyFill="1" applyBorder="1" applyAlignment="1">
      <alignment horizontal="center" vertical="center"/>
    </xf>
    <xf numFmtId="2" fontId="2" fillId="3" borderId="8" xfId="0" applyNumberFormat="1" applyFont="1" applyFill="1" applyBorder="1" applyAlignment="1">
      <alignment horizontal="center" vertical="center"/>
    </xf>
    <xf numFmtId="0" fontId="10" fillId="0" borderId="7" xfId="0" applyFont="1" applyFill="1" applyBorder="1" applyAlignment="1">
      <alignment horizontal="center" vertical="center"/>
    </xf>
    <xf numFmtId="4" fontId="9" fillId="0" borderId="8" xfId="0" applyNumberFormat="1" applyFont="1" applyFill="1" applyBorder="1" applyAlignment="1">
      <alignment vertical="center"/>
    </xf>
    <xf numFmtId="4" fontId="9" fillId="0" borderId="7" xfId="0" applyNumberFormat="1" applyFont="1" applyFill="1" applyBorder="1" applyAlignment="1">
      <alignment horizontal="center" vertical="center"/>
    </xf>
    <xf numFmtId="4" fontId="9" fillId="3" borderId="8" xfId="0" applyNumberFormat="1" applyFont="1" applyFill="1" applyBorder="1" applyAlignment="1">
      <alignment vertical="center"/>
    </xf>
    <xf numFmtId="164" fontId="9" fillId="3" borderId="7" xfId="0" applyNumberFormat="1" applyFont="1" applyFill="1" applyBorder="1" applyAlignment="1">
      <alignment horizontal="center" vertical="center"/>
    </xf>
    <xf numFmtId="165" fontId="9" fillId="3" borderId="7" xfId="0" applyNumberFormat="1" applyFont="1" applyFill="1" applyBorder="1" applyAlignment="1">
      <alignment horizontal="center" vertical="center"/>
    </xf>
    <xf numFmtId="0" fontId="7" fillId="0" borderId="7" xfId="0" applyFont="1" applyFill="1" applyBorder="1" applyAlignment="1">
      <alignment vertical="center"/>
    </xf>
    <xf numFmtId="0" fontId="9" fillId="4" borderId="5" xfId="0" applyFont="1" applyFill="1" applyBorder="1" applyAlignment="1">
      <alignment horizontal="center" vertical="center"/>
    </xf>
    <xf numFmtId="4" fontId="9" fillId="4" borderId="5" xfId="0" applyNumberFormat="1" applyFont="1" applyFill="1" applyBorder="1" applyAlignment="1">
      <alignment vertical="center"/>
    </xf>
    <xf numFmtId="4" fontId="9" fillId="4" borderId="5" xfId="0" applyNumberFormat="1" applyFont="1" applyFill="1" applyBorder="1" applyAlignment="1">
      <alignment horizontal="center" vertical="center"/>
    </xf>
    <xf numFmtId="2" fontId="6" fillId="4" borderId="5" xfId="0" applyNumberFormat="1" applyFont="1" applyFill="1" applyBorder="1" applyAlignment="1">
      <alignment horizontal="center" vertical="center"/>
    </xf>
    <xf numFmtId="0" fontId="12" fillId="5" borderId="8"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 fillId="2" borderId="6" xfId="0" applyFont="1" applyFill="1" applyBorder="1" applyAlignment="1">
      <alignment vertical="center"/>
    </xf>
    <xf numFmtId="0" fontId="1" fillId="2" borderId="7" xfId="0" applyFont="1" applyFill="1" applyBorder="1" applyAlignment="1">
      <alignment vertical="center"/>
    </xf>
    <xf numFmtId="0" fontId="4" fillId="4" borderId="13"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1" fillId="7" borderId="7" xfId="0" applyFont="1" applyFill="1" applyBorder="1" applyAlignment="1">
      <alignment horizontal="center" vertical="center"/>
    </xf>
    <xf numFmtId="0" fontId="1" fillId="0" borderId="8" xfId="0" applyFont="1" applyBorder="1" applyAlignment="1">
      <alignment vertical="center"/>
    </xf>
    <xf numFmtId="4" fontId="1" fillId="0" borderId="0" xfId="0" applyNumberFormat="1" applyFont="1" applyBorder="1" applyAlignment="1">
      <alignment vertical="center"/>
    </xf>
    <xf numFmtId="4" fontId="1" fillId="0" borderId="8" xfId="0" applyNumberFormat="1" applyFont="1" applyBorder="1" applyAlignment="1">
      <alignment horizontal="center" vertical="center"/>
    </xf>
    <xf numFmtId="4" fontId="1" fillId="0" borderId="10" xfId="0" applyNumberFormat="1" applyFont="1" applyBorder="1" applyAlignment="1">
      <alignment vertical="center"/>
    </xf>
    <xf numFmtId="0" fontId="4" fillId="9" borderId="13" xfId="0" applyFont="1" applyFill="1" applyBorder="1" applyAlignment="1">
      <alignment horizontal="center" vertical="center"/>
    </xf>
    <xf numFmtId="0" fontId="4" fillId="9" borderId="5" xfId="0" applyFont="1" applyFill="1" applyBorder="1" applyAlignment="1">
      <alignment vertical="center"/>
    </xf>
    <xf numFmtId="4" fontId="4" fillId="9" borderId="2" xfId="0" applyNumberFormat="1" applyFont="1" applyFill="1" applyBorder="1" applyAlignment="1">
      <alignment vertical="center"/>
    </xf>
    <xf numFmtId="4" fontId="4" fillId="9" borderId="5" xfId="0" applyNumberFormat="1" applyFont="1" applyFill="1" applyBorder="1" applyAlignment="1">
      <alignment horizontal="center" vertical="center"/>
    </xf>
    <xf numFmtId="4" fontId="4" fillId="9" borderId="3" xfId="0" applyNumberFormat="1" applyFont="1" applyFill="1" applyBorder="1" applyAlignment="1">
      <alignment vertical="center"/>
    </xf>
    <xf numFmtId="0" fontId="0" fillId="0" borderId="0" xfId="0" applyAlignment="1">
      <alignment vertical="center"/>
    </xf>
    <xf numFmtId="2" fontId="6" fillId="3" borderId="8" xfId="0" applyNumberFormat="1" applyFont="1" applyFill="1" applyBorder="1" applyAlignment="1">
      <alignment horizontal="center" vertical="center"/>
    </xf>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8" fillId="0" borderId="2" xfId="0" applyFont="1" applyFill="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1" fillId="0" borderId="0" xfId="0" applyFont="1" applyAlignment="1">
      <alignment horizontal="center" vertical="center"/>
    </xf>
    <xf numFmtId="0" fontId="19" fillId="0" borderId="0" xfId="0" applyFont="1" applyAlignment="1">
      <alignment horizontal="left"/>
    </xf>
    <xf numFmtId="0" fontId="1" fillId="0" borderId="0" xfId="0" applyFont="1" applyFill="1"/>
    <xf numFmtId="0" fontId="4" fillId="0" borderId="0" xfId="0" applyFont="1" applyFill="1" applyBorder="1" applyAlignment="1">
      <alignment horizontal="right"/>
    </xf>
    <xf numFmtId="4" fontId="4" fillId="0" borderId="0" xfId="0" applyNumberFormat="1" applyFont="1" applyFill="1" applyBorder="1" applyAlignment="1">
      <alignment horizontal="right"/>
    </xf>
    <xf numFmtId="0" fontId="7" fillId="7" borderId="8" xfId="0" applyFont="1" applyFill="1" applyBorder="1" applyAlignment="1">
      <alignment horizontal="left" vertical="center" wrapText="1"/>
    </xf>
    <xf numFmtId="0" fontId="7" fillId="7" borderId="4" xfId="0" applyFont="1" applyFill="1" applyBorder="1" applyAlignment="1">
      <alignment horizontal="left" vertical="center" wrapText="1"/>
    </xf>
    <xf numFmtId="0" fontId="1" fillId="7" borderId="1" xfId="0" applyFont="1" applyFill="1" applyBorder="1" applyAlignment="1">
      <alignment vertical="center" wrapText="1"/>
    </xf>
    <xf numFmtId="0" fontId="19" fillId="0" borderId="1" xfId="0" applyFont="1" applyBorder="1" applyAlignment="1">
      <alignment horizontal="right" vertical="center"/>
    </xf>
    <xf numFmtId="164" fontId="15"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7" borderId="5" xfId="0" applyFont="1" applyFill="1" applyBorder="1" applyAlignment="1">
      <alignment horizontal="left" vertical="center" wrapText="1"/>
    </xf>
    <xf numFmtId="0" fontId="1" fillId="7" borderId="1" xfId="0" applyFont="1" applyFill="1" applyBorder="1" applyAlignment="1">
      <alignment horizontal="left" vertical="center" wrapText="1"/>
    </xf>
    <xf numFmtId="0" fontId="2" fillId="0" borderId="8" xfId="0" applyFont="1" applyBorder="1" applyAlignment="1">
      <alignment horizontal="right" vertical="center"/>
    </xf>
    <xf numFmtId="4" fontId="2" fillId="0" borderId="8" xfId="0" applyNumberFormat="1" applyFont="1" applyBorder="1" applyAlignment="1">
      <alignment horizontal="right" vertical="center"/>
    </xf>
    <xf numFmtId="0" fontId="2" fillId="0" borderId="4" xfId="0" applyFont="1" applyBorder="1" applyAlignment="1">
      <alignment horizontal="right" vertical="center"/>
    </xf>
    <xf numFmtId="4" fontId="2" fillId="0" borderId="4" xfId="0" applyNumberFormat="1" applyFont="1" applyBorder="1" applyAlignment="1">
      <alignment horizontal="right" vertical="center"/>
    </xf>
    <xf numFmtId="1" fontId="2" fillId="0" borderId="5" xfId="0" applyNumberFormat="1" applyFont="1" applyFill="1" applyBorder="1" applyAlignment="1">
      <alignment horizontal="right" vertical="center"/>
    </xf>
    <xf numFmtId="4" fontId="2" fillId="0" borderId="5" xfId="0" applyNumberFormat="1" applyFont="1" applyFill="1" applyBorder="1" applyAlignment="1">
      <alignment horizontal="right" vertical="center"/>
    </xf>
    <xf numFmtId="0" fontId="2" fillId="0" borderId="5" xfId="0" applyFont="1" applyBorder="1" applyAlignment="1">
      <alignment horizontal="right" vertical="center"/>
    </xf>
    <xf numFmtId="4" fontId="2" fillId="0" borderId="5" xfId="0" applyNumberFormat="1" applyFont="1" applyBorder="1" applyAlignment="1">
      <alignment horizontal="right" vertical="center"/>
    </xf>
    <xf numFmtId="0" fontId="2" fillId="0" borderId="5" xfId="0" applyFont="1" applyFill="1" applyBorder="1" applyAlignment="1">
      <alignment horizontal="right" vertical="center"/>
    </xf>
    <xf numFmtId="0" fontId="2" fillId="2" borderId="5" xfId="0" applyFont="1" applyFill="1" applyBorder="1" applyAlignment="1">
      <alignment horizontal="right" vertical="center"/>
    </xf>
    <xf numFmtId="0" fontId="2" fillId="0" borderId="1" xfId="0" applyFont="1" applyFill="1" applyBorder="1" applyAlignment="1">
      <alignment horizontal="right" vertical="center"/>
    </xf>
    <xf numFmtId="4"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6" fillId="9" borderId="11" xfId="0" applyFont="1" applyFill="1" applyBorder="1" applyAlignment="1">
      <alignment horizontal="right" vertical="center"/>
    </xf>
    <xf numFmtId="4" fontId="6" fillId="9" borderId="4" xfId="0" applyNumberFormat="1" applyFont="1" applyFill="1" applyBorder="1" applyAlignment="1">
      <alignment horizontal="right" vertical="center"/>
    </xf>
    <xf numFmtId="0" fontId="20" fillId="0" borderId="0" xfId="0" applyFont="1"/>
    <xf numFmtId="0" fontId="1" fillId="0" borderId="0" xfId="0" applyFont="1" applyBorder="1" applyAlignment="1">
      <alignment vertical="center"/>
    </xf>
    <xf numFmtId="0" fontId="1" fillId="0" borderId="0" xfId="0" applyFont="1" applyBorder="1" applyAlignment="1">
      <alignment horizontal="right" vertical="center"/>
    </xf>
    <xf numFmtId="4" fontId="19" fillId="0" borderId="1" xfId="0" applyNumberFormat="1" applyFont="1" applyBorder="1" applyAlignment="1">
      <alignment horizontal="right" vertical="center"/>
    </xf>
    <xf numFmtId="0" fontId="23" fillId="3" borderId="5" xfId="0" applyFont="1" applyFill="1" applyBorder="1" applyAlignment="1">
      <alignment horizontal="center" vertical="center" wrapText="1"/>
    </xf>
    <xf numFmtId="0" fontId="24" fillId="10" borderId="1" xfId="0" applyFont="1" applyFill="1" applyBorder="1" applyAlignment="1">
      <alignment horizontal="left" vertical="center" wrapText="1"/>
    </xf>
    <xf numFmtId="0" fontId="24" fillId="11" borderId="8" xfId="0" applyFont="1" applyFill="1" applyBorder="1" applyAlignment="1">
      <alignment horizontal="left" vertical="center" wrapText="1"/>
    </xf>
    <xf numFmtId="164" fontId="2" fillId="2" borderId="5"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0" fontId="12"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164" fontId="2" fillId="0" borderId="5" xfId="0" applyNumberFormat="1" applyFont="1" applyBorder="1" applyAlignment="1">
      <alignment horizontal="center" vertical="center"/>
    </xf>
    <xf numFmtId="0" fontId="27" fillId="0" borderId="11" xfId="0" applyFont="1" applyBorder="1" applyAlignment="1">
      <alignment horizontal="center" vertical="center"/>
    </xf>
    <xf numFmtId="1" fontId="8" fillId="0" borderId="6" xfId="0" applyNumberFormat="1" applyFont="1" applyFill="1" applyBorder="1" applyAlignment="1">
      <alignment vertical="center"/>
    </xf>
    <xf numFmtId="1" fontId="8" fillId="0" borderId="7" xfId="0" applyNumberFormat="1" applyFont="1" applyFill="1" applyBorder="1" applyAlignment="1">
      <alignment vertical="center"/>
    </xf>
    <xf numFmtId="1" fontId="9" fillId="0" borderId="7" xfId="0" applyNumberFormat="1" applyFont="1" applyFill="1" applyBorder="1" applyAlignment="1">
      <alignment vertical="center"/>
    </xf>
    <xf numFmtId="1" fontId="9" fillId="4" borderId="5" xfId="0" applyNumberFormat="1" applyFont="1" applyFill="1" applyBorder="1" applyAlignment="1">
      <alignment vertical="center"/>
    </xf>
    <xf numFmtId="1" fontId="8" fillId="10" borderId="1" xfId="0" applyNumberFormat="1" applyFont="1" applyFill="1" applyBorder="1" applyAlignment="1">
      <alignment vertical="center"/>
    </xf>
    <xf numFmtId="1" fontId="8" fillId="11" borderId="8" xfId="0" applyNumberFormat="1" applyFont="1" applyFill="1" applyBorder="1" applyAlignment="1">
      <alignment vertical="center"/>
    </xf>
    <xf numFmtId="1" fontId="8" fillId="5" borderId="8" xfId="0" applyNumberFormat="1" applyFont="1" applyFill="1" applyBorder="1" applyAlignment="1">
      <alignment vertical="center"/>
    </xf>
    <xf numFmtId="1" fontId="8" fillId="6" borderId="4" xfId="0" applyNumberFormat="1" applyFont="1" applyFill="1" applyBorder="1" applyAlignment="1">
      <alignment vertical="center"/>
    </xf>
    <xf numFmtId="1" fontId="8" fillId="3" borderId="6" xfId="0" applyNumberFormat="1" applyFont="1" applyFill="1" applyBorder="1" applyAlignment="1">
      <alignment vertical="center"/>
    </xf>
    <xf numFmtId="1" fontId="8" fillId="3" borderId="7" xfId="0" applyNumberFormat="1" applyFont="1" applyFill="1" applyBorder="1" applyAlignment="1">
      <alignment vertical="center"/>
    </xf>
    <xf numFmtId="1" fontId="9" fillId="3" borderId="7" xfId="0" applyNumberFormat="1" applyFont="1" applyFill="1" applyBorder="1" applyAlignment="1">
      <alignment vertical="center"/>
    </xf>
    <xf numFmtId="0" fontId="30" fillId="0" borderId="11" xfId="0" applyFont="1" applyBorder="1" applyAlignment="1">
      <alignment horizontal="left" vertical="center" indent="1"/>
    </xf>
    <xf numFmtId="0" fontId="11" fillId="8" borderId="2" xfId="0" applyFont="1" applyFill="1" applyBorder="1" applyAlignment="1">
      <alignment horizontal="center" vertical="center" wrapText="1"/>
    </xf>
    <xf numFmtId="0" fontId="11" fillId="8" borderId="5" xfId="0" applyFont="1" applyFill="1" applyBorder="1" applyAlignment="1">
      <alignment horizontal="center" vertical="center" wrapText="1"/>
    </xf>
    <xf numFmtId="164" fontId="11" fillId="8" borderId="5" xfId="0" applyNumberFormat="1" applyFont="1" applyFill="1" applyBorder="1" applyAlignment="1">
      <alignment horizontal="center" vertical="center" wrapText="1"/>
    </xf>
    <xf numFmtId="49" fontId="18" fillId="0" borderId="5" xfId="0" applyNumberFormat="1" applyFont="1" applyBorder="1" applyAlignment="1">
      <alignment horizontal="center" vertical="center"/>
    </xf>
    <xf numFmtId="0" fontId="18" fillId="0" borderId="0" xfId="0" applyFont="1" applyAlignment="1">
      <alignment horizontal="center" vertical="center"/>
    </xf>
    <xf numFmtId="0" fontId="4" fillId="7" borderId="8" xfId="0" applyFont="1" applyFill="1" applyBorder="1" applyAlignment="1">
      <alignment vertical="top" wrapText="1"/>
    </xf>
    <xf numFmtId="0" fontId="20" fillId="2" borderId="0" xfId="0" applyFont="1" applyFill="1"/>
    <xf numFmtId="0" fontId="32" fillId="0" borderId="0" xfId="0" applyFont="1"/>
    <xf numFmtId="0" fontId="33" fillId="0" borderId="0" xfId="0" applyFont="1" applyAlignment="1">
      <alignment vertical="top" wrapText="1"/>
    </xf>
    <xf numFmtId="0" fontId="20" fillId="0" borderId="0" xfId="0" applyFont="1" applyAlignment="1">
      <alignment vertical="center"/>
    </xf>
    <xf numFmtId="0" fontId="34" fillId="0" borderId="0" xfId="0" applyFont="1"/>
    <xf numFmtId="0" fontId="35" fillId="0" borderId="0" xfId="0" applyFont="1"/>
    <xf numFmtId="0" fontId="35" fillId="2" borderId="0" xfId="0" applyFont="1" applyFill="1"/>
    <xf numFmtId="0" fontId="35" fillId="0" borderId="0" xfId="0" applyFont="1" applyAlignment="1">
      <alignment vertical="center"/>
    </xf>
    <xf numFmtId="0" fontId="33" fillId="0" borderId="0" xfId="0" applyFont="1"/>
    <xf numFmtId="0" fontId="19" fillId="0" borderId="0" xfId="0" applyFont="1"/>
    <xf numFmtId="0" fontId="33" fillId="0" borderId="0" xfId="0" applyFont="1" applyAlignment="1">
      <alignment horizontal="center" vertical="center"/>
    </xf>
    <xf numFmtId="0" fontId="36" fillId="0" borderId="0" xfId="0" applyFont="1" applyAlignment="1">
      <alignment horizontal="center" vertical="center"/>
    </xf>
    <xf numFmtId="0" fontId="19" fillId="0" borderId="0" xfId="0" applyFont="1" applyFill="1"/>
    <xf numFmtId="0" fontId="37" fillId="0" borderId="0" xfId="0" applyFont="1"/>
    <xf numFmtId="0" fontId="1" fillId="7" borderId="1" xfId="0" applyFont="1" applyFill="1" applyBorder="1" applyAlignment="1">
      <alignment horizontal="center" vertical="center" wrapText="1"/>
    </xf>
    <xf numFmtId="0" fontId="1" fillId="0" borderId="5" xfId="0" applyFont="1" applyBorder="1" applyAlignment="1">
      <alignment horizontal="center" vertical="center"/>
    </xf>
    <xf numFmtId="0" fontId="7" fillId="0" borderId="0" xfId="0" applyFont="1" applyAlignment="1">
      <alignment vertical="center"/>
    </xf>
    <xf numFmtId="0" fontId="38" fillId="0" borderId="0" xfId="0" applyFont="1" applyAlignment="1">
      <alignment vertical="center"/>
    </xf>
    <xf numFmtId="0" fontId="39" fillId="7" borderId="0" xfId="0" applyFont="1" applyFill="1" applyAlignment="1">
      <alignment vertical="center"/>
    </xf>
    <xf numFmtId="0" fontId="40" fillId="0" borderId="0" xfId="0" applyFont="1" applyAlignment="1">
      <alignment horizontal="left" vertical="center" indent="5"/>
    </xf>
    <xf numFmtId="0" fontId="4" fillId="0" borderId="0" xfId="0" applyFont="1" applyFill="1" applyBorder="1" applyAlignment="1"/>
    <xf numFmtId="0" fontId="1" fillId="0" borderId="0" xfId="0" applyFont="1" applyFill="1" applyBorder="1" applyAlignment="1"/>
    <xf numFmtId="0" fontId="1" fillId="0" borderId="11" xfId="0" applyFont="1" applyBorder="1" applyAlignment="1">
      <alignment vertical="center"/>
    </xf>
    <xf numFmtId="2" fontId="2" fillId="3" borderId="4" xfId="0" applyNumberFormat="1" applyFont="1" applyFill="1" applyBorder="1" applyAlignment="1">
      <alignment horizontal="center" vertical="center"/>
    </xf>
    <xf numFmtId="2" fontId="35" fillId="0" borderId="0" xfId="0" applyNumberFormat="1" applyFont="1"/>
    <xf numFmtId="0" fontId="41" fillId="0" borderId="0" xfId="0" applyFont="1"/>
    <xf numFmtId="0" fontId="42" fillId="0" borderId="0" xfId="0" applyFont="1" applyAlignment="1">
      <alignment horizontal="left" vertical="center" indent="5"/>
    </xf>
    <xf numFmtId="0" fontId="12" fillId="0" borderId="7" xfId="0" applyFont="1" applyFill="1" applyBorder="1" applyAlignment="1">
      <alignment horizontal="left" vertical="center" wrapText="1"/>
    </xf>
    <xf numFmtId="0" fontId="1" fillId="0" borderId="5" xfId="0" applyFont="1" applyBorder="1" applyAlignment="1">
      <alignment horizontal="center" vertical="center"/>
    </xf>
    <xf numFmtId="0" fontId="1"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0" xfId="0" applyFont="1" applyBorder="1" applyAlignment="1">
      <alignment horizontal="left" vertical="top" wrapText="1"/>
    </xf>
    <xf numFmtId="0" fontId="11" fillId="0" borderId="0" xfId="0" applyFont="1" applyAlignment="1">
      <alignment horizontal="left" wrapText="1"/>
    </xf>
    <xf numFmtId="0" fontId="3"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3" fillId="3" borderId="5" xfId="0" applyFont="1" applyFill="1" applyBorder="1" applyAlignment="1">
      <alignment horizontal="center" vertical="center"/>
    </xf>
    <xf numFmtId="0" fontId="11" fillId="0" borderId="2" xfId="0" applyFont="1" applyBorder="1" applyAlignment="1">
      <alignment horizontal="left" vertical="top" wrapText="1"/>
    </xf>
    <xf numFmtId="0" fontId="27" fillId="0" borderId="0"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2" fontId="2" fillId="2" borderId="5" xfId="0" applyNumberFormat="1" applyFont="1" applyFill="1" applyBorder="1" applyAlignment="1">
      <alignment horizontal="center" vertical="center"/>
    </xf>
    <xf numFmtId="0" fontId="2" fillId="2" borderId="13" xfId="0" applyFont="1" applyFill="1" applyBorder="1" applyAlignment="1">
      <alignment horizontal="left" vertical="center"/>
    </xf>
    <xf numFmtId="0" fontId="2" fillId="2" borderId="3" xfId="0" applyFont="1" applyFill="1" applyBorder="1" applyAlignment="1">
      <alignment horizontal="left" vertical="center"/>
    </xf>
    <xf numFmtId="0" fontId="1" fillId="2" borderId="13" xfId="0" applyFont="1" applyFill="1" applyBorder="1" applyAlignment="1">
      <alignment horizontal="left" vertical="center"/>
    </xf>
    <xf numFmtId="0" fontId="1" fillId="2" borderId="3" xfId="0" applyFont="1" applyFill="1" applyBorder="1" applyAlignment="1">
      <alignment horizontal="left" vertical="center"/>
    </xf>
    <xf numFmtId="0" fontId="2" fillId="2" borderId="1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6" fillId="0" borderId="9" xfId="0" applyFont="1" applyBorder="1" applyAlignment="1">
      <alignment horizontal="center" vertical="center" wrapText="1"/>
    </xf>
    <xf numFmtId="0" fontId="11" fillId="0" borderId="9" xfId="0" applyFont="1" applyBorder="1" applyAlignment="1">
      <alignment horizontal="left" vertical="center" wrapText="1"/>
    </xf>
    <xf numFmtId="0" fontId="11" fillId="2" borderId="13" xfId="0" applyFont="1" applyFill="1" applyBorder="1" applyAlignment="1">
      <alignment horizontal="left" vertical="center"/>
    </xf>
    <xf numFmtId="0" fontId="11" fillId="2" borderId="3" xfId="0" applyFont="1" applyFill="1" applyBorder="1" applyAlignment="1">
      <alignment horizontal="left" vertical="center"/>
    </xf>
    <xf numFmtId="49" fontId="9" fillId="2" borderId="5" xfId="0" applyNumberFormat="1" applyFont="1" applyFill="1" applyBorder="1" applyAlignment="1">
      <alignment horizontal="center" vertical="center"/>
    </xf>
    <xf numFmtId="1" fontId="6" fillId="2" borderId="5" xfId="0" applyNumberFormat="1" applyFont="1" applyFill="1" applyBorder="1" applyAlignment="1">
      <alignment horizontal="center" vertical="center"/>
    </xf>
    <xf numFmtId="0" fontId="11" fillId="0" borderId="0" xfId="0" applyFont="1" applyAlignment="1">
      <alignment horizontal="left" vertical="top" wrapText="1"/>
    </xf>
    <xf numFmtId="0" fontId="4" fillId="0" borderId="0" xfId="0" applyFont="1" applyAlignment="1">
      <alignment horizontal="center" vertical="center" wrapText="1"/>
    </xf>
    <xf numFmtId="0" fontId="1" fillId="7" borderId="1"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0" fillId="0" borderId="3" xfId="0" applyBorder="1" applyAlignment="1">
      <alignment horizontal="center" vertical="center" wrapText="1"/>
    </xf>
    <xf numFmtId="0" fontId="1" fillId="0" borderId="11" xfId="0" applyFont="1" applyBorder="1" applyAlignment="1">
      <alignment horizontal="right" vertical="center"/>
    </xf>
    <xf numFmtId="0" fontId="4" fillId="0" borderId="0" xfId="0" applyFont="1" applyAlignment="1">
      <alignment horizontal="center" wrapText="1"/>
    </xf>
    <xf numFmtId="0" fontId="4" fillId="9" borderId="14" xfId="0" applyFont="1" applyFill="1" applyBorder="1" applyAlignment="1">
      <alignment horizontal="center" vertical="center"/>
    </xf>
    <xf numFmtId="0" fontId="4" fillId="9" borderId="12" xfId="0" applyFont="1" applyFill="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1" fontId="8" fillId="0" borderId="1" xfId="0" applyNumberFormat="1" applyFont="1" applyBorder="1" applyAlignment="1">
      <alignment vertical="center"/>
    </xf>
    <xf numFmtId="4" fontId="8" fillId="0" borderId="1" xfId="0" applyNumberFormat="1" applyFont="1" applyBorder="1" applyAlignment="1">
      <alignment vertical="center"/>
    </xf>
    <xf numFmtId="165" fontId="8" fillId="0" borderId="1" xfId="0" applyNumberFormat="1" applyFont="1" applyBorder="1" applyAlignment="1">
      <alignment horizontal="center" vertical="center"/>
    </xf>
    <xf numFmtId="1" fontId="8" fillId="0" borderId="8" xfId="0" applyNumberFormat="1" applyFont="1" applyBorder="1" applyAlignment="1">
      <alignment vertical="center"/>
    </xf>
    <xf numFmtId="4" fontId="8" fillId="0" borderId="8" xfId="0" applyNumberFormat="1" applyFont="1" applyBorder="1" applyAlignment="1">
      <alignment vertical="center"/>
    </xf>
    <xf numFmtId="165" fontId="8" fillId="0" borderId="8" xfId="0" applyNumberFormat="1" applyFont="1" applyBorder="1" applyAlignment="1">
      <alignment horizontal="center" vertical="center"/>
    </xf>
    <xf numFmtId="0" fontId="8" fillId="4" borderId="5" xfId="0" applyFont="1" applyFill="1" applyBorder="1" applyAlignment="1">
      <alignment horizontal="center" vertical="center"/>
    </xf>
    <xf numFmtId="3" fontId="9" fillId="0" borderId="5" xfId="0" applyNumberFormat="1" applyFont="1" applyFill="1" applyBorder="1" applyAlignment="1">
      <alignment horizontal="center" vertical="center"/>
    </xf>
  </cellXfs>
  <cellStyles count="1">
    <cellStyle name="Normalno" xfId="0" builtinId="0"/>
  </cellStyles>
  <dxfs count="0"/>
  <tableStyles count="0" defaultTableStyle="TableStyleMedium2" defaultPivotStyle="PivotStyleLight16"/>
  <colors>
    <mruColors>
      <color rgb="FFFFFFCC"/>
      <color rgb="FFD3F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broj korisnika</c:v>
          </c:tx>
          <c:spPr>
            <a:solidFill>
              <a:schemeClr val="accent1">
                <a:lumMod val="50000"/>
              </a:schemeClr>
            </a:solidFill>
            <a:ln>
              <a:noFill/>
            </a:ln>
            <a:effectLst>
              <a:outerShdw blurRad="76200" dir="18900000" sy="23000" kx="-1200000" algn="bl" rotWithShape="0">
                <a:prstClr val="black">
                  <a:alpha val="20000"/>
                </a:prstClr>
              </a:outerShdw>
            </a:effectLst>
          </c:spPr>
          <c:invertIfNegative val="0"/>
          <c:dPt>
            <c:idx val="0"/>
            <c:invertIfNegative val="0"/>
            <c:bubble3D val="0"/>
            <c:spPr>
              <a:solidFill>
                <a:srgbClr val="92D05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6-63F1-4398-AD38-B4E376014728}"/>
              </c:ext>
            </c:extLst>
          </c:dPt>
          <c:dPt>
            <c:idx val="1"/>
            <c:invertIfNegative val="0"/>
            <c:bubble3D val="0"/>
            <c:spPr>
              <a:solidFill>
                <a:schemeClr val="tx1"/>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9-63F1-4398-AD38-B4E376014728}"/>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002060"/>
                      </a:solidFill>
                      <a:latin typeface="+mn-lt"/>
                      <a:ea typeface="+mn-ea"/>
                      <a:cs typeface="+mn-cs"/>
                    </a:defRPr>
                  </a:pPr>
                  <a:endParaRPr lang="sr-Latn-RS"/>
                </a:p>
              </c:txPr>
              <c:dLblPos val="inEnd"/>
              <c:showLegendKey val="0"/>
              <c:showVal val="1"/>
              <c:showCatName val="0"/>
              <c:showSerName val="0"/>
              <c:showPercent val="0"/>
              <c:showBubbleSize val="0"/>
              <c:extLst>
                <c:ext xmlns:c16="http://schemas.microsoft.com/office/drawing/2014/chart" uri="{C3380CC4-5D6E-409C-BE32-E72D297353CC}">
                  <c16:uniqueId val="{00000006-63F1-4398-AD38-B4E37601472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sr-Latn-R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('stranica 1 i 2'!$A$23:$K$23,'stranica 1 i 2'!$A$37:$D$37)</c:f>
              <c:strCache>
                <c:ptCount val="2"/>
                <c:pt idx="0">
                  <c:v>Pension beneficiaries entitled to pension FOR THE FIRST TIME in 2023 according to the Pension Insurance Act  - NEW BENEFICIARIES</c:v>
                </c:pt>
                <c:pt idx="1">
                  <c:v>Pension beneficiaries whose pension entitlement ceased in 2023  -  death caused,   
and who were retired according to the Pension Insurance Act  </c:v>
                </c:pt>
              </c:strCache>
            </c:strRef>
          </c:cat>
          <c:val>
            <c:numRef>
              <c:f>('stranica 1 i 2'!$B$32,'stranica 1 i 2'!$B$41)</c:f>
              <c:numCache>
                <c:formatCode>0</c:formatCode>
                <c:ptCount val="2"/>
                <c:pt idx="0">
                  <c:v>43073</c:v>
                </c:pt>
                <c:pt idx="1">
                  <c:v>42663</c:v>
                </c:pt>
              </c:numCache>
            </c:numRef>
          </c:val>
          <c:extLst>
            <c:ext xmlns:c16="http://schemas.microsoft.com/office/drawing/2014/chart" uri="{C3380CC4-5D6E-409C-BE32-E72D297353CC}">
              <c16:uniqueId val="{00000000-89BE-419A-820E-25436B394F83}"/>
            </c:ext>
          </c:extLst>
        </c:ser>
        <c:dLbls>
          <c:dLblPos val="inEnd"/>
          <c:showLegendKey val="0"/>
          <c:showVal val="1"/>
          <c:showCatName val="0"/>
          <c:showSerName val="0"/>
          <c:showPercent val="0"/>
          <c:showBubbleSize val="0"/>
        </c:dLbls>
        <c:gapWidth val="41"/>
        <c:axId val="74651968"/>
        <c:axId val="74654880"/>
      </c:barChart>
      <c:catAx>
        <c:axId val="7465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dk1">
                    <a:lumMod val="65000"/>
                    <a:lumOff val="35000"/>
                  </a:schemeClr>
                </a:solidFill>
                <a:effectLst/>
                <a:latin typeface="+mn-lt"/>
                <a:ea typeface="+mn-ea"/>
                <a:cs typeface="+mn-cs"/>
              </a:defRPr>
            </a:pPr>
            <a:endParaRPr lang="sr-Latn-RS"/>
          </a:p>
        </c:txPr>
        <c:crossAx val="74654880"/>
        <c:crosses val="autoZero"/>
        <c:auto val="1"/>
        <c:lblAlgn val="ctr"/>
        <c:lblOffset val="100"/>
        <c:noMultiLvlLbl val="0"/>
      </c:catAx>
      <c:valAx>
        <c:axId val="74654880"/>
        <c:scaling>
          <c:orientation val="minMax"/>
          <c:max val="45000"/>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sr-Latn-RS"/>
          </a:p>
        </c:txPr>
        <c:crossAx val="74651968"/>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hr-HR" sz="1200"/>
              <a:t>Beneficiaries to insurees ratio </a:t>
            </a:r>
            <a:r>
              <a:rPr lang="hr-HR" sz="1200">
                <a:solidFill>
                  <a:srgbClr val="FF0000"/>
                </a:solidFill>
              </a:rPr>
              <a:t>1 : 1,35</a:t>
            </a:r>
          </a:p>
        </c:rich>
      </c:tx>
      <c:layout>
        <c:manualLayout>
          <c:xMode val="edge"/>
          <c:yMode val="edge"/>
          <c:x val="0.19897076375707615"/>
          <c:y val="4.6684164479440071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sr-Latn-RS"/>
        </a:p>
      </c:txPr>
    </c:title>
    <c:autoTitleDeleted val="0"/>
    <c:plotArea>
      <c:layout/>
      <c:barChart>
        <c:barDir val="col"/>
        <c:grouping val="clustered"/>
        <c:varyColors val="0"/>
        <c:ser>
          <c:idx val="0"/>
          <c:order val="0"/>
          <c:spPr>
            <a:solidFill>
              <a:schemeClr val="accent1">
                <a:lumMod val="5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sr-Latn-R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'stranica 1 i 2'!$A$45:$A$46</c:f>
              <c:strCache>
                <c:ptCount val="2"/>
                <c:pt idx="0">
                  <c:v>NUMBER  of insurees  as of  31 December 2023.</c:v>
                </c:pt>
                <c:pt idx="1">
                  <c:v>OVERALL number of beneficiaries in December 2023 (payment in January 2024)</c:v>
                </c:pt>
              </c:strCache>
            </c:strRef>
          </c:cat>
          <c:val>
            <c:numRef>
              <c:f>'stranica 1 i 2'!$C$45:$C$46</c:f>
              <c:numCache>
                <c:formatCode>0</c:formatCode>
                <c:ptCount val="2"/>
                <c:pt idx="0">
                  <c:v>1648877</c:v>
                </c:pt>
                <c:pt idx="1">
                  <c:v>1225246</c:v>
                </c:pt>
              </c:numCache>
            </c:numRef>
          </c:val>
          <c:extLst>
            <c:ext xmlns:c16="http://schemas.microsoft.com/office/drawing/2014/chart" uri="{C3380CC4-5D6E-409C-BE32-E72D297353CC}">
              <c16:uniqueId val="{00000000-C4FD-42C9-A646-836DD335B544}"/>
            </c:ext>
          </c:extLst>
        </c:ser>
        <c:ser>
          <c:idx val="1"/>
          <c:order val="1"/>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sr-Latn-R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'stranica 1 i 2'!$A$45:$A$46</c:f>
              <c:strCache>
                <c:ptCount val="2"/>
                <c:pt idx="0">
                  <c:v>NUMBER  of insurees  as of  31 December 2023.</c:v>
                </c:pt>
                <c:pt idx="1">
                  <c:v>OVERALL number of beneficiaries in December 2023 (payment in January 2024)</c:v>
                </c:pt>
              </c:strCache>
            </c:strRef>
          </c:cat>
          <c:val>
            <c:numRef>
              <c:f>'stranica 1 i 2'!$D$45:$D$46</c:f>
              <c:numCache>
                <c:formatCode>0</c:formatCode>
                <c:ptCount val="2"/>
              </c:numCache>
            </c:numRef>
          </c:val>
          <c:extLst>
            <c:ext xmlns:c16="http://schemas.microsoft.com/office/drawing/2014/chart" uri="{C3380CC4-5D6E-409C-BE32-E72D297353CC}">
              <c16:uniqueId val="{00000001-C4FD-42C9-A646-836DD335B544}"/>
            </c:ext>
          </c:extLst>
        </c:ser>
        <c:dLbls>
          <c:dLblPos val="inEnd"/>
          <c:showLegendKey val="0"/>
          <c:showVal val="1"/>
          <c:showCatName val="0"/>
          <c:showSerName val="0"/>
          <c:showPercent val="0"/>
          <c:showBubbleSize val="0"/>
        </c:dLbls>
        <c:gapWidth val="0"/>
        <c:axId val="155137216"/>
        <c:axId val="155139296"/>
      </c:barChart>
      <c:catAx>
        <c:axId val="1551372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1" i="0" u="none" strike="noStrike" kern="1200" cap="all" baseline="0">
                <a:solidFill>
                  <a:schemeClr val="dk1">
                    <a:lumMod val="75000"/>
                    <a:lumOff val="25000"/>
                  </a:schemeClr>
                </a:solidFill>
                <a:latin typeface="+mn-lt"/>
                <a:ea typeface="+mn-ea"/>
                <a:cs typeface="+mn-cs"/>
              </a:defRPr>
            </a:pPr>
            <a:endParaRPr lang="sr-Latn-RS"/>
          </a:p>
        </c:txPr>
        <c:crossAx val="155139296"/>
        <c:crosses val="autoZero"/>
        <c:auto val="1"/>
        <c:lblAlgn val="ctr"/>
        <c:lblOffset val="100"/>
        <c:noMultiLvlLbl val="0"/>
      </c:catAx>
      <c:valAx>
        <c:axId val="155139296"/>
        <c:scaling>
          <c:orientation val="minMax"/>
        </c:scaling>
        <c:delete val="1"/>
        <c:axPos val="l"/>
        <c:majorGridlines>
          <c:spPr>
            <a:ln w="9525" cap="flat" cmpd="sng" algn="ctr">
              <a:noFill/>
              <a:round/>
            </a:ln>
            <a:effectLst/>
          </c:spPr>
        </c:majorGridlines>
        <c:numFmt formatCode="0" sourceLinked="1"/>
        <c:majorTickMark val="none"/>
        <c:minorTickMark val="none"/>
        <c:tickLblPos val="none"/>
        <c:crossAx val="1551372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sr-Latn-R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b="1" i="1">
                <a:solidFill>
                  <a:srgbClr val="FF0000"/>
                </a:solidFill>
              </a:rPr>
              <a:t>Not including international agreements</a:t>
            </a:r>
          </a:p>
        </c:rich>
      </c:tx>
      <c:layout>
        <c:manualLayout>
          <c:xMode val="edge"/>
          <c:yMode val="edge"/>
          <c:x val="0.2501602886090788"/>
          <c:y val="7.202882514180320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manualLayout>
          <c:layoutTarget val="inner"/>
          <c:xMode val="edge"/>
          <c:yMode val="edge"/>
          <c:x val="2.7050258041579234E-2"/>
          <c:y val="7.923170765598353E-2"/>
          <c:w val="0.94406757045497058"/>
          <c:h val="0.68750338291204804"/>
        </c:manualLayout>
      </c:layout>
      <c:barChart>
        <c:barDir val="col"/>
        <c:grouping val="clustered"/>
        <c:varyColors val="0"/>
        <c:ser>
          <c:idx val="0"/>
          <c:order val="0"/>
          <c:tx>
            <c:strRef>
              <c:f>'stranica 1 i 2'!$G$4</c:f>
              <c:strCache>
                <c:ptCount val="1"/>
                <c:pt idx="0">
                  <c:v>Average net pension in euros (EUR) </c:v>
                </c:pt>
              </c:strCache>
            </c:strRef>
          </c:tx>
          <c:spPr>
            <a:solidFill>
              <a:schemeClr val="accent1">
                <a:lumMod val="50000"/>
              </a:schemeClr>
            </a:solidFill>
            <a:ln>
              <a:noFill/>
            </a:ln>
            <a:effectLst/>
          </c:spPr>
          <c:invertIfNegative val="0"/>
          <c:dLbls>
            <c:dLbl>
              <c:idx val="1"/>
              <c:layout>
                <c:manualLayout>
                  <c:x val="0"/>
                  <c:y val="0.3007376148090358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84-4C91-BDED-3B93F1BD9D2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sr-Latn-R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('stranica 1 i 2'!$A$5:$K$5,'stranica 1 i 2'!$A$23:$K$23)</c:f>
              <c:strCache>
                <c:ptCount val="2"/>
                <c:pt idx="0">
                  <c:v>Pension beneficiaries entitled according to the Pension Insurance Act  </c:v>
                </c:pt>
                <c:pt idx="1">
                  <c:v>Pension beneficiaries entitled to pension FOR THE FIRST TIME in 2023 according to the Pension Insurance Act  - NEW BENEFICIARIES</c:v>
                </c:pt>
              </c:strCache>
            </c:strRef>
          </c:cat>
          <c:val>
            <c:numRef>
              <c:f>('stranica 1 i 2'!$G$15,'stranica 1 i 2'!$G$32)</c:f>
              <c:numCache>
                <c:formatCode>#,##0.00</c:formatCode>
                <c:ptCount val="2"/>
                <c:pt idx="0">
                  <c:v>511.31</c:v>
                </c:pt>
                <c:pt idx="1">
                  <c:v>528.31359937807724</c:v>
                </c:pt>
              </c:numCache>
            </c:numRef>
          </c:val>
          <c:extLst>
            <c:ext xmlns:c16="http://schemas.microsoft.com/office/drawing/2014/chart" uri="{C3380CC4-5D6E-409C-BE32-E72D297353CC}">
              <c16:uniqueId val="{00000000-E7E1-4338-946B-DDC96E1D6A72}"/>
            </c:ext>
          </c:extLst>
        </c:ser>
        <c:dLbls>
          <c:showLegendKey val="0"/>
          <c:showVal val="0"/>
          <c:showCatName val="0"/>
          <c:showSerName val="0"/>
          <c:showPercent val="0"/>
          <c:showBubbleSize val="0"/>
        </c:dLbls>
        <c:gapWidth val="105"/>
        <c:overlap val="-27"/>
        <c:axId val="255809952"/>
        <c:axId val="255805376"/>
      </c:barChart>
      <c:lineChart>
        <c:grouping val="standard"/>
        <c:varyColors val="0"/>
        <c:ser>
          <c:idx val="1"/>
          <c:order val="1"/>
          <c:tx>
            <c:v>average pension amount</c:v>
          </c:tx>
          <c:spPr>
            <a:ln w="28575" cap="rnd">
              <a:noFill/>
              <a:round/>
            </a:ln>
            <a:effectLst/>
          </c:spPr>
          <c:marker>
            <c:symbol val="circle"/>
            <c:size val="9"/>
            <c:spPr>
              <a:solidFill>
                <a:schemeClr val="bg1"/>
              </a:solidFill>
              <a:ln w="9525">
                <a:solidFill>
                  <a:schemeClr val="accent2"/>
                </a:solidFill>
              </a:ln>
              <a:effectLst/>
            </c:spPr>
          </c:marker>
          <c:dLbls>
            <c:dLbl>
              <c:idx val="1"/>
              <c:layout>
                <c:manualLayout>
                  <c:x val="-4.3459459411535756E-2"/>
                  <c:y val="-9.394425835757983E-2"/>
                </c:manualLayout>
              </c:layout>
              <c:tx>
                <c:rich>
                  <a:bodyPr rot="0" spcFirstLastPara="1" vertOverflow="ellipsis" vert="horz" wrap="square" lIns="38100" tIns="19050" rIns="38100" bIns="19050" anchor="ctr" anchorCtr="1">
                    <a:noAutofit/>
                  </a:bodyPr>
                  <a:lstStyle/>
                  <a:p>
                    <a:pPr>
                      <a:defRPr sz="1050" b="1" i="0" u="none" strike="noStrike" kern="1200" baseline="0">
                        <a:solidFill>
                          <a:schemeClr val="bg1"/>
                        </a:solidFill>
                        <a:latin typeface="+mn-lt"/>
                        <a:ea typeface="+mn-ea"/>
                        <a:cs typeface="+mn-cs"/>
                      </a:defRPr>
                    </a:pPr>
                    <a:r>
                      <a:rPr lang="en-US"/>
                      <a:t>33</a:t>
                    </a:r>
                  </a:p>
                </c:rich>
              </c:tx>
              <c:spPr>
                <a:solidFill>
                  <a:srgbClr val="7030A0"/>
                </a:solid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bg1"/>
                      </a:solidFill>
                      <a:latin typeface="+mn-lt"/>
                      <a:ea typeface="+mn-ea"/>
                      <a:cs typeface="+mn-cs"/>
                    </a:defRPr>
                  </a:pPr>
                  <a:endParaRPr lang="sr-Latn-RS"/>
                </a:p>
              </c:txPr>
              <c:dLblPos val="r"/>
              <c:showLegendKey val="0"/>
              <c:showVal val="1"/>
              <c:showCatName val="0"/>
              <c:showSerName val="0"/>
              <c:showPercent val="0"/>
              <c:showBubbleSize val="0"/>
              <c:extLst>
                <c:ext xmlns:c15="http://schemas.microsoft.com/office/drawing/2012/chart" uri="{CE6537A1-D6FC-4f65-9D91-7224C49458BB}">
                  <c15:layout>
                    <c:manualLayout>
                      <c:w val="5.1842153558899179E-2"/>
                      <c:h val="9.2006608565890685E-2"/>
                    </c:manualLayout>
                  </c15:layout>
                </c:ext>
                <c:ext xmlns:c16="http://schemas.microsoft.com/office/drawing/2014/chart" uri="{C3380CC4-5D6E-409C-BE32-E72D297353CC}">
                  <c16:uniqueId val="{00000007-658C-4C30-8F46-7A053A313CC7}"/>
                </c:ext>
              </c:extLst>
            </c:dLbl>
            <c:spPr>
              <a:solidFill>
                <a:srgbClr val="7030A0"/>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noFill/>
                      <a:round/>
                    </a:ln>
                    <a:effectLst/>
                  </c:spPr>
                </c15:leaderLines>
              </c:ext>
            </c:extLst>
          </c:dLbls>
          <c:cat>
            <c:strRef>
              <c:f>('stranica 1 i 2'!$A$5:$K$5,'stranica 1 i 2'!$A$23:$K$23)</c:f>
              <c:strCache>
                <c:ptCount val="2"/>
                <c:pt idx="0">
                  <c:v>Pension beneficiaries entitled according to the Pension Insurance Act  </c:v>
                </c:pt>
                <c:pt idx="1">
                  <c:v>Pension beneficiaries entitled to pension FOR THE FIRST TIME in 2023 according to the Pension Insurance Act  - NEW BENEFICIARIES</c:v>
                </c:pt>
              </c:strCache>
            </c:strRef>
          </c:cat>
          <c:val>
            <c:numRef>
              <c:f>('stranica 1 i 2'!$L$15,'stranica 1 i 2'!$L$32)</c:f>
              <c:numCache>
                <c:formatCode>General</c:formatCode>
                <c:ptCount val="2"/>
                <c:pt idx="0">
                  <c:v>31</c:v>
                </c:pt>
                <c:pt idx="1">
                  <c:v>32</c:v>
                </c:pt>
              </c:numCache>
            </c:numRef>
          </c:val>
          <c:smooth val="0"/>
          <c:extLst>
            <c:ext xmlns:c16="http://schemas.microsoft.com/office/drawing/2014/chart" uri="{C3380CC4-5D6E-409C-BE32-E72D297353CC}">
              <c16:uniqueId val="{00000001-E7E1-4338-946B-DDC96E1D6A72}"/>
            </c:ext>
          </c:extLst>
        </c:ser>
        <c:dLbls>
          <c:showLegendKey val="0"/>
          <c:showVal val="0"/>
          <c:showCatName val="0"/>
          <c:showSerName val="0"/>
          <c:showPercent val="0"/>
          <c:showBubbleSize val="0"/>
        </c:dLbls>
        <c:marker val="1"/>
        <c:smooth val="0"/>
        <c:axId val="155133888"/>
        <c:axId val="71983136"/>
      </c:lineChart>
      <c:catAx>
        <c:axId val="25580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sr-Latn-RS"/>
          </a:p>
        </c:txPr>
        <c:crossAx val="255805376"/>
        <c:crosses val="autoZero"/>
        <c:auto val="1"/>
        <c:lblAlgn val="ctr"/>
        <c:lblOffset val="100"/>
        <c:noMultiLvlLbl val="0"/>
      </c:catAx>
      <c:valAx>
        <c:axId val="255805376"/>
        <c:scaling>
          <c:orientation val="minMax"/>
          <c:min val="0"/>
        </c:scaling>
        <c:delete val="0"/>
        <c:axPos val="l"/>
        <c:majorGridlines>
          <c:spPr>
            <a:ln w="9525" cap="flat" cmpd="sng" algn="ctr">
              <a:noFill/>
              <a:round/>
            </a:ln>
            <a:effectLst/>
          </c:spPr>
        </c:majorGridlines>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r-Latn-RS"/>
          </a:p>
        </c:txPr>
        <c:crossAx val="255809952"/>
        <c:crosses val="autoZero"/>
        <c:crossBetween val="between"/>
      </c:valAx>
      <c:valAx>
        <c:axId val="71983136"/>
        <c:scaling>
          <c:orientation val="minMax"/>
        </c:scaling>
        <c:delete val="1"/>
        <c:axPos val="r"/>
        <c:numFmt formatCode="General" sourceLinked="1"/>
        <c:majorTickMark val="out"/>
        <c:minorTickMark val="none"/>
        <c:tickLblPos val="none"/>
        <c:crossAx val="155133888"/>
        <c:crosses val="max"/>
        <c:crossBetween val="between"/>
      </c:valAx>
      <c:catAx>
        <c:axId val="155133888"/>
        <c:scaling>
          <c:orientation val="minMax"/>
        </c:scaling>
        <c:delete val="1"/>
        <c:axPos val="b"/>
        <c:numFmt formatCode="General" sourceLinked="1"/>
        <c:majorTickMark val="out"/>
        <c:minorTickMark val="none"/>
        <c:tickLblPos val="nextTo"/>
        <c:crossAx val="71983136"/>
        <c:crosses val="autoZero"/>
        <c:auto val="1"/>
        <c:lblAlgn val="ctr"/>
        <c:lblOffset val="100"/>
        <c:noMultiLvlLbl val="0"/>
      </c:catAx>
      <c:spPr>
        <a:noFill/>
        <a:ln>
          <a:noFill/>
        </a:ln>
        <a:effectLst/>
      </c:spPr>
    </c:plotArea>
    <c:legend>
      <c:legendPos val="r"/>
      <c:layout>
        <c:manualLayout>
          <c:xMode val="edge"/>
          <c:yMode val="edge"/>
          <c:x val="0.39124440673488076"/>
          <c:y val="0.22711844951575363"/>
          <c:w val="0.22830088915955363"/>
          <c:h val="0.241119505917529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b="1" i="1">
                <a:solidFill>
                  <a:srgbClr val="FF0000"/>
                </a:solidFill>
              </a:rPr>
              <a:t>Not</a:t>
            </a:r>
            <a:r>
              <a:rPr lang="hr-HR" b="1" i="1" baseline="0">
                <a:solidFill>
                  <a:srgbClr val="FF0000"/>
                </a:solidFill>
              </a:rPr>
              <a:t> including international agreements</a:t>
            </a:r>
            <a:r>
              <a:rPr lang="hr-HR" b="1" i="1">
                <a:solidFill>
                  <a:srgbClr val="FF0000"/>
                </a:solidFill>
              </a:rPr>
              <a:t> </a:t>
            </a:r>
          </a:p>
        </c:rich>
      </c:tx>
      <c:layout>
        <c:manualLayout>
          <c:xMode val="edge"/>
          <c:yMode val="edge"/>
          <c:x val="0.2471096712911926"/>
          <c:y val="1.12676704885573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manualLayout>
          <c:layoutTarget val="inner"/>
          <c:xMode val="edge"/>
          <c:yMode val="edge"/>
          <c:x val="2.8248954801672322E-2"/>
          <c:y val="7.923170765598353E-2"/>
          <c:w val="0.93873109803024291"/>
          <c:h val="0.6901735967214625"/>
        </c:manualLayout>
      </c:layout>
      <c:barChart>
        <c:barDir val="col"/>
        <c:grouping val="clustered"/>
        <c:varyColors val="0"/>
        <c:ser>
          <c:idx val="0"/>
          <c:order val="0"/>
          <c:tx>
            <c:strRef>
              <c:f>'stranica 1 i 2'!$G$22</c:f>
              <c:strCache>
                <c:ptCount val="1"/>
                <c:pt idx="0">
                  <c:v>Average net pension in euros (EUR) </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sr-Latn-R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('stranica 1 i 2'!$A$5:$K$5,'stranica 1 i 2'!$A$23:$K$23)</c:f>
              <c:strCache>
                <c:ptCount val="2"/>
                <c:pt idx="0">
                  <c:v>Pension beneficiaries entitled according to the Pension Insurance Act  </c:v>
                </c:pt>
                <c:pt idx="1">
                  <c:v>Pension beneficiaries entitled to pension FOR THE FIRST TIME in 2023 according to the Pension Insurance Act  - NEW BENEFICIARIES</c:v>
                </c:pt>
              </c:strCache>
            </c:strRef>
          </c:cat>
          <c:val>
            <c:numRef>
              <c:f>('stranica 1 i 2'!$G$15,'stranica 1 i 2'!$G$32)</c:f>
              <c:numCache>
                <c:formatCode>#,##0.00</c:formatCode>
                <c:ptCount val="2"/>
                <c:pt idx="0">
                  <c:v>511.31</c:v>
                </c:pt>
                <c:pt idx="1">
                  <c:v>528.31359937807724</c:v>
                </c:pt>
              </c:numCache>
            </c:numRef>
          </c:val>
          <c:extLst>
            <c:ext xmlns:c16="http://schemas.microsoft.com/office/drawing/2014/chart" uri="{C3380CC4-5D6E-409C-BE32-E72D297353CC}">
              <c16:uniqueId val="{00000000-53D1-439E-95A5-0CC963D1E7EB}"/>
            </c:ext>
          </c:extLst>
        </c:ser>
        <c:dLbls>
          <c:showLegendKey val="0"/>
          <c:showVal val="0"/>
          <c:showCatName val="0"/>
          <c:showSerName val="0"/>
          <c:showPercent val="0"/>
          <c:showBubbleSize val="0"/>
        </c:dLbls>
        <c:gapWidth val="150"/>
        <c:axId val="255809952"/>
        <c:axId val="255805376"/>
      </c:barChart>
      <c:lineChart>
        <c:grouping val="standard"/>
        <c:varyColors val="0"/>
        <c:ser>
          <c:idx val="1"/>
          <c:order val="1"/>
          <c:tx>
            <c:strRef>
              <c:f>'stranica 1 i 2'!$J$22</c:f>
              <c:strCache>
                <c:ptCount val="1"/>
                <c:pt idx="0">
                  <c:v>Net replacement rate in the Republic of Croatia</c:v>
                </c:pt>
              </c:strCache>
            </c:strRef>
          </c:tx>
          <c:spPr>
            <a:ln w="28575" cap="rnd">
              <a:noFill/>
              <a:round/>
            </a:ln>
            <a:effectLst/>
          </c:spPr>
          <c:marker>
            <c:symbol val="diamond"/>
            <c:size val="8"/>
            <c:spPr>
              <a:solidFill>
                <a:schemeClr val="bg1"/>
              </a:solidFill>
              <a:ln w="9525">
                <a:solidFill>
                  <a:schemeClr val="accent2"/>
                </a:solidFill>
              </a:ln>
              <a:effectLst/>
            </c:spPr>
          </c:marker>
          <c:dLbls>
            <c:dLbl>
              <c:idx val="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3D1-439E-95A5-0CC963D1E7EB}"/>
                </c:ext>
              </c:extLst>
            </c:dLbl>
            <c:dLbl>
              <c:idx val="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D1-439E-95A5-0CC963D1E7EB}"/>
                </c:ext>
              </c:extLst>
            </c:dLbl>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('stranica 1 i 2'!$A$5:$K$5,'stranica 1 i 2'!$A$23:$K$23)</c:f>
              <c:strCache>
                <c:ptCount val="2"/>
                <c:pt idx="0">
                  <c:v>Pension beneficiaries entitled according to the Pension Insurance Act  </c:v>
                </c:pt>
                <c:pt idx="1">
                  <c:v>Pension beneficiaries entitled to pension FOR THE FIRST TIME in 2023 according to the Pension Insurance Act  - NEW BENEFICIARIES</c:v>
                </c:pt>
              </c:strCache>
            </c:strRef>
          </c:cat>
          <c:val>
            <c:numRef>
              <c:f>('stranica 1 i 2'!$J$15,'stranica 1 i 2'!$J$32)</c:f>
              <c:numCache>
                <c:formatCode>0.00</c:formatCode>
                <c:ptCount val="2"/>
                <c:pt idx="0">
                  <c:v>42.326986754966889</c:v>
                </c:pt>
                <c:pt idx="1">
                  <c:v>43.734569484940167</c:v>
                </c:pt>
              </c:numCache>
            </c:numRef>
          </c:val>
          <c:smooth val="0"/>
          <c:extLst>
            <c:ext xmlns:c16="http://schemas.microsoft.com/office/drawing/2014/chart" uri="{C3380CC4-5D6E-409C-BE32-E72D297353CC}">
              <c16:uniqueId val="{00000001-53D1-439E-95A5-0CC963D1E7EB}"/>
            </c:ext>
          </c:extLst>
        </c:ser>
        <c:dLbls>
          <c:showLegendKey val="0"/>
          <c:showVal val="0"/>
          <c:showCatName val="0"/>
          <c:showSerName val="0"/>
          <c:showPercent val="0"/>
          <c:showBubbleSize val="0"/>
        </c:dLbls>
        <c:marker val="1"/>
        <c:smooth val="0"/>
        <c:axId val="255807040"/>
        <c:axId val="255805792"/>
      </c:lineChart>
      <c:catAx>
        <c:axId val="2558099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sr-Latn-RS"/>
          </a:p>
        </c:txPr>
        <c:crossAx val="255805376"/>
        <c:crosses val="autoZero"/>
        <c:auto val="1"/>
        <c:lblAlgn val="ctr"/>
        <c:lblOffset val="100"/>
        <c:noMultiLvlLbl val="0"/>
      </c:catAx>
      <c:valAx>
        <c:axId val="255805376"/>
        <c:scaling>
          <c:orientation val="minMax"/>
          <c:min val="0"/>
        </c:scaling>
        <c:delete val="0"/>
        <c:axPos val="l"/>
        <c:majorGridlines>
          <c:spPr>
            <a:ln w="9525" cap="flat" cmpd="sng" algn="ctr">
              <a:noFill/>
              <a:round/>
            </a:ln>
            <a:effectLst/>
          </c:spPr>
        </c:majorGridlines>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r-Latn-RS"/>
          </a:p>
        </c:txPr>
        <c:crossAx val="255809952"/>
        <c:crosses val="autoZero"/>
        <c:crossBetween val="between"/>
      </c:valAx>
      <c:valAx>
        <c:axId val="255805792"/>
        <c:scaling>
          <c:orientation val="minMax"/>
        </c:scaling>
        <c:delete val="1"/>
        <c:axPos val="r"/>
        <c:numFmt formatCode="0.00" sourceLinked="1"/>
        <c:majorTickMark val="out"/>
        <c:minorTickMark val="none"/>
        <c:tickLblPos val="none"/>
        <c:crossAx val="255807040"/>
        <c:crosses val="max"/>
        <c:crossBetween val="between"/>
      </c:valAx>
      <c:catAx>
        <c:axId val="255807040"/>
        <c:scaling>
          <c:orientation val="minMax"/>
        </c:scaling>
        <c:delete val="1"/>
        <c:axPos val="t"/>
        <c:numFmt formatCode="General" sourceLinked="1"/>
        <c:majorTickMark val="out"/>
        <c:minorTickMark val="none"/>
        <c:tickLblPos val="nextTo"/>
        <c:crossAx val="255805792"/>
        <c:crosses val="max"/>
        <c:auto val="1"/>
        <c:lblAlgn val="ctr"/>
        <c:lblOffset val="100"/>
        <c:noMultiLvlLbl val="0"/>
      </c:catAx>
      <c:spPr>
        <a:noFill/>
        <a:ln>
          <a:noFill/>
        </a:ln>
        <a:effectLst/>
      </c:spPr>
    </c:plotArea>
    <c:legend>
      <c:legendPos val="r"/>
      <c:layout>
        <c:manualLayout>
          <c:xMode val="edge"/>
          <c:yMode val="edge"/>
          <c:x val="0.39377196996484798"/>
          <c:y val="0.24199659253119676"/>
          <c:w val="0.21030933017173839"/>
          <c:h val="0.3644665469447898"/>
        </c:manualLayout>
      </c:layout>
      <c:overlay val="0"/>
      <c:spPr>
        <a:noFill/>
        <a:ln>
          <a:noFill/>
        </a:ln>
        <a:effectLst/>
      </c:spPr>
      <c:txPr>
        <a:bodyPr rot="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sr-Latn-R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hr-HR" sz="1000" b="1"/>
              <a:t>PENSION</a:t>
            </a:r>
            <a:r>
              <a:rPr lang="hr-HR" sz="1000" b="1" baseline="0"/>
              <a:t> BENEFICIARIES ACCORDING TO THEIR PENSION AMOUNTS, </a:t>
            </a:r>
          </a:p>
          <a:p>
            <a:pPr>
              <a:defRPr sz="1000" b="1"/>
            </a:pPr>
            <a:r>
              <a:rPr lang="hr-HR" sz="1000" b="1" baseline="0"/>
              <a:t>RETIRED ACCORDING TO THE PENSION INSURANCE ACT </a:t>
            </a:r>
          </a:p>
          <a:p>
            <a:pPr>
              <a:defRPr sz="1000" b="1"/>
            </a:pPr>
            <a:r>
              <a:rPr lang="hr-HR" sz="1000" b="1" i="1" baseline="0">
                <a:solidFill>
                  <a:srgbClr val="FF0000"/>
                </a:solidFill>
              </a:rPr>
              <a:t>NOT INCLUDING INTERNATIONAL AGREEMENTS</a:t>
            </a:r>
            <a:r>
              <a:rPr lang="en-US" sz="1000" b="1" i="1">
                <a:solidFill>
                  <a:srgbClr val="FF0000"/>
                </a:solidFill>
              </a:rPr>
              <a:t> </a:t>
            </a:r>
          </a:p>
        </c:rich>
      </c:tx>
      <c:layout>
        <c:manualLayout>
          <c:xMode val="edge"/>
          <c:yMode val="edge"/>
          <c:x val="0.52210401301647247"/>
          <c:y val="4.0801055398457034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tx>
            <c:strRef>
              <c:f>'stranica 3'!$A$1:$M$1</c:f>
              <c:strCache>
                <c:ptCount val="1"/>
                <c:pt idx="0">
                  <c:v>PENSION BENEFICIARIES ACCORDING TO TYPES AND AMOUNTS OF PENSION, RETIRED ACCORDING TO THE PENSION INSURANCE ACT
NOT INCLUDING INTERNATIONAL AGREEMENTS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'stranica 3'!$A$5:$A$18</c:f>
              <c:strCache>
                <c:ptCount val="14"/>
                <c:pt idx="0">
                  <c:v>  up  70,00</c:v>
                </c:pt>
                <c:pt idx="1">
                  <c:v>70,01  ─  140,00</c:v>
                </c:pt>
                <c:pt idx="2">
                  <c:v>140,01  ─  200,00</c:v>
                </c:pt>
                <c:pt idx="3">
                  <c:v>200,01  ─  270,00</c:v>
                </c:pt>
                <c:pt idx="4">
                  <c:v>270,01  ─  340,00</c:v>
                </c:pt>
                <c:pt idx="5">
                  <c:v>340,01  ─  400,00</c:v>
                </c:pt>
                <c:pt idx="6">
                  <c:v>400,01  ─  470,00</c:v>
                </c:pt>
                <c:pt idx="7">
                  <c:v>470,01  ─  540,00</c:v>
                </c:pt>
                <c:pt idx="8">
                  <c:v>540,01  ─  600,00</c:v>
                </c:pt>
                <c:pt idx="9">
                  <c:v>600,01  ─  670,00</c:v>
                </c:pt>
                <c:pt idx="10">
                  <c:v>670,01  ─  800,00</c:v>
                </c:pt>
                <c:pt idx="11">
                  <c:v>800,01  ─  930,00</c:v>
                </c:pt>
                <c:pt idx="12">
                  <c:v>930,01  ─  1070,00</c:v>
                </c:pt>
                <c:pt idx="13">
                  <c:v>over  1070,00</c:v>
                </c:pt>
              </c:strCache>
            </c:strRef>
          </c:cat>
          <c:val>
            <c:numRef>
              <c:f>'stranica 3'!$B$5:$B$18</c:f>
              <c:numCache>
                <c:formatCode>General</c:formatCode>
                <c:ptCount val="14"/>
                <c:pt idx="0">
                  <c:v>2179</c:v>
                </c:pt>
                <c:pt idx="1">
                  <c:v>7889</c:v>
                </c:pt>
                <c:pt idx="2">
                  <c:v>35664</c:v>
                </c:pt>
                <c:pt idx="3">
                  <c:v>70642</c:v>
                </c:pt>
                <c:pt idx="4">
                  <c:v>109427</c:v>
                </c:pt>
                <c:pt idx="5">
                  <c:v>119931</c:v>
                </c:pt>
                <c:pt idx="6">
                  <c:v>127967</c:v>
                </c:pt>
                <c:pt idx="7">
                  <c:v>127245</c:v>
                </c:pt>
                <c:pt idx="8">
                  <c:v>79360</c:v>
                </c:pt>
                <c:pt idx="9">
                  <c:v>73885</c:v>
                </c:pt>
                <c:pt idx="10">
                  <c:v>90086</c:v>
                </c:pt>
                <c:pt idx="11">
                  <c:v>51026</c:v>
                </c:pt>
                <c:pt idx="12">
                  <c:v>22521</c:v>
                </c:pt>
                <c:pt idx="13">
                  <c:v>28140</c:v>
                </c:pt>
              </c:numCache>
            </c:numRef>
          </c:val>
          <c:extLst>
            <c:ext xmlns:c16="http://schemas.microsoft.com/office/drawing/2014/chart" uri="{C3380CC4-5D6E-409C-BE32-E72D297353CC}">
              <c16:uniqueId val="{00000000-9F01-43D0-A964-561C83558C74}"/>
            </c:ext>
          </c:extLst>
        </c:ser>
        <c:dLbls>
          <c:showLegendKey val="0"/>
          <c:showVal val="0"/>
          <c:showCatName val="0"/>
          <c:showSerName val="0"/>
          <c:showPercent val="0"/>
          <c:showBubbleSize val="0"/>
        </c:dLbls>
        <c:gapWidth val="219"/>
        <c:overlap val="-27"/>
        <c:axId val="1551069615"/>
        <c:axId val="1551075023"/>
      </c:barChart>
      <c:catAx>
        <c:axId val="1551069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51075023"/>
        <c:crosses val="autoZero"/>
        <c:auto val="1"/>
        <c:lblAlgn val="ctr"/>
        <c:lblOffset val="100"/>
        <c:noMultiLvlLbl val="0"/>
      </c:catAx>
      <c:valAx>
        <c:axId val="1551075023"/>
        <c:scaling>
          <c:orientation val="minMax"/>
        </c:scaling>
        <c:delete val="0"/>
        <c:axPos val="l"/>
        <c:majorGridlines>
          <c:spPr>
            <a:ln w="9525" cap="flat" cmpd="sng" algn="ctr">
              <a:no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r-Latn-RS"/>
          </a:p>
        </c:txPr>
        <c:crossAx val="1551069615"/>
        <c:crosses val="autoZero"/>
        <c:crossBetween val="between"/>
      </c:valAx>
      <c:spPr>
        <a:noFill/>
        <a:ln>
          <a:noFill/>
        </a:ln>
        <a:effectLst/>
      </c:spPr>
    </c:plotArea>
    <c:plotVisOnly val="1"/>
    <c:dispBlanksAs val="gap"/>
    <c:showDLblsOverMax val="0"/>
  </c:chart>
  <c:spPr>
    <a:gradFill>
      <a:gsLst>
        <a:gs pos="0">
          <a:schemeClr val="accent1">
            <a:lumMod val="5000"/>
            <a:lumOff val="95000"/>
          </a:schemeClr>
        </a:gs>
        <a:gs pos="78000">
          <a:schemeClr val="accent1">
            <a:lumMod val="16000"/>
            <a:lumOff val="84000"/>
          </a:schemeClr>
        </a:gs>
        <a:gs pos="64000">
          <a:schemeClr val="accent1">
            <a:lumMod val="45000"/>
            <a:lumOff val="55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hr-HR" sz="1000" b="1"/>
              <a:t>PENSION BENEFICIARIES ACCORDING</a:t>
            </a:r>
            <a:r>
              <a:rPr lang="hr-HR" sz="1000" b="1" baseline="0"/>
              <a:t> TO PENSION AMOUNTS,</a:t>
            </a:r>
            <a:r>
              <a:rPr lang="en-US" sz="1000" b="1"/>
              <a:t> retired </a:t>
            </a:r>
            <a:r>
              <a:rPr lang="hr-HR" sz="1000" b="1">
                <a:solidFill>
                  <a:srgbClr val="FF0000"/>
                </a:solidFill>
              </a:rPr>
              <a:t>before </a:t>
            </a:r>
            <a:r>
              <a:rPr lang="en-US" sz="1000" b="1">
                <a:solidFill>
                  <a:srgbClr val="FF0000"/>
                </a:solidFill>
              </a:rPr>
              <a:t>31 December 1998</a:t>
            </a:r>
            <a:endParaRPr lang="hr-HR" sz="1000" b="1">
              <a:solidFill>
                <a:srgbClr val="FF0000"/>
              </a:solidFill>
            </a:endParaRPr>
          </a:p>
          <a:p>
            <a:pPr>
              <a:defRPr sz="1000" b="1"/>
            </a:pPr>
            <a:r>
              <a:rPr lang="en-US" sz="1000" b="1"/>
              <a:t> </a:t>
            </a:r>
            <a:r>
              <a:rPr lang="hr-HR" sz="1000" b="1" i="1">
                <a:solidFill>
                  <a:srgbClr val="FF0000"/>
                </a:solidFill>
              </a:rPr>
              <a:t>NOT INCLUDING INTERNATIONAL AGREEMENTS</a:t>
            </a:r>
            <a:r>
              <a:rPr lang="hr-HR" sz="1000" b="1" i="1" baseline="0">
                <a:solidFill>
                  <a:srgbClr val="FF0000"/>
                </a:solidFill>
              </a:rPr>
              <a:t> </a:t>
            </a:r>
            <a:endParaRPr lang="en-US" sz="1000" b="1" i="1">
              <a:solidFill>
                <a:srgbClr val="FF0000"/>
              </a:solidFill>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'stranica 4'!$A$5:$A$18</c:f>
              <c:strCache>
                <c:ptCount val="14"/>
                <c:pt idx="0">
                  <c:v>  up  70,00</c:v>
                </c:pt>
                <c:pt idx="1">
                  <c:v>70,01  ─  140,00</c:v>
                </c:pt>
                <c:pt idx="2">
                  <c:v>140,01  ─  200,00</c:v>
                </c:pt>
                <c:pt idx="3">
                  <c:v>200,01  ─  270,00</c:v>
                </c:pt>
                <c:pt idx="4">
                  <c:v>270,01  ─  340,00</c:v>
                </c:pt>
                <c:pt idx="5">
                  <c:v>340,01  ─  400,00</c:v>
                </c:pt>
                <c:pt idx="6">
                  <c:v>400,01  ─  470,00</c:v>
                </c:pt>
                <c:pt idx="7">
                  <c:v>470,01  ─  540,00</c:v>
                </c:pt>
                <c:pt idx="8">
                  <c:v>540,01  ─  600,00</c:v>
                </c:pt>
                <c:pt idx="9">
                  <c:v>600,01  ─  670,00</c:v>
                </c:pt>
                <c:pt idx="10">
                  <c:v>670,01  ─  800,00</c:v>
                </c:pt>
                <c:pt idx="11">
                  <c:v>800,01  ─  930,00</c:v>
                </c:pt>
                <c:pt idx="12">
                  <c:v>930,01  ─  1070,00</c:v>
                </c:pt>
                <c:pt idx="13">
                  <c:v>over  1070,00</c:v>
                </c:pt>
              </c:strCache>
            </c:strRef>
          </c:cat>
          <c:val>
            <c:numRef>
              <c:f>'stranica 4'!$B$5:$B$18</c:f>
              <c:numCache>
                <c:formatCode>General</c:formatCode>
                <c:ptCount val="14"/>
                <c:pt idx="0">
                  <c:v>36</c:v>
                </c:pt>
                <c:pt idx="1">
                  <c:v>3317</c:v>
                </c:pt>
                <c:pt idx="2">
                  <c:v>3789</c:v>
                </c:pt>
                <c:pt idx="3">
                  <c:v>5206</c:v>
                </c:pt>
                <c:pt idx="4">
                  <c:v>8287</c:v>
                </c:pt>
                <c:pt idx="5">
                  <c:v>24725</c:v>
                </c:pt>
                <c:pt idx="6">
                  <c:v>25862</c:v>
                </c:pt>
                <c:pt idx="7">
                  <c:v>26639</c:v>
                </c:pt>
                <c:pt idx="8">
                  <c:v>18294</c:v>
                </c:pt>
                <c:pt idx="9">
                  <c:v>19508</c:v>
                </c:pt>
                <c:pt idx="10">
                  <c:v>22518</c:v>
                </c:pt>
                <c:pt idx="11">
                  <c:v>12277</c:v>
                </c:pt>
                <c:pt idx="12">
                  <c:v>4479</c:v>
                </c:pt>
                <c:pt idx="13">
                  <c:v>4581</c:v>
                </c:pt>
              </c:numCache>
            </c:numRef>
          </c:val>
          <c:extLst>
            <c:ext xmlns:c16="http://schemas.microsoft.com/office/drawing/2014/chart" uri="{C3380CC4-5D6E-409C-BE32-E72D297353CC}">
              <c16:uniqueId val="{00000000-BC4B-4DFF-81E9-5CC1A80BEC85}"/>
            </c:ext>
          </c:extLst>
        </c:ser>
        <c:dLbls>
          <c:showLegendKey val="0"/>
          <c:showVal val="0"/>
          <c:showCatName val="0"/>
          <c:showSerName val="0"/>
          <c:showPercent val="0"/>
          <c:showBubbleSize val="0"/>
        </c:dLbls>
        <c:gapWidth val="219"/>
        <c:overlap val="-27"/>
        <c:axId val="1551069615"/>
        <c:axId val="1551075023"/>
      </c:barChart>
      <c:catAx>
        <c:axId val="1551069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51075023"/>
        <c:crosses val="autoZero"/>
        <c:auto val="1"/>
        <c:lblAlgn val="ctr"/>
        <c:lblOffset val="100"/>
        <c:noMultiLvlLbl val="0"/>
      </c:catAx>
      <c:valAx>
        <c:axId val="1551075023"/>
        <c:scaling>
          <c:orientation val="minMax"/>
        </c:scaling>
        <c:delete val="0"/>
        <c:axPos val="l"/>
        <c:majorGridlines>
          <c:spPr>
            <a:ln w="9525" cap="flat" cmpd="sng" algn="ctr">
              <a:no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r-Latn-RS"/>
          </a:p>
        </c:txPr>
        <c:crossAx val="1551069615"/>
        <c:crosses val="autoZero"/>
        <c:crossBetween val="between"/>
      </c:valAx>
      <c:spPr>
        <a:noFill/>
        <a:ln>
          <a:noFill/>
        </a:ln>
        <a:effectLst/>
      </c:spPr>
    </c:plotArea>
    <c:plotVisOnly val="1"/>
    <c:dispBlanksAs val="gap"/>
    <c:showDLblsOverMax val="0"/>
  </c:chart>
  <c:spPr>
    <a:gradFill>
      <a:gsLst>
        <a:gs pos="0">
          <a:schemeClr val="accent1">
            <a:lumMod val="5000"/>
            <a:lumOff val="95000"/>
          </a:schemeClr>
        </a:gs>
        <a:gs pos="78000">
          <a:schemeClr val="accent1">
            <a:lumMod val="16000"/>
            <a:lumOff val="84000"/>
          </a:schemeClr>
        </a:gs>
        <a:gs pos="64000">
          <a:schemeClr val="accent1">
            <a:lumMod val="45000"/>
            <a:lumOff val="55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hr-HR" sz="1000" b="1" i="0" u="none" strike="noStrike" baseline="0">
                <a:effectLst/>
              </a:rPr>
              <a:t>PENSION BENEFICIARIES ACCORDING TO PENSION AMOUNTS,</a:t>
            </a:r>
            <a:r>
              <a:rPr lang="en-US" sz="1000" b="1" i="0" u="none" strike="noStrike" baseline="0">
                <a:effectLst/>
              </a:rPr>
              <a:t> retired</a:t>
            </a:r>
            <a:r>
              <a:rPr lang="hr-HR" sz="1000" b="1" i="0" u="none" strike="noStrike" baseline="0">
                <a:effectLst/>
              </a:rPr>
              <a:t> </a:t>
            </a:r>
            <a:r>
              <a:rPr lang="hr-HR" sz="1000" b="1">
                <a:solidFill>
                  <a:srgbClr val="FF0000"/>
                </a:solidFill>
              </a:rPr>
              <a:t>after 1 January</a:t>
            </a:r>
            <a:r>
              <a:rPr lang="hr-HR" sz="1000" b="1" baseline="0">
                <a:solidFill>
                  <a:srgbClr val="FF0000"/>
                </a:solidFill>
              </a:rPr>
              <a:t> 1999</a:t>
            </a:r>
            <a:endParaRPr lang="hr-HR" sz="1000" b="1">
              <a:solidFill>
                <a:srgbClr val="FF0000"/>
              </a:solidFill>
            </a:endParaRPr>
          </a:p>
          <a:p>
            <a:pPr>
              <a:defRPr sz="1000" b="1"/>
            </a:pPr>
            <a:r>
              <a:rPr lang="en-US" sz="1000" b="1"/>
              <a:t> </a:t>
            </a:r>
            <a:r>
              <a:rPr lang="hr-HR" sz="1000" b="1" i="1" u="none" strike="noStrike" baseline="0">
                <a:solidFill>
                  <a:srgbClr val="FF0000"/>
                </a:solidFill>
                <a:effectLst/>
              </a:rPr>
              <a:t>NOT INCLUDING INTERNATIONAL AGREEMENTS </a:t>
            </a:r>
            <a:endParaRPr lang="en-US" sz="1000" b="1" i="1">
              <a:solidFill>
                <a:srgbClr val="FF0000"/>
              </a:solidFill>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'stranica 5'!$A$5:$A$18</c:f>
              <c:strCache>
                <c:ptCount val="14"/>
                <c:pt idx="0">
                  <c:v>  up  70,00</c:v>
                </c:pt>
                <c:pt idx="1">
                  <c:v>70,01  ─  140,00</c:v>
                </c:pt>
                <c:pt idx="2">
                  <c:v>140,01  ─  200,00</c:v>
                </c:pt>
                <c:pt idx="3">
                  <c:v>200,01  ─  270,00</c:v>
                </c:pt>
                <c:pt idx="4">
                  <c:v>270,01  ─  340,00</c:v>
                </c:pt>
                <c:pt idx="5">
                  <c:v>340,01  ─  400,00</c:v>
                </c:pt>
                <c:pt idx="6">
                  <c:v>400,01  ─  470,00</c:v>
                </c:pt>
                <c:pt idx="7">
                  <c:v>470,01  ─  540,00</c:v>
                </c:pt>
                <c:pt idx="8">
                  <c:v>540,01  ─  600,00</c:v>
                </c:pt>
                <c:pt idx="9">
                  <c:v>600,01  ─  670,00</c:v>
                </c:pt>
                <c:pt idx="10">
                  <c:v>670,01  ─  800,00</c:v>
                </c:pt>
                <c:pt idx="11">
                  <c:v>800,01  ─  930,00</c:v>
                </c:pt>
                <c:pt idx="12">
                  <c:v>930,01  ─  1070,00</c:v>
                </c:pt>
                <c:pt idx="13">
                  <c:v>over  1070,00</c:v>
                </c:pt>
              </c:strCache>
            </c:strRef>
          </c:cat>
          <c:val>
            <c:numRef>
              <c:f>'stranica 5'!$B$5:$B$18</c:f>
              <c:numCache>
                <c:formatCode>General</c:formatCode>
                <c:ptCount val="14"/>
                <c:pt idx="0">
                  <c:v>2143</c:v>
                </c:pt>
                <c:pt idx="1">
                  <c:v>4572</c:v>
                </c:pt>
                <c:pt idx="2">
                  <c:v>31875</c:v>
                </c:pt>
                <c:pt idx="3">
                  <c:v>65436</c:v>
                </c:pt>
                <c:pt idx="4">
                  <c:v>101140</c:v>
                </c:pt>
                <c:pt idx="5">
                  <c:v>95206</c:v>
                </c:pt>
                <c:pt idx="6">
                  <c:v>102105</c:v>
                </c:pt>
                <c:pt idx="7">
                  <c:v>100606</c:v>
                </c:pt>
                <c:pt idx="8">
                  <c:v>61066</c:v>
                </c:pt>
                <c:pt idx="9">
                  <c:v>54377</c:v>
                </c:pt>
                <c:pt idx="10">
                  <c:v>67568</c:v>
                </c:pt>
                <c:pt idx="11">
                  <c:v>38749</c:v>
                </c:pt>
                <c:pt idx="12">
                  <c:v>18042</c:v>
                </c:pt>
                <c:pt idx="13">
                  <c:v>23559</c:v>
                </c:pt>
              </c:numCache>
            </c:numRef>
          </c:val>
          <c:extLst>
            <c:ext xmlns:c16="http://schemas.microsoft.com/office/drawing/2014/chart" uri="{C3380CC4-5D6E-409C-BE32-E72D297353CC}">
              <c16:uniqueId val="{00000000-2FCB-4A30-8631-C648AF730521}"/>
            </c:ext>
          </c:extLst>
        </c:ser>
        <c:dLbls>
          <c:showLegendKey val="0"/>
          <c:showVal val="0"/>
          <c:showCatName val="0"/>
          <c:showSerName val="0"/>
          <c:showPercent val="0"/>
          <c:showBubbleSize val="0"/>
        </c:dLbls>
        <c:gapWidth val="219"/>
        <c:overlap val="-27"/>
        <c:axId val="1551069615"/>
        <c:axId val="1551075023"/>
      </c:barChart>
      <c:catAx>
        <c:axId val="1551069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51075023"/>
        <c:crosses val="autoZero"/>
        <c:auto val="1"/>
        <c:lblAlgn val="ctr"/>
        <c:lblOffset val="100"/>
        <c:noMultiLvlLbl val="0"/>
      </c:catAx>
      <c:valAx>
        <c:axId val="1551075023"/>
        <c:scaling>
          <c:orientation val="minMax"/>
        </c:scaling>
        <c:delete val="0"/>
        <c:axPos val="l"/>
        <c:majorGridlines>
          <c:spPr>
            <a:ln w="9525" cap="flat" cmpd="sng" algn="ctr">
              <a:no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r-Latn-RS"/>
          </a:p>
        </c:txPr>
        <c:crossAx val="1551069615"/>
        <c:crosses val="autoZero"/>
        <c:crossBetween val="between"/>
      </c:valAx>
      <c:spPr>
        <a:noFill/>
        <a:ln>
          <a:noFill/>
        </a:ln>
        <a:effectLst/>
      </c:spPr>
    </c:plotArea>
    <c:plotVisOnly val="1"/>
    <c:dispBlanksAs val="gap"/>
    <c:showDLblsOverMax val="0"/>
  </c:chart>
  <c:spPr>
    <a:gradFill>
      <a:gsLst>
        <a:gs pos="0">
          <a:schemeClr val="accent1">
            <a:lumMod val="5000"/>
            <a:lumOff val="95000"/>
          </a:schemeClr>
        </a:gs>
        <a:gs pos="78000">
          <a:schemeClr val="accent1">
            <a:lumMod val="16000"/>
            <a:lumOff val="84000"/>
          </a:schemeClr>
        </a:gs>
        <a:gs pos="64000">
          <a:schemeClr val="accent1">
            <a:lumMod val="45000"/>
            <a:lumOff val="55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rgbClr val="002060"/>
                </a:solidFill>
                <a:latin typeface="+mn-lt"/>
                <a:ea typeface="+mn-ea"/>
                <a:cs typeface="+mn-cs"/>
              </a:defRPr>
            </a:pPr>
            <a:r>
              <a:rPr lang="hr-HR" sz="1000" b="1">
                <a:solidFill>
                  <a:srgbClr val="002060"/>
                </a:solidFill>
              </a:rPr>
              <a:t>BENEFICIARIES WHOSE PENSIONS WERE APPROVED </a:t>
            </a:r>
          </a:p>
          <a:p>
            <a:pPr>
              <a:defRPr sz="1000" b="1">
                <a:solidFill>
                  <a:srgbClr val="002060"/>
                </a:solidFill>
              </a:defRPr>
            </a:pPr>
            <a:r>
              <a:rPr lang="hr-HR" sz="1000" b="1">
                <a:solidFill>
                  <a:srgbClr val="002060"/>
                </a:solidFill>
              </a:rPr>
              <a:t>AND/OR DETERMINED UNDER SPECIAL REGULATIONS </a:t>
            </a:r>
          </a:p>
        </c:rich>
      </c:tx>
      <c:layout>
        <c:manualLayout>
          <c:xMode val="edge"/>
          <c:yMode val="edge"/>
          <c:x val="0.52447820130239819"/>
          <c:y val="1.9055185392324887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rgbClr val="002060"/>
              </a:solidFill>
              <a:latin typeface="+mn-lt"/>
              <a:ea typeface="+mn-ea"/>
              <a:cs typeface="+mn-cs"/>
            </a:defRPr>
          </a:pPr>
          <a:endParaRPr lang="sr-Latn-RS"/>
        </a:p>
      </c:txPr>
    </c:title>
    <c:autoTitleDeleted val="0"/>
    <c:plotArea>
      <c:layout>
        <c:manualLayout>
          <c:layoutTarget val="inner"/>
          <c:xMode val="edge"/>
          <c:yMode val="edge"/>
          <c:x val="2.2391857506361322E-2"/>
          <c:y val="0.16531423613650864"/>
          <c:w val="0.96156678888421387"/>
          <c:h val="0.33468595141452867"/>
        </c:manualLayout>
      </c:layout>
      <c:barChart>
        <c:barDir val="col"/>
        <c:grouping val="clustered"/>
        <c:varyColors val="0"/>
        <c:ser>
          <c:idx val="0"/>
          <c:order val="0"/>
          <c:tx>
            <c:strRef>
              <c:f>'stranica 6'!$C$4</c:f>
              <c:strCache>
                <c:ptCount val="1"/>
                <c:pt idx="0">
                  <c:v>No of beneficiaries</c:v>
                </c:pt>
              </c:strCache>
            </c:strRef>
          </c:tx>
          <c:spPr>
            <a:solidFill>
              <a:srgbClr val="0070C0"/>
            </a:solidFill>
            <a:ln>
              <a:noFill/>
            </a:ln>
            <a:effectLst/>
          </c:spPr>
          <c:invertIfNegative val="0"/>
          <c:dLbls>
            <c:dLbl>
              <c:idx val="0"/>
              <c:layout>
                <c:manualLayout>
                  <c:x val="0"/>
                  <c:y val="1.42913890442436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F3D-474D-BA26-4CC8B62531A6}"/>
                </c:ext>
              </c:extLst>
            </c:dLbl>
            <c:dLbl>
              <c:idx val="2"/>
              <c:layout>
                <c:manualLayout>
                  <c:x val="-1.7946912470049607E-17"/>
                  <c:y val="1.42913890442436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F3D-474D-BA26-4CC8B62531A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('stranica 6'!$B$6,'stranica 6'!$B$10,'stranica 6'!$B$11:$B$27)</c:f>
              <c:strCache>
                <c:ptCount val="19"/>
                <c:pt idx="0">
                  <c:v>Authorised officials in internal affairs, judicial officers and workers engaged in demining work:</c:v>
                </c:pt>
                <c:pt idx="1">
                  <c:v>Pension beneficiaries entitled under the Fire Services Act (Official Gazette 125/19)</c:v>
                </c:pt>
                <c:pt idx="2">
                  <c:v>Active military personnel - DVO </c:v>
                </c:pt>
                <c:pt idx="3">
                  <c:v>Croatian Homeland Army veterans mobilised from 1941 to 1945</c:v>
                </c:pt>
                <c:pt idx="4">
                  <c:v>Former political prisoners</c:v>
                </c:pt>
                <c:pt idx="5">
                  <c:v>Croatian Veterans from the Homeland War - ZOHBDR (Act on Croatian Homeland War Veterans and Their Family Members)</c:v>
                </c:pt>
                <c:pt idx="6">
                  <c:v>Pensions approved under general regulations and determined according to the Act on the Rights of Croatian Homeland War Veterans and their Family Members (ZOHBDR), in 2017 (Art. 27, 35, 48 and 49, paragraph 2)   </c:v>
                </c:pt>
                <c:pt idx="7">
                  <c:v>Former Yugoslav People's Army members - JNA  </c:v>
                </c:pt>
                <c:pt idx="8">
                  <c:v>Former Yugoslav People's Army members - JNA - Art. 185 of Pension Insurance Act (ZOMO) </c:v>
                </c:pt>
                <c:pt idx="9">
                  <c:v>National Liberation War veterans - NOR</c:v>
                </c:pt>
                <c:pt idx="10">
                  <c:v>Members of the Croatian Parliament, members of the Government, judges of the Constitutional Court and the Auditor General</c:v>
                </c:pt>
                <c:pt idx="11">
                  <c:v>Members of the Parliamentary Executive Council and administratively retired federal civil servants  (relates to the former SFRY)</c:v>
                </c:pt>
                <c:pt idx="12">
                  <c:v>Former officials of federal bodies o the former SFRJ -  Article 38 of the Pension Insurance Act (ZOMO)</c:v>
                </c:pt>
                <c:pt idx="13">
                  <c:v>Full members of the Croatian Academy of Sciences and Arts - HAZU</c:v>
                </c:pt>
                <c:pt idx="14">
                  <c:v>Miners from the Istrian coal mines "Tupljak" d.d. Labin </c:v>
                </c:pt>
                <c:pt idx="15">
                  <c:v>Workers professionally exposed to asbestos</c:v>
                </c:pt>
                <c:pt idx="16">
                  <c:v>Insurees - crew members on a ship in international and national navigation  - Article  129, paragraph 2 of the Maritime Code</c:v>
                </c:pt>
                <c:pt idx="17">
                  <c:v>Pension beneficiaries entitled according to the Theaters Act (Official Gazette 23/23)</c:v>
                </c:pt>
                <c:pt idx="18">
                  <c:v>Members of the Croatian Defence Council - HVO </c:v>
                </c:pt>
              </c:strCache>
            </c:strRef>
          </c:cat>
          <c:val>
            <c:numRef>
              <c:f>('stranica 6'!$C$6,'stranica 6'!$C$10,'stranica 6'!$C$11:$C$27)</c:f>
              <c:numCache>
                <c:formatCode>General</c:formatCode>
                <c:ptCount val="19"/>
                <c:pt idx="0">
                  <c:v>17183</c:v>
                </c:pt>
                <c:pt idx="1">
                  <c:v>394</c:v>
                </c:pt>
                <c:pt idx="2" formatCode="0">
                  <c:v>16187</c:v>
                </c:pt>
                <c:pt idx="3">
                  <c:v>1650</c:v>
                </c:pt>
                <c:pt idx="4">
                  <c:v>1959</c:v>
                </c:pt>
                <c:pt idx="5">
                  <c:v>71529</c:v>
                </c:pt>
                <c:pt idx="6">
                  <c:v>59900</c:v>
                </c:pt>
                <c:pt idx="7">
                  <c:v>3388</c:v>
                </c:pt>
                <c:pt idx="8">
                  <c:v>153</c:v>
                </c:pt>
                <c:pt idx="9">
                  <c:v>4432</c:v>
                </c:pt>
                <c:pt idx="10">
                  <c:v>685</c:v>
                </c:pt>
                <c:pt idx="11">
                  <c:v>60</c:v>
                </c:pt>
                <c:pt idx="12">
                  <c:v>17</c:v>
                </c:pt>
                <c:pt idx="13">
                  <c:v>120</c:v>
                </c:pt>
                <c:pt idx="14">
                  <c:v>244</c:v>
                </c:pt>
                <c:pt idx="15">
                  <c:v>811</c:v>
                </c:pt>
                <c:pt idx="16">
                  <c:v>209</c:v>
                </c:pt>
                <c:pt idx="17">
                  <c:v>5</c:v>
                </c:pt>
                <c:pt idx="18">
                  <c:v>7236</c:v>
                </c:pt>
              </c:numCache>
            </c:numRef>
          </c:val>
          <c:extLst>
            <c:ext xmlns:c16="http://schemas.microsoft.com/office/drawing/2014/chart" uri="{C3380CC4-5D6E-409C-BE32-E72D297353CC}">
              <c16:uniqueId val="{00000000-2DDE-4457-B244-4552196EF0B7}"/>
            </c:ext>
          </c:extLst>
        </c:ser>
        <c:dLbls>
          <c:showLegendKey val="0"/>
          <c:showVal val="0"/>
          <c:showCatName val="0"/>
          <c:showSerName val="0"/>
          <c:showPercent val="0"/>
          <c:showBubbleSize val="0"/>
        </c:dLbls>
        <c:gapWidth val="219"/>
        <c:overlap val="-27"/>
        <c:axId val="1551329807"/>
        <c:axId val="1551346031"/>
      </c:barChart>
      <c:lineChart>
        <c:grouping val="standard"/>
        <c:varyColors val="0"/>
        <c:ser>
          <c:idx val="1"/>
          <c:order val="1"/>
          <c:tx>
            <c:strRef>
              <c:f>'stranica 6'!$D$4</c:f>
              <c:strCache>
                <c:ptCount val="1"/>
                <c:pt idx="0">
                  <c:v>Average pension in euros (EUR)</c:v>
                </c:pt>
              </c:strCache>
            </c:strRef>
          </c:tx>
          <c:spPr>
            <a:ln w="28575" cap="rnd">
              <a:solidFill>
                <a:srgbClr val="FF0000"/>
              </a:solidFill>
              <a:round/>
            </a:ln>
            <a:effectLst/>
          </c:spPr>
          <c:marker>
            <c:symbol val="circle"/>
            <c:size val="5"/>
            <c:spPr>
              <a:solidFill>
                <a:schemeClr val="accent2"/>
              </a:solidFill>
              <a:ln w="9525">
                <a:solidFill>
                  <a:schemeClr val="accent2"/>
                </a:solidFill>
              </a:ln>
              <a:effectLst/>
            </c:spPr>
          </c:marker>
          <c:cat>
            <c:strRef>
              <c:f>('stranica 6'!$B$6,'stranica 6'!$B$10,'stranica 6'!$B$11:$B$27)</c:f>
              <c:strCache>
                <c:ptCount val="19"/>
                <c:pt idx="0">
                  <c:v>Authorised officials in internal affairs, judicial officers and workers engaged in demining work:</c:v>
                </c:pt>
                <c:pt idx="1">
                  <c:v>Pension beneficiaries entitled under the Fire Services Act (Official Gazette 125/19)</c:v>
                </c:pt>
                <c:pt idx="2">
                  <c:v>Active military personnel - DVO </c:v>
                </c:pt>
                <c:pt idx="3">
                  <c:v>Croatian Homeland Army veterans mobilised from 1941 to 1945</c:v>
                </c:pt>
                <c:pt idx="4">
                  <c:v>Former political prisoners</c:v>
                </c:pt>
                <c:pt idx="5">
                  <c:v>Croatian Veterans from the Homeland War - ZOHBDR (Act on Croatian Homeland War Veterans and Their Family Members)</c:v>
                </c:pt>
                <c:pt idx="6">
                  <c:v>Pensions approved under general regulations and determined according to the Act on the Rights of Croatian Homeland War Veterans and their Family Members (ZOHBDR), in 2017 (Art. 27, 35, 48 and 49, paragraph 2)   </c:v>
                </c:pt>
                <c:pt idx="7">
                  <c:v>Former Yugoslav People's Army members - JNA  </c:v>
                </c:pt>
                <c:pt idx="8">
                  <c:v>Former Yugoslav People's Army members - JNA - Art. 185 of Pension Insurance Act (ZOMO) </c:v>
                </c:pt>
                <c:pt idx="9">
                  <c:v>National Liberation War veterans - NOR</c:v>
                </c:pt>
                <c:pt idx="10">
                  <c:v>Members of the Croatian Parliament, members of the Government, judges of the Constitutional Court and the Auditor General</c:v>
                </c:pt>
                <c:pt idx="11">
                  <c:v>Members of the Parliamentary Executive Council and administratively retired federal civil servants  (relates to the former SFRY)</c:v>
                </c:pt>
                <c:pt idx="12">
                  <c:v>Former officials of federal bodies o the former SFRJ -  Article 38 of the Pension Insurance Act (ZOMO)</c:v>
                </c:pt>
                <c:pt idx="13">
                  <c:v>Full members of the Croatian Academy of Sciences and Arts - HAZU</c:v>
                </c:pt>
                <c:pt idx="14">
                  <c:v>Miners from the Istrian coal mines "Tupljak" d.d. Labin </c:v>
                </c:pt>
                <c:pt idx="15">
                  <c:v>Workers professionally exposed to asbestos</c:v>
                </c:pt>
                <c:pt idx="16">
                  <c:v>Insurees - crew members on a ship in international and national navigation  - Article  129, paragraph 2 of the Maritime Code</c:v>
                </c:pt>
                <c:pt idx="17">
                  <c:v>Pension beneficiaries entitled according to the Theaters Act (Official Gazette 23/23)</c:v>
                </c:pt>
                <c:pt idx="18">
                  <c:v>Members of the Croatian Defence Council - HVO </c:v>
                </c:pt>
              </c:strCache>
            </c:strRef>
          </c:cat>
          <c:val>
            <c:numRef>
              <c:f>('stranica 6'!$D$6,'stranica 6'!$D$10,'stranica 6'!$D$11:$D$27)</c:f>
              <c:numCache>
                <c:formatCode>#,##0.00</c:formatCode>
                <c:ptCount val="19"/>
                <c:pt idx="0">
                  <c:v>698.6673665832509</c:v>
                </c:pt>
                <c:pt idx="1">
                  <c:v>881.56</c:v>
                </c:pt>
                <c:pt idx="2">
                  <c:v>694.83</c:v>
                </c:pt>
                <c:pt idx="3">
                  <c:v>470.06</c:v>
                </c:pt>
                <c:pt idx="4">
                  <c:v>731.67</c:v>
                </c:pt>
                <c:pt idx="5">
                  <c:v>1046.08</c:v>
                </c:pt>
                <c:pt idx="6">
                  <c:v>506.44</c:v>
                </c:pt>
                <c:pt idx="7">
                  <c:v>589.77</c:v>
                </c:pt>
                <c:pt idx="8">
                  <c:v>579.65</c:v>
                </c:pt>
                <c:pt idx="9">
                  <c:v>539.71</c:v>
                </c:pt>
                <c:pt idx="10">
                  <c:v>1864.42</c:v>
                </c:pt>
                <c:pt idx="11">
                  <c:v>642.98</c:v>
                </c:pt>
                <c:pt idx="12">
                  <c:v>674.65</c:v>
                </c:pt>
                <c:pt idx="13">
                  <c:v>1716.58</c:v>
                </c:pt>
                <c:pt idx="14">
                  <c:v>669.42</c:v>
                </c:pt>
                <c:pt idx="15">
                  <c:v>562.54</c:v>
                </c:pt>
                <c:pt idx="16">
                  <c:v>364.42</c:v>
                </c:pt>
                <c:pt idx="17">
                  <c:v>835.08</c:v>
                </c:pt>
                <c:pt idx="18">
                  <c:v>583.26</c:v>
                </c:pt>
              </c:numCache>
            </c:numRef>
          </c:val>
          <c:smooth val="0"/>
          <c:extLst>
            <c:ext xmlns:c16="http://schemas.microsoft.com/office/drawing/2014/chart" uri="{C3380CC4-5D6E-409C-BE32-E72D297353CC}">
              <c16:uniqueId val="{00000001-2DDE-4457-B244-4552196EF0B7}"/>
            </c:ext>
          </c:extLst>
        </c:ser>
        <c:dLbls>
          <c:showLegendKey val="0"/>
          <c:showVal val="0"/>
          <c:showCatName val="0"/>
          <c:showSerName val="0"/>
          <c:showPercent val="0"/>
          <c:showBubbleSize val="0"/>
        </c:dLbls>
        <c:marker val="1"/>
        <c:smooth val="0"/>
        <c:axId val="1551082927"/>
        <c:axId val="1551076687"/>
      </c:lineChart>
      <c:catAx>
        <c:axId val="1551329807"/>
        <c:scaling>
          <c:orientation val="minMax"/>
        </c:scaling>
        <c:delete val="0"/>
        <c:axPos val="b"/>
        <c:majorGridlines>
          <c:spPr>
            <a:ln w="9525" cap="flat" cmpd="sng" algn="ctr">
              <a:solidFill>
                <a:schemeClr val="accent2">
                  <a:lumMod val="40000"/>
                  <a:lumOff val="60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sr-Latn-RS"/>
          </a:p>
        </c:txPr>
        <c:crossAx val="1551346031"/>
        <c:crosses val="autoZero"/>
        <c:auto val="1"/>
        <c:lblAlgn val="ctr"/>
        <c:lblOffset val="100"/>
        <c:noMultiLvlLbl val="0"/>
      </c:catAx>
      <c:valAx>
        <c:axId val="1551346031"/>
        <c:scaling>
          <c:orientation val="minMax"/>
        </c:scaling>
        <c:delete val="0"/>
        <c:axPos val="l"/>
        <c:majorGridlines>
          <c:spPr>
            <a:ln w="9525" cap="flat" cmpd="sng" algn="ctr">
              <a:no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551329807"/>
        <c:crosses val="autoZero"/>
        <c:crossBetween val="between"/>
      </c:valAx>
      <c:valAx>
        <c:axId val="1551076687"/>
        <c:scaling>
          <c:orientation val="minMax"/>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551082927"/>
        <c:crosses val="max"/>
        <c:crossBetween val="between"/>
      </c:valAx>
      <c:catAx>
        <c:axId val="1551082927"/>
        <c:scaling>
          <c:orientation val="minMax"/>
        </c:scaling>
        <c:delete val="1"/>
        <c:axPos val="b"/>
        <c:numFmt formatCode="General" sourceLinked="1"/>
        <c:majorTickMark val="out"/>
        <c:minorTickMark val="none"/>
        <c:tickLblPos val="nextTo"/>
        <c:crossAx val="1551076687"/>
        <c:crosses val="autoZero"/>
        <c:auto val="1"/>
        <c:lblAlgn val="ctr"/>
        <c:lblOffset val="100"/>
        <c:noMultiLvlLbl val="0"/>
      </c:catAx>
      <c:spPr>
        <a:noFill/>
        <a:ln>
          <a:noFill/>
        </a:ln>
        <a:effectLst/>
      </c:spPr>
    </c:plotArea>
    <c:legend>
      <c:legendPos val="r"/>
      <c:layout>
        <c:manualLayout>
          <c:xMode val="edge"/>
          <c:yMode val="edge"/>
          <c:x val="3.2855947654944796E-2"/>
          <c:y val="2.0890559843597438E-2"/>
          <c:w val="0.18250681517707759"/>
          <c:h val="0.1760635362898128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showDLblsOverMax val="0"/>
  </c:chart>
  <c:spPr>
    <a:gradFill>
      <a:gsLst>
        <a:gs pos="0">
          <a:schemeClr val="accent1">
            <a:lumMod val="5000"/>
            <a:lumOff val="95000"/>
          </a:schemeClr>
        </a:gs>
        <a:gs pos="78000">
          <a:schemeClr val="accent1">
            <a:lumMod val="16000"/>
            <a:lumOff val="84000"/>
          </a:schemeClr>
        </a:gs>
        <a:gs pos="64000">
          <a:schemeClr val="accent1">
            <a:lumMod val="45000"/>
            <a:lumOff val="55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353482</xdr:colOff>
      <xdr:row>33</xdr:row>
      <xdr:rowOff>49742</xdr:rowOff>
    </xdr:from>
    <xdr:to>
      <xdr:col>10</xdr:col>
      <xdr:colOff>713316</xdr:colOff>
      <xdr:row>42</xdr:row>
      <xdr:rowOff>154516</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361950</xdr:colOff>
      <xdr:row>43</xdr:row>
      <xdr:rowOff>57150</xdr:rowOff>
    </xdr:from>
    <xdr:to>
      <xdr:col>10</xdr:col>
      <xdr:colOff>718609</xdr:colOff>
      <xdr:row>50</xdr:row>
      <xdr:rowOff>238125</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130174</xdr:colOff>
      <xdr:row>51</xdr:row>
      <xdr:rowOff>85725</xdr:rowOff>
    </xdr:from>
    <xdr:to>
      <xdr:col>3</xdr:col>
      <xdr:colOff>193675</xdr:colOff>
      <xdr:row>64</xdr:row>
      <xdr:rowOff>133349</xdr:rowOff>
    </xdr:to>
    <xdr:graphicFrame macro="">
      <xdr:nvGraphicFramePr>
        <xdr:cNvPr id="5" name="Grafikon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257176</xdr:colOff>
      <xdr:row>51</xdr:row>
      <xdr:rowOff>57151</xdr:rowOff>
    </xdr:from>
    <xdr:to>
      <xdr:col>10</xdr:col>
      <xdr:colOff>672043</xdr:colOff>
      <xdr:row>64</xdr:row>
      <xdr:rowOff>133350</xdr:rowOff>
    </xdr:to>
    <xdr:graphicFrame macro="">
      <xdr:nvGraphicFramePr>
        <xdr:cNvPr id="6" name="Grafikon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20</xdr:row>
      <xdr:rowOff>10885</xdr:rowOff>
    </xdr:from>
    <xdr:to>
      <xdr:col>12</xdr:col>
      <xdr:colOff>504826</xdr:colOff>
      <xdr:row>37</xdr:row>
      <xdr:rowOff>1</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19</xdr:row>
      <xdr:rowOff>171450</xdr:rowOff>
    </xdr:from>
    <xdr:to>
      <xdr:col>12</xdr:col>
      <xdr:colOff>685800</xdr:colOff>
      <xdr:row>36</xdr:row>
      <xdr:rowOff>161925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20</xdr:row>
      <xdr:rowOff>47625</xdr:rowOff>
    </xdr:from>
    <xdr:to>
      <xdr:col>12</xdr:col>
      <xdr:colOff>571500</xdr:colOff>
      <xdr:row>37</xdr:row>
      <xdr:rowOff>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29322</xdr:colOff>
      <xdr:row>28</xdr:row>
      <xdr:rowOff>22226</xdr:rowOff>
    </xdr:from>
    <xdr:to>
      <xdr:col>4</xdr:col>
      <xdr:colOff>631638</xdr:colOff>
      <xdr:row>45</xdr:row>
      <xdr:rowOff>116417</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zoomScaleNormal="100" workbookViewId="0">
      <selection activeCell="O58" sqref="O58"/>
    </sheetView>
  </sheetViews>
  <sheetFormatPr defaultColWidth="9.140625" defaultRowHeight="15" x14ac:dyDescent="0.25"/>
  <cols>
    <col min="1" max="1" width="45.7109375" style="2" customWidth="1"/>
    <col min="2" max="2" width="11.85546875" style="2" customWidth="1"/>
    <col min="3" max="3" width="9.140625" style="2" customWidth="1"/>
    <col min="4" max="4" width="9" style="2" customWidth="1"/>
    <col min="5" max="5" width="8" style="2" customWidth="1"/>
    <col min="6" max="6" width="10.28515625" style="2" customWidth="1"/>
    <col min="7" max="7" width="9.42578125" style="2" customWidth="1"/>
    <col min="8" max="8" width="9.5703125" style="2" customWidth="1"/>
    <col min="9" max="9" width="7.140625" style="2" customWidth="1"/>
    <col min="10" max="10" width="9.5703125" style="2" customWidth="1"/>
    <col min="11" max="11" width="12.28515625" style="2" customWidth="1"/>
    <col min="12" max="12" width="9.140625" style="138" customWidth="1"/>
    <col min="13" max="13" width="9.28515625" style="141" bestFit="1" customWidth="1"/>
    <col min="14" max="15" width="9.140625" style="141"/>
    <col min="16" max="16" width="9.42578125" style="141" bestFit="1" customWidth="1"/>
    <col min="17" max="17" width="9.28515625" style="141" bestFit="1" customWidth="1"/>
    <col min="18" max="24" width="9.140625" style="141"/>
    <col min="25" max="16384" width="9.140625" style="2"/>
  </cols>
  <sheetData>
    <row r="1" spans="1:24" ht="16.5" customHeight="1" x14ac:dyDescent="0.25">
      <c r="A1" s="176" t="s">
        <v>157</v>
      </c>
      <c r="B1" s="176"/>
      <c r="C1" s="176"/>
      <c r="D1" s="176"/>
      <c r="E1" s="176"/>
      <c r="F1" s="176"/>
      <c r="G1" s="176"/>
      <c r="H1" s="176"/>
      <c r="I1" s="176"/>
      <c r="J1" s="176"/>
      <c r="K1" s="176"/>
    </row>
    <row r="2" spans="1:24" ht="12.75" customHeight="1" x14ac:dyDescent="0.25">
      <c r="A2" s="130" t="s">
        <v>111</v>
      </c>
      <c r="B2" s="118"/>
      <c r="C2" s="118"/>
      <c r="D2" s="118"/>
      <c r="E2" s="118"/>
      <c r="F2" s="118"/>
      <c r="G2" s="118"/>
      <c r="H2" s="118"/>
      <c r="I2" s="118"/>
      <c r="J2" s="118"/>
      <c r="K2" s="118"/>
    </row>
    <row r="3" spans="1:24" s="1" customFormat="1" ht="15.75" x14ac:dyDescent="0.2">
      <c r="A3" s="179" t="s">
        <v>39</v>
      </c>
      <c r="B3" s="167" t="s">
        <v>20</v>
      </c>
      <c r="C3" s="167" t="s">
        <v>112</v>
      </c>
      <c r="D3" s="167" t="s">
        <v>21</v>
      </c>
      <c r="E3" s="177" t="s">
        <v>22</v>
      </c>
      <c r="F3" s="174" t="s">
        <v>40</v>
      </c>
      <c r="G3" s="174"/>
      <c r="H3" s="174"/>
      <c r="I3" s="174"/>
      <c r="J3" s="174"/>
      <c r="K3" s="174"/>
      <c r="L3" s="105"/>
      <c r="M3" s="142"/>
      <c r="N3" s="142"/>
      <c r="O3" s="142"/>
      <c r="P3" s="142"/>
      <c r="Q3" s="142"/>
      <c r="R3" s="142"/>
      <c r="S3" s="142"/>
      <c r="T3" s="142"/>
      <c r="U3" s="142"/>
      <c r="V3" s="142"/>
      <c r="W3" s="142"/>
      <c r="X3" s="142"/>
    </row>
    <row r="4" spans="1:24" s="1" customFormat="1" ht="63" customHeight="1" x14ac:dyDescent="0.2">
      <c r="A4" s="179"/>
      <c r="B4" s="167"/>
      <c r="C4" s="167"/>
      <c r="D4" s="167"/>
      <c r="E4" s="178"/>
      <c r="F4" s="115" t="s">
        <v>23</v>
      </c>
      <c r="G4" s="115" t="s">
        <v>113</v>
      </c>
      <c r="H4" s="115" t="s">
        <v>21</v>
      </c>
      <c r="I4" s="115" t="s">
        <v>22</v>
      </c>
      <c r="J4" s="116" t="s">
        <v>24</v>
      </c>
      <c r="K4" s="109" t="s">
        <v>25</v>
      </c>
      <c r="L4" s="105"/>
      <c r="M4" s="142"/>
      <c r="N4" s="142"/>
      <c r="O4" s="142"/>
      <c r="P4" s="142"/>
      <c r="Q4" s="142"/>
      <c r="R4" s="142"/>
      <c r="S4" s="142"/>
      <c r="T4" s="142"/>
      <c r="U4" s="142"/>
      <c r="V4" s="142"/>
      <c r="W4" s="142"/>
      <c r="X4" s="142"/>
    </row>
    <row r="5" spans="1:24" s="1" customFormat="1" ht="15.75" x14ac:dyDescent="0.2">
      <c r="A5" s="173" t="s">
        <v>26</v>
      </c>
      <c r="B5" s="173"/>
      <c r="C5" s="173"/>
      <c r="D5" s="173"/>
      <c r="E5" s="173"/>
      <c r="F5" s="173"/>
      <c r="G5" s="173"/>
      <c r="H5" s="173"/>
      <c r="I5" s="173"/>
      <c r="J5" s="173"/>
      <c r="K5" s="173"/>
      <c r="L5" s="105"/>
      <c r="M5" s="142"/>
      <c r="N5" s="142"/>
      <c r="O5" s="142"/>
      <c r="P5" s="142"/>
      <c r="Q5" s="142"/>
      <c r="R5" s="142"/>
      <c r="S5" s="142"/>
      <c r="T5" s="142"/>
      <c r="U5" s="142"/>
      <c r="V5" s="142"/>
      <c r="W5" s="142"/>
      <c r="X5" s="142"/>
    </row>
    <row r="6" spans="1:24" s="1" customFormat="1" ht="13.5" customHeight="1" x14ac:dyDescent="0.2">
      <c r="A6" s="27" t="s">
        <v>27</v>
      </c>
      <c r="B6" s="119">
        <v>501087</v>
      </c>
      <c r="C6" s="28">
        <v>482.49</v>
      </c>
      <c r="D6" s="29" t="s">
        <v>158</v>
      </c>
      <c r="E6" s="29" t="s">
        <v>159</v>
      </c>
      <c r="F6" s="127">
        <v>406472</v>
      </c>
      <c r="G6" s="30">
        <v>562.97</v>
      </c>
      <c r="H6" s="31" t="s">
        <v>134</v>
      </c>
      <c r="I6" s="32" t="s">
        <v>119</v>
      </c>
      <c r="J6" s="33">
        <f t="shared" ref="J6:J15" si="0">G6/$C$48*100</f>
        <v>46.603476821192054</v>
      </c>
      <c r="K6" s="33">
        <f>F6/$F$15*100</f>
        <v>42.969167894693442</v>
      </c>
      <c r="L6" s="105"/>
      <c r="M6" s="142"/>
      <c r="N6" s="142"/>
      <c r="O6" s="142"/>
      <c r="P6" s="161"/>
      <c r="Q6" s="161"/>
      <c r="R6" s="142"/>
      <c r="S6" s="142"/>
      <c r="T6" s="142"/>
      <c r="U6" s="142"/>
      <c r="V6" s="142"/>
      <c r="W6" s="142"/>
      <c r="X6" s="142"/>
    </row>
    <row r="7" spans="1:24" s="1" customFormat="1" ht="13.5" customHeight="1" x14ac:dyDescent="0.2">
      <c r="A7" s="34" t="s">
        <v>28</v>
      </c>
      <c r="B7" s="120">
        <v>52912</v>
      </c>
      <c r="C7" s="35">
        <v>615.16999999999996</v>
      </c>
      <c r="D7" s="36" t="s">
        <v>160</v>
      </c>
      <c r="E7" s="36" t="s">
        <v>161</v>
      </c>
      <c r="F7" s="128">
        <v>46800</v>
      </c>
      <c r="G7" s="37">
        <v>645.30999999999995</v>
      </c>
      <c r="H7" s="38" t="s">
        <v>132</v>
      </c>
      <c r="I7" s="39" t="s">
        <v>162</v>
      </c>
      <c r="J7" s="40">
        <f t="shared" si="0"/>
        <v>53.419701986754966</v>
      </c>
      <c r="K7" s="40">
        <f>F7/$F$15*100</f>
        <v>4.9473446079229397</v>
      </c>
      <c r="L7" s="105"/>
      <c r="M7" s="142"/>
      <c r="N7" s="142"/>
      <c r="O7" s="142"/>
      <c r="P7" s="161"/>
      <c r="Q7" s="161"/>
      <c r="R7" s="142"/>
      <c r="S7" s="142"/>
      <c r="T7" s="142"/>
      <c r="U7" s="142"/>
      <c r="V7" s="142"/>
      <c r="W7" s="142"/>
      <c r="X7" s="142"/>
    </row>
    <row r="8" spans="1:24" s="1" customFormat="1" ht="13.5" customHeight="1" x14ac:dyDescent="0.2">
      <c r="A8" s="34" t="s">
        <v>89</v>
      </c>
      <c r="B8" s="120">
        <v>75944</v>
      </c>
      <c r="C8" s="35">
        <v>423.97</v>
      </c>
      <c r="D8" s="36" t="s">
        <v>163</v>
      </c>
      <c r="E8" s="36" t="s">
        <v>129</v>
      </c>
      <c r="F8" s="128">
        <v>65995</v>
      </c>
      <c r="G8" s="37">
        <v>475.69</v>
      </c>
      <c r="H8" s="38" t="s">
        <v>164</v>
      </c>
      <c r="I8" s="39" t="s">
        <v>133</v>
      </c>
      <c r="J8" s="40">
        <f t="shared" si="0"/>
        <v>39.378311258278146</v>
      </c>
      <c r="K8" s="40">
        <f t="shared" ref="K8:K14" si="1">F8/$F$15*100</f>
        <v>6.9764958846127021</v>
      </c>
      <c r="L8" s="105"/>
      <c r="M8" s="142"/>
      <c r="N8" s="142"/>
      <c r="O8" s="142"/>
      <c r="P8" s="161"/>
      <c r="Q8" s="161"/>
      <c r="R8" s="142"/>
      <c r="S8" s="142"/>
      <c r="T8" s="142"/>
      <c r="U8" s="142"/>
      <c r="V8" s="142"/>
      <c r="W8" s="142"/>
      <c r="X8" s="142"/>
    </row>
    <row r="9" spans="1:24" s="1" customFormat="1" ht="14.25" customHeight="1" x14ac:dyDescent="0.2">
      <c r="A9" s="41" t="s">
        <v>68</v>
      </c>
      <c r="B9" s="121">
        <v>629943</v>
      </c>
      <c r="C9" s="42">
        <v>486.58</v>
      </c>
      <c r="D9" s="43" t="s">
        <v>165</v>
      </c>
      <c r="E9" s="43" t="s">
        <v>117</v>
      </c>
      <c r="F9" s="129">
        <v>519267</v>
      </c>
      <c r="G9" s="44">
        <v>559.29999999999995</v>
      </c>
      <c r="H9" s="45" t="s">
        <v>166</v>
      </c>
      <c r="I9" s="46" t="s">
        <v>120</v>
      </c>
      <c r="J9" s="40">
        <f t="shared" si="0"/>
        <v>46.299668874172184</v>
      </c>
      <c r="K9" s="70">
        <f t="shared" si="1"/>
        <v>54.893008387229081</v>
      </c>
      <c r="L9" s="105"/>
      <c r="M9" s="142"/>
      <c r="N9" s="142"/>
      <c r="O9" s="142"/>
      <c r="P9" s="161"/>
      <c r="Q9" s="161"/>
      <c r="R9" s="142"/>
      <c r="S9" s="142"/>
      <c r="T9" s="142"/>
      <c r="U9" s="142"/>
      <c r="V9" s="142"/>
      <c r="W9" s="142"/>
      <c r="X9" s="142"/>
    </row>
    <row r="10" spans="1:24" s="1" customFormat="1" ht="13.5" customHeight="1" x14ac:dyDescent="0.2">
      <c r="A10" s="47" t="s">
        <v>29</v>
      </c>
      <c r="B10" s="120">
        <v>211666</v>
      </c>
      <c r="C10" s="35">
        <v>462.94</v>
      </c>
      <c r="D10" s="36" t="s">
        <v>135</v>
      </c>
      <c r="E10" s="36" t="s">
        <v>136</v>
      </c>
      <c r="F10" s="128">
        <v>175919</v>
      </c>
      <c r="G10" s="37">
        <v>512.23</v>
      </c>
      <c r="H10" s="38" t="s">
        <v>167</v>
      </c>
      <c r="I10" s="39" t="s">
        <v>168</v>
      </c>
      <c r="J10" s="40">
        <f t="shared" si="0"/>
        <v>42.403145695364245</v>
      </c>
      <c r="K10" s="40">
        <f t="shared" si="1"/>
        <v>18.596835813700764</v>
      </c>
      <c r="L10" s="105"/>
      <c r="M10" s="142"/>
      <c r="N10" s="142"/>
      <c r="O10" s="142"/>
      <c r="P10" s="161"/>
      <c r="Q10" s="161"/>
      <c r="R10" s="161"/>
      <c r="S10" s="161"/>
      <c r="T10" s="142"/>
      <c r="U10" s="142"/>
      <c r="V10" s="142"/>
      <c r="W10" s="142"/>
      <c r="X10" s="142"/>
    </row>
    <row r="11" spans="1:24" s="1" customFormat="1" ht="13.5" customHeight="1" x14ac:dyDescent="0.2">
      <c r="A11" s="164" t="s">
        <v>93</v>
      </c>
      <c r="B11" s="120">
        <v>385</v>
      </c>
      <c r="C11" s="35">
        <v>505.71</v>
      </c>
      <c r="D11" s="36" t="s">
        <v>169</v>
      </c>
      <c r="E11" s="36" t="s">
        <v>124</v>
      </c>
      <c r="F11" s="128">
        <v>377</v>
      </c>
      <c r="G11" s="37">
        <v>506.12</v>
      </c>
      <c r="H11" s="38" t="s">
        <v>170</v>
      </c>
      <c r="I11" s="39" t="s">
        <v>124</v>
      </c>
      <c r="J11" s="40">
        <f t="shared" si="0"/>
        <v>41.897350993377486</v>
      </c>
      <c r="K11" s="40">
        <f t="shared" si="1"/>
        <v>3.9853609341601461E-2</v>
      </c>
      <c r="L11" s="105"/>
      <c r="M11" s="142"/>
      <c r="N11" s="142"/>
      <c r="O11" s="142"/>
      <c r="P11" s="161"/>
      <c r="Q11" s="161"/>
      <c r="R11" s="161"/>
      <c r="S11" s="161"/>
      <c r="T11" s="142"/>
      <c r="U11" s="142"/>
      <c r="V11" s="142"/>
      <c r="W11" s="142"/>
      <c r="X11" s="142"/>
    </row>
    <row r="12" spans="1:24" s="1" customFormat="1" ht="14.25" customHeight="1" x14ac:dyDescent="0.2">
      <c r="A12" s="41" t="s">
        <v>69</v>
      </c>
      <c r="B12" s="121">
        <v>841994</v>
      </c>
      <c r="C12" s="42">
        <v>480.65</v>
      </c>
      <c r="D12" s="43" t="s">
        <v>171</v>
      </c>
      <c r="E12" s="43" t="s">
        <v>138</v>
      </c>
      <c r="F12" s="129">
        <v>695563</v>
      </c>
      <c r="G12" s="44">
        <v>547.37</v>
      </c>
      <c r="H12" s="45" t="s">
        <v>137</v>
      </c>
      <c r="I12" s="46" t="s">
        <v>172</v>
      </c>
      <c r="J12" s="40">
        <f t="shared" si="0"/>
        <v>45.312086092715234</v>
      </c>
      <c r="K12" s="70">
        <f t="shared" si="1"/>
        <v>73.529697810271443</v>
      </c>
      <c r="L12" s="105"/>
      <c r="M12" s="142"/>
      <c r="N12" s="142"/>
      <c r="O12" s="142"/>
      <c r="P12" s="161"/>
      <c r="Q12" s="161"/>
      <c r="R12" s="161"/>
      <c r="S12" s="161"/>
      <c r="T12" s="142"/>
      <c r="U12" s="142"/>
      <c r="V12" s="142"/>
      <c r="W12" s="142"/>
      <c r="X12" s="142"/>
    </row>
    <row r="13" spans="1:24" s="1" customFormat="1" ht="12" customHeight="1" x14ac:dyDescent="0.2">
      <c r="A13" s="47" t="s">
        <v>30</v>
      </c>
      <c r="B13" s="120">
        <v>93584</v>
      </c>
      <c r="C13" s="35">
        <v>358.83</v>
      </c>
      <c r="D13" s="36" t="s">
        <v>173</v>
      </c>
      <c r="E13" s="36" t="s">
        <v>174</v>
      </c>
      <c r="F13" s="128">
        <v>88526</v>
      </c>
      <c r="G13" s="37">
        <v>374.43</v>
      </c>
      <c r="H13" s="38" t="s">
        <v>175</v>
      </c>
      <c r="I13" s="39" t="s">
        <v>139</v>
      </c>
      <c r="J13" s="40">
        <f t="shared" si="0"/>
        <v>30.995860927152318</v>
      </c>
      <c r="K13" s="40">
        <f t="shared" si="1"/>
        <v>9.3583040333544059</v>
      </c>
      <c r="L13" s="105"/>
      <c r="M13" s="142"/>
      <c r="N13" s="142"/>
      <c r="O13" s="142"/>
      <c r="P13" s="161"/>
      <c r="Q13" s="161"/>
      <c r="R13" s="161"/>
      <c r="S13" s="161"/>
      <c r="T13" s="142"/>
      <c r="U13" s="142"/>
      <c r="V13" s="142"/>
      <c r="W13" s="142"/>
      <c r="X13" s="142"/>
    </row>
    <row r="14" spans="1:24" s="1" customFormat="1" ht="12" customHeight="1" x14ac:dyDescent="0.2">
      <c r="A14" s="47" t="s">
        <v>31</v>
      </c>
      <c r="B14" s="120">
        <v>194716</v>
      </c>
      <c r="C14" s="35">
        <v>377.17</v>
      </c>
      <c r="D14" s="36" t="s">
        <v>176</v>
      </c>
      <c r="E14" s="36" t="s">
        <v>140</v>
      </c>
      <c r="F14" s="128">
        <v>161873</v>
      </c>
      <c r="G14" s="37">
        <v>431.23</v>
      </c>
      <c r="H14" s="38" t="s">
        <v>177</v>
      </c>
      <c r="I14" s="39" t="s">
        <v>116</v>
      </c>
      <c r="J14" s="160">
        <f t="shared" si="0"/>
        <v>35.697847682119203</v>
      </c>
      <c r="K14" s="40">
        <f t="shared" si="1"/>
        <v>17.111998156374149</v>
      </c>
      <c r="L14" s="105"/>
      <c r="M14" s="142"/>
      <c r="N14" s="142"/>
      <c r="O14" s="142"/>
      <c r="P14" s="161"/>
      <c r="Q14" s="161"/>
      <c r="R14" s="161"/>
      <c r="S14" s="161"/>
      <c r="T14" s="142"/>
      <c r="U14" s="142"/>
      <c r="V14" s="142"/>
      <c r="W14" s="142"/>
      <c r="X14" s="142"/>
    </row>
    <row r="15" spans="1:24" s="1" customFormat="1" x14ac:dyDescent="0.25">
      <c r="A15" s="48" t="s">
        <v>32</v>
      </c>
      <c r="B15" s="122">
        <v>1130294</v>
      </c>
      <c r="C15" s="49">
        <v>452.74</v>
      </c>
      <c r="D15" s="50" t="s">
        <v>178</v>
      </c>
      <c r="E15" s="50" t="s">
        <v>179</v>
      </c>
      <c r="F15" s="122">
        <v>945962</v>
      </c>
      <c r="G15" s="49">
        <v>511.31</v>
      </c>
      <c r="H15" s="50" t="s">
        <v>180</v>
      </c>
      <c r="I15" s="50" t="s">
        <v>118</v>
      </c>
      <c r="J15" s="51">
        <f t="shared" si="0"/>
        <v>42.326986754966889</v>
      </c>
      <c r="K15" s="51"/>
      <c r="L15" s="137">
        <v>31</v>
      </c>
      <c r="M15" s="142"/>
      <c r="N15" s="142"/>
      <c r="O15" s="162"/>
      <c r="P15" s="161"/>
      <c r="Q15" s="161"/>
      <c r="R15" s="161"/>
      <c r="S15" s="161"/>
      <c r="T15" s="142"/>
      <c r="U15" s="142"/>
      <c r="V15" s="142"/>
      <c r="W15" s="142"/>
      <c r="X15" s="142"/>
    </row>
    <row r="16" spans="1:24" s="1" customFormat="1" ht="12.75" customHeight="1" x14ac:dyDescent="0.2">
      <c r="A16" s="110" t="s">
        <v>70</v>
      </c>
      <c r="B16" s="123">
        <v>112183</v>
      </c>
      <c r="C16" s="19">
        <v>689.03</v>
      </c>
      <c r="D16" s="20" t="s">
        <v>181</v>
      </c>
      <c r="E16" s="21" t="s">
        <v>182</v>
      </c>
      <c r="F16" s="123">
        <v>90137</v>
      </c>
      <c r="G16" s="19">
        <v>816.88</v>
      </c>
      <c r="H16" s="20" t="s">
        <v>183</v>
      </c>
      <c r="I16" s="21" t="s">
        <v>184</v>
      </c>
      <c r="J16" s="22">
        <f>G16/C48*100</f>
        <v>67.622516556291387</v>
      </c>
      <c r="K16" s="22"/>
      <c r="L16" s="105"/>
      <c r="M16" s="142"/>
      <c r="N16" s="142"/>
      <c r="O16" s="142"/>
      <c r="P16" s="161"/>
      <c r="Q16" s="161"/>
      <c r="R16" s="161"/>
      <c r="S16" s="161"/>
      <c r="T16" s="142"/>
      <c r="U16" s="142"/>
      <c r="V16" s="142"/>
      <c r="W16" s="142"/>
      <c r="X16" s="142"/>
    </row>
    <row r="17" spans="1:26" s="1" customFormat="1" ht="12.75" customHeight="1" x14ac:dyDescent="0.2">
      <c r="A17" s="111" t="s">
        <v>46</v>
      </c>
      <c r="B17" s="124">
        <v>224352</v>
      </c>
      <c r="C17" s="23">
        <v>626.29</v>
      </c>
      <c r="D17" s="24" t="s">
        <v>185</v>
      </c>
      <c r="E17" s="25" t="s">
        <v>116</v>
      </c>
      <c r="F17" s="124">
        <v>182804</v>
      </c>
      <c r="G17" s="23">
        <v>723.42</v>
      </c>
      <c r="H17" s="24" t="s">
        <v>186</v>
      </c>
      <c r="I17" s="25" t="s">
        <v>118</v>
      </c>
      <c r="J17" s="26">
        <f>G17/C48*100</f>
        <v>59.885761589403977</v>
      </c>
      <c r="K17" s="26">
        <f>F17/F15*100</f>
        <v>19.324666318520194</v>
      </c>
      <c r="L17" s="105"/>
      <c r="M17" s="142"/>
      <c r="N17" s="142"/>
      <c r="O17" s="142"/>
      <c r="P17" s="161"/>
      <c r="Q17" s="161"/>
      <c r="R17" s="161"/>
      <c r="S17" s="161"/>
      <c r="T17" s="142"/>
      <c r="U17" s="142"/>
      <c r="V17" s="142"/>
      <c r="W17" s="142"/>
      <c r="X17" s="142"/>
    </row>
    <row r="18" spans="1:26" s="1" customFormat="1" ht="12.75" customHeight="1" x14ac:dyDescent="0.2">
      <c r="A18" s="52" t="s">
        <v>33</v>
      </c>
      <c r="B18" s="125">
        <v>310320</v>
      </c>
      <c r="C18" s="4">
        <v>318.95</v>
      </c>
      <c r="D18" s="5" t="s">
        <v>187</v>
      </c>
      <c r="E18" s="6" t="s">
        <v>19</v>
      </c>
      <c r="F18" s="125">
        <v>265339</v>
      </c>
      <c r="G18" s="4">
        <v>349.94205130041195</v>
      </c>
      <c r="H18" s="5" t="s">
        <v>188</v>
      </c>
      <c r="I18" s="6" t="s">
        <v>19</v>
      </c>
      <c r="J18" s="10">
        <f>G18/C48*100</f>
        <v>28.968712855994365</v>
      </c>
      <c r="K18" s="10">
        <f>F18/F15*100</f>
        <v>28.049646814565488</v>
      </c>
      <c r="L18" s="105"/>
      <c r="M18" s="142"/>
      <c r="N18" s="142"/>
      <c r="O18" s="142"/>
      <c r="P18" s="161"/>
      <c r="Q18" s="161"/>
      <c r="R18" s="161"/>
      <c r="S18" s="161"/>
      <c r="T18" s="142"/>
      <c r="U18" s="142"/>
      <c r="V18" s="142"/>
      <c r="W18" s="142"/>
      <c r="X18" s="142"/>
    </row>
    <row r="19" spans="1:26" s="1" customFormat="1" ht="23.25" customHeight="1" x14ac:dyDescent="0.2">
      <c r="A19" s="53" t="s">
        <v>35</v>
      </c>
      <c r="B19" s="126">
        <v>1705</v>
      </c>
      <c r="C19" s="7">
        <v>1302.33</v>
      </c>
      <c r="D19" s="9" t="s">
        <v>189</v>
      </c>
      <c r="E19" s="8" t="s">
        <v>19</v>
      </c>
      <c r="F19" s="126">
        <v>1559</v>
      </c>
      <c r="G19" s="7">
        <v>1369.25</v>
      </c>
      <c r="H19" s="9" t="s">
        <v>190</v>
      </c>
      <c r="I19" s="8" t="s">
        <v>19</v>
      </c>
      <c r="J19" s="11">
        <f>G19/C48*100</f>
        <v>113.34850993377484</v>
      </c>
      <c r="K19" s="11">
        <f>F19/F15*100</f>
        <v>0.16480577443914238</v>
      </c>
      <c r="L19" s="105"/>
      <c r="M19" s="142"/>
      <c r="N19" s="142"/>
      <c r="O19" s="142"/>
      <c r="P19" s="161"/>
      <c r="Q19" s="161"/>
      <c r="R19" s="142"/>
      <c r="S19" s="142"/>
      <c r="T19" s="142"/>
      <c r="U19" s="142"/>
      <c r="V19" s="142"/>
      <c r="W19" s="142"/>
      <c r="X19" s="142"/>
    </row>
    <row r="20" spans="1:26" ht="25.5" customHeight="1" x14ac:dyDescent="0.25">
      <c r="A20" s="175" t="s">
        <v>90</v>
      </c>
      <c r="B20" s="175"/>
      <c r="C20" s="175"/>
      <c r="D20" s="175"/>
      <c r="E20" s="175"/>
      <c r="F20" s="175"/>
      <c r="G20" s="175"/>
      <c r="H20" s="175"/>
      <c r="I20" s="175"/>
      <c r="J20" s="175"/>
      <c r="K20" s="175"/>
      <c r="L20" s="139"/>
    </row>
    <row r="21" spans="1:26" s="1" customFormat="1" ht="15.75" customHeight="1" x14ac:dyDescent="0.2">
      <c r="A21" s="179" t="s">
        <v>39</v>
      </c>
      <c r="B21" s="167" t="s">
        <v>20</v>
      </c>
      <c r="C21" s="167" t="s">
        <v>112</v>
      </c>
      <c r="D21" s="167" t="s">
        <v>21</v>
      </c>
      <c r="E21" s="177" t="s">
        <v>22</v>
      </c>
      <c r="F21" s="174" t="s">
        <v>40</v>
      </c>
      <c r="G21" s="174"/>
      <c r="H21" s="174"/>
      <c r="I21" s="174"/>
      <c r="J21" s="174"/>
      <c r="K21" s="174"/>
      <c r="L21" s="105"/>
      <c r="M21" s="142"/>
      <c r="N21" s="142"/>
      <c r="O21" s="142"/>
      <c r="P21" s="142"/>
      <c r="Q21" s="142"/>
      <c r="R21" s="142"/>
      <c r="S21" s="142"/>
      <c r="T21" s="142"/>
      <c r="U21" s="142"/>
      <c r="V21" s="142"/>
      <c r="W21" s="142"/>
      <c r="X21" s="142"/>
    </row>
    <row r="22" spans="1:26" s="1" customFormat="1" ht="63" customHeight="1" x14ac:dyDescent="0.2">
      <c r="A22" s="179"/>
      <c r="B22" s="167"/>
      <c r="C22" s="167"/>
      <c r="D22" s="167"/>
      <c r="E22" s="178"/>
      <c r="F22" s="115" t="s">
        <v>23</v>
      </c>
      <c r="G22" s="115" t="s">
        <v>113</v>
      </c>
      <c r="H22" s="115" t="s">
        <v>21</v>
      </c>
      <c r="I22" s="115" t="s">
        <v>22</v>
      </c>
      <c r="J22" s="116" t="s">
        <v>24</v>
      </c>
      <c r="K22" s="109" t="s">
        <v>34</v>
      </c>
      <c r="L22" s="105"/>
      <c r="M22" s="142"/>
      <c r="N22" s="142"/>
      <c r="O22" s="142"/>
      <c r="P22" s="142"/>
      <c r="Q22" s="142"/>
      <c r="R22" s="142"/>
      <c r="S22" s="142"/>
      <c r="T22" s="142"/>
      <c r="U22" s="142"/>
      <c r="V22" s="142"/>
      <c r="W22" s="142"/>
      <c r="X22" s="142"/>
    </row>
    <row r="23" spans="1:26" s="1" customFormat="1" ht="18" customHeight="1" x14ac:dyDescent="0.2">
      <c r="A23" s="170" t="s">
        <v>108</v>
      </c>
      <c r="B23" s="170"/>
      <c r="C23" s="170"/>
      <c r="D23" s="170"/>
      <c r="E23" s="170"/>
      <c r="F23" s="170"/>
      <c r="G23" s="170"/>
      <c r="H23" s="170"/>
      <c r="I23" s="170"/>
      <c r="J23" s="170"/>
      <c r="K23" s="170"/>
      <c r="L23" s="105"/>
      <c r="M23" s="142"/>
      <c r="N23" s="142"/>
      <c r="O23" s="142"/>
      <c r="P23" s="142"/>
      <c r="Q23" s="142"/>
      <c r="R23" s="142"/>
      <c r="S23" s="142"/>
      <c r="T23" s="142"/>
      <c r="U23" s="142"/>
      <c r="V23" s="142"/>
      <c r="W23" s="142"/>
      <c r="X23" s="142"/>
    </row>
    <row r="24" spans="1:26" s="1" customFormat="1" ht="12" customHeight="1" x14ac:dyDescent="0.2">
      <c r="A24" s="27" t="s">
        <v>27</v>
      </c>
      <c r="B24" s="119">
        <v>22702</v>
      </c>
      <c r="C24" s="28">
        <v>455.76</v>
      </c>
      <c r="D24" s="29" t="s">
        <v>375</v>
      </c>
      <c r="E24" s="29" t="s">
        <v>124</v>
      </c>
      <c r="F24" s="127">
        <v>17363</v>
      </c>
      <c r="G24" s="30">
        <v>554.1</v>
      </c>
      <c r="H24" s="31" t="s">
        <v>387</v>
      </c>
      <c r="I24" s="32" t="s">
        <v>388</v>
      </c>
      <c r="J24" s="33">
        <f t="shared" ref="J24:J32" si="2">G24/$C$48*100</f>
        <v>45.869205298013249</v>
      </c>
      <c r="K24" s="33">
        <f>F24/$F$32*100</f>
        <v>49.992801819699977</v>
      </c>
      <c r="L24" s="105"/>
      <c r="M24" s="142"/>
      <c r="N24" s="142"/>
      <c r="O24" s="142"/>
      <c r="P24" s="142"/>
      <c r="Q24" s="142"/>
      <c r="R24" s="142"/>
      <c r="S24" s="142"/>
      <c r="T24" s="142"/>
      <c r="U24" s="142"/>
      <c r="V24" s="142"/>
      <c r="W24" s="142"/>
      <c r="X24" s="142"/>
    </row>
    <row r="25" spans="1:26" s="1" customFormat="1" ht="12" customHeight="1" x14ac:dyDescent="0.2">
      <c r="A25" s="34" t="s">
        <v>28</v>
      </c>
      <c r="B25" s="120">
        <v>5375</v>
      </c>
      <c r="C25" s="35">
        <v>590.08000000000004</v>
      </c>
      <c r="D25" s="36" t="s">
        <v>376</v>
      </c>
      <c r="E25" s="36" t="s">
        <v>141</v>
      </c>
      <c r="F25" s="128">
        <v>4866</v>
      </c>
      <c r="G25" s="37">
        <v>614.53</v>
      </c>
      <c r="H25" s="38" t="s">
        <v>389</v>
      </c>
      <c r="I25" s="39" t="s">
        <v>141</v>
      </c>
      <c r="J25" s="40">
        <f t="shared" si="2"/>
        <v>50.871688741721854</v>
      </c>
      <c r="K25" s="40">
        <f>F25/$F$32*100</f>
        <v>14.01053813595923</v>
      </c>
      <c r="L25" s="105"/>
      <c r="M25" s="142"/>
      <c r="N25" s="142"/>
      <c r="O25" s="142"/>
      <c r="P25" s="142"/>
      <c r="Q25" s="142"/>
      <c r="R25" s="142"/>
      <c r="S25" s="142"/>
      <c r="T25" s="142"/>
      <c r="U25" s="142"/>
      <c r="V25" s="142"/>
      <c r="W25" s="142"/>
      <c r="X25" s="142"/>
    </row>
    <row r="26" spans="1:26" s="1" customFormat="1" ht="12" customHeight="1" x14ac:dyDescent="0.2">
      <c r="A26" s="41" t="s">
        <v>68</v>
      </c>
      <c r="B26" s="121">
        <v>28077</v>
      </c>
      <c r="C26" s="42">
        <v>481.47</v>
      </c>
      <c r="D26" s="43" t="s">
        <v>377</v>
      </c>
      <c r="E26" s="43" t="s">
        <v>121</v>
      </c>
      <c r="F26" s="129">
        <v>22229</v>
      </c>
      <c r="G26" s="44">
        <v>567.33000000000004</v>
      </c>
      <c r="H26" s="45" t="s">
        <v>390</v>
      </c>
      <c r="I26" s="46" t="s">
        <v>142</v>
      </c>
      <c r="J26" s="70">
        <f t="shared" si="2"/>
        <v>46.964403973509938</v>
      </c>
      <c r="K26" s="70">
        <f t="shared" ref="K26:K31" si="3">F26/$F$32*100</f>
        <v>64.003339955659214</v>
      </c>
      <c r="L26" s="105"/>
      <c r="M26" s="142"/>
      <c r="N26" s="142"/>
      <c r="O26" s="142"/>
      <c r="P26" s="142"/>
      <c r="Q26" s="142"/>
      <c r="R26" s="142"/>
      <c r="S26" s="142"/>
      <c r="T26" s="142"/>
      <c r="U26" s="142"/>
      <c r="V26" s="142"/>
      <c r="W26" s="142"/>
      <c r="X26" s="142"/>
    </row>
    <row r="27" spans="1:26" s="1" customFormat="1" ht="12" customHeight="1" x14ac:dyDescent="0.2">
      <c r="A27" s="47" t="s">
        <v>29</v>
      </c>
      <c r="B27" s="120">
        <v>5870</v>
      </c>
      <c r="C27" s="35">
        <v>468.25</v>
      </c>
      <c r="D27" s="36" t="s">
        <v>143</v>
      </c>
      <c r="E27" s="36" t="s">
        <v>378</v>
      </c>
      <c r="F27" s="128">
        <v>5126</v>
      </c>
      <c r="G27" s="37">
        <v>502.71</v>
      </c>
      <c r="H27" s="38" t="s">
        <v>391</v>
      </c>
      <c r="I27" s="39" t="s">
        <v>128</v>
      </c>
      <c r="J27" s="40">
        <f t="shared" si="2"/>
        <v>41.615066225165556</v>
      </c>
      <c r="K27" s="40">
        <f t="shared" si="3"/>
        <v>14.759148887161325</v>
      </c>
      <c r="L27" s="105"/>
      <c r="M27" s="142"/>
      <c r="N27" s="142"/>
      <c r="O27" s="142"/>
      <c r="P27" s="142" t="s">
        <v>0</v>
      </c>
      <c r="Q27" s="142"/>
      <c r="R27" s="142"/>
      <c r="S27" s="142"/>
      <c r="T27" s="142"/>
      <c r="U27" s="142"/>
      <c r="V27" s="142"/>
      <c r="W27" s="142"/>
      <c r="X27" s="142"/>
    </row>
    <row r="28" spans="1:26" s="1" customFormat="1" ht="12" customHeight="1" x14ac:dyDescent="0.2">
      <c r="A28" s="164" t="s">
        <v>37</v>
      </c>
      <c r="B28" s="120">
        <v>11</v>
      </c>
      <c r="C28" s="35">
        <v>540.9</v>
      </c>
      <c r="D28" s="36" t="s">
        <v>379</v>
      </c>
      <c r="E28" s="36" t="s">
        <v>144</v>
      </c>
      <c r="F28" s="128">
        <v>11</v>
      </c>
      <c r="G28" s="37">
        <v>540.9</v>
      </c>
      <c r="H28" s="38" t="s">
        <v>379</v>
      </c>
      <c r="I28" s="39" t="s">
        <v>144</v>
      </c>
      <c r="J28" s="40">
        <f t="shared" si="2"/>
        <v>44.776490066225165</v>
      </c>
      <c r="K28" s="40">
        <f t="shared" si="3"/>
        <v>3.167199332008868E-2</v>
      </c>
      <c r="L28" s="105"/>
      <c r="M28" s="142"/>
      <c r="N28" s="142"/>
      <c r="O28" s="142"/>
      <c r="P28" s="142"/>
      <c r="Q28" s="142"/>
      <c r="R28" s="142"/>
      <c r="S28" s="142"/>
      <c r="T28" s="142"/>
      <c r="U28" s="142"/>
      <c r="V28" s="142"/>
      <c r="W28" s="142"/>
      <c r="X28" s="142"/>
    </row>
    <row r="29" spans="1:26" s="1" customFormat="1" ht="12" customHeight="1" x14ac:dyDescent="0.2">
      <c r="A29" s="41" t="s">
        <v>69</v>
      </c>
      <c r="B29" s="121">
        <v>33958</v>
      </c>
      <c r="C29" s="42">
        <v>479.21</v>
      </c>
      <c r="D29" s="43" t="s">
        <v>380</v>
      </c>
      <c r="E29" s="43" t="s">
        <v>122</v>
      </c>
      <c r="F29" s="129">
        <v>27366</v>
      </c>
      <c r="G29" s="44">
        <v>555.21</v>
      </c>
      <c r="H29" s="45" t="s">
        <v>392</v>
      </c>
      <c r="I29" s="46" t="s">
        <v>123</v>
      </c>
      <c r="J29" s="70">
        <f t="shared" si="2"/>
        <v>45.961092715231793</v>
      </c>
      <c r="K29" s="70">
        <f t="shared" si="3"/>
        <v>78.79416083614062</v>
      </c>
      <c r="L29" s="105"/>
      <c r="M29" s="142"/>
      <c r="N29" s="169"/>
      <c r="O29" s="169"/>
      <c r="P29" s="169"/>
      <c r="Q29" s="169"/>
      <c r="R29" s="169"/>
      <c r="S29" s="169"/>
      <c r="T29" s="169"/>
      <c r="U29" s="169"/>
      <c r="V29" s="169"/>
      <c r="W29" s="169"/>
      <c r="X29" s="169"/>
      <c r="Y29" s="169"/>
      <c r="Z29" s="169"/>
    </row>
    <row r="30" spans="1:26" s="1" customFormat="1" ht="12" customHeight="1" x14ac:dyDescent="0.2">
      <c r="A30" s="47" t="s">
        <v>30</v>
      </c>
      <c r="B30" s="120">
        <v>2090</v>
      </c>
      <c r="C30" s="35">
        <v>336.82</v>
      </c>
      <c r="D30" s="36" t="s">
        <v>381</v>
      </c>
      <c r="E30" s="36" t="s">
        <v>382</v>
      </c>
      <c r="F30" s="128">
        <v>1817</v>
      </c>
      <c r="G30" s="37">
        <v>372.17</v>
      </c>
      <c r="H30" s="38" t="s">
        <v>393</v>
      </c>
      <c r="I30" s="39" t="s">
        <v>394</v>
      </c>
      <c r="J30" s="40">
        <f t="shared" si="2"/>
        <v>30.808774834437084</v>
      </c>
      <c r="K30" s="40">
        <f t="shared" si="3"/>
        <v>5.2316374420546481</v>
      </c>
      <c r="L30" s="105"/>
      <c r="M30" s="142"/>
      <c r="N30" s="142"/>
      <c r="O30" s="142"/>
      <c r="P30" s="142"/>
      <c r="Q30" s="142"/>
      <c r="R30" s="142"/>
      <c r="S30" s="142"/>
      <c r="T30" s="142"/>
      <c r="U30" s="142"/>
      <c r="V30" s="142"/>
      <c r="W30" s="142"/>
      <c r="X30" s="142"/>
    </row>
    <row r="31" spans="1:26" s="1" customFormat="1" ht="12" customHeight="1" x14ac:dyDescent="0.2">
      <c r="A31" s="47" t="s">
        <v>31</v>
      </c>
      <c r="B31" s="120">
        <v>7025</v>
      </c>
      <c r="C31" s="35">
        <v>374.14</v>
      </c>
      <c r="D31" s="36" t="s">
        <v>383</v>
      </c>
      <c r="E31" s="36" t="s">
        <v>384</v>
      </c>
      <c r="F31" s="128">
        <v>5548</v>
      </c>
      <c r="G31" s="37">
        <v>446.72</v>
      </c>
      <c r="H31" s="38" t="s">
        <v>395</v>
      </c>
      <c r="I31" s="39" t="s">
        <v>396</v>
      </c>
      <c r="J31" s="40">
        <f t="shared" si="2"/>
        <v>36.980132450331126</v>
      </c>
      <c r="K31" s="40">
        <f t="shared" si="3"/>
        <v>15.974201721804729</v>
      </c>
      <c r="L31" s="105"/>
      <c r="M31" s="142"/>
      <c r="N31" s="142"/>
      <c r="O31" s="142"/>
      <c r="P31" s="142"/>
      <c r="Q31" s="142"/>
      <c r="R31" s="142"/>
      <c r="S31" s="142"/>
      <c r="T31" s="142"/>
      <c r="U31" s="142"/>
      <c r="V31" s="142"/>
      <c r="W31" s="142"/>
      <c r="X31" s="142"/>
    </row>
    <row r="32" spans="1:26" s="1" customFormat="1" ht="15" customHeight="1" x14ac:dyDescent="0.2">
      <c r="A32" s="48" t="s">
        <v>32</v>
      </c>
      <c r="B32" s="122">
        <v>43073</v>
      </c>
      <c r="C32" s="49">
        <v>455.16449933833263</v>
      </c>
      <c r="D32" s="50" t="s">
        <v>385</v>
      </c>
      <c r="E32" s="50" t="s">
        <v>386</v>
      </c>
      <c r="F32" s="122">
        <v>34731</v>
      </c>
      <c r="G32" s="49">
        <v>528.31359937807724</v>
      </c>
      <c r="H32" s="50" t="s">
        <v>397</v>
      </c>
      <c r="I32" s="50" t="s">
        <v>398</v>
      </c>
      <c r="J32" s="51">
        <f t="shared" si="2"/>
        <v>43.734569484940167</v>
      </c>
      <c r="K32" s="51"/>
      <c r="L32" s="137">
        <v>32</v>
      </c>
      <c r="M32" s="142"/>
      <c r="N32" s="142"/>
      <c r="O32" s="142"/>
      <c r="P32" s="142"/>
      <c r="Q32" s="142"/>
      <c r="R32" s="142"/>
      <c r="S32" s="142"/>
      <c r="T32" s="142"/>
      <c r="U32" s="142"/>
      <c r="V32" s="142"/>
      <c r="W32" s="142"/>
      <c r="X32" s="142"/>
    </row>
    <row r="33" spans="1:24" s="3" customFormat="1" ht="25.5" customHeight="1" x14ac:dyDescent="0.2">
      <c r="A33" s="168" t="s">
        <v>71</v>
      </c>
      <c r="B33" s="168"/>
      <c r="C33" s="168"/>
      <c r="D33" s="168"/>
      <c r="E33" s="168"/>
      <c r="F33" s="168"/>
      <c r="G33" s="168"/>
      <c r="H33" s="168"/>
      <c r="I33" s="168"/>
      <c r="J33" s="168"/>
      <c r="K33" s="168"/>
      <c r="L33" s="137"/>
      <c r="M33" s="143"/>
      <c r="N33" s="143"/>
      <c r="O33" s="143"/>
      <c r="P33" s="143"/>
      <c r="Q33" s="143"/>
      <c r="R33" s="143"/>
      <c r="S33" s="143"/>
      <c r="T33" s="143"/>
      <c r="U33" s="143"/>
      <c r="V33" s="143"/>
      <c r="W33" s="143"/>
      <c r="X33" s="143"/>
    </row>
    <row r="34" spans="1:24" s="1" customFormat="1" ht="12.75" x14ac:dyDescent="0.2">
      <c r="L34" s="105"/>
      <c r="M34" s="142"/>
      <c r="N34" s="142"/>
      <c r="O34" s="142"/>
      <c r="P34" s="142"/>
      <c r="Q34" s="142"/>
      <c r="R34" s="142"/>
      <c r="S34" s="142"/>
      <c r="T34" s="142"/>
      <c r="U34" s="142"/>
      <c r="V34" s="142"/>
      <c r="W34" s="142"/>
      <c r="X34" s="142"/>
    </row>
    <row r="35" spans="1:24" s="1" customFormat="1" ht="12.75" customHeight="1" x14ac:dyDescent="0.2">
      <c r="A35" s="171" t="s">
        <v>38</v>
      </c>
      <c r="B35" s="167" t="s">
        <v>20</v>
      </c>
      <c r="C35" s="167" t="s">
        <v>112</v>
      </c>
      <c r="D35" s="166" t="s">
        <v>41</v>
      </c>
      <c r="E35" s="16"/>
      <c r="F35" s="17"/>
      <c r="L35" s="105"/>
      <c r="M35" s="142"/>
      <c r="N35" s="142"/>
      <c r="O35" s="142"/>
      <c r="P35" s="142"/>
      <c r="Q35" s="142"/>
      <c r="R35" s="142"/>
      <c r="S35" s="142"/>
      <c r="T35" s="142"/>
      <c r="U35" s="142"/>
      <c r="V35" s="142"/>
      <c r="W35" s="142"/>
      <c r="X35" s="142"/>
    </row>
    <row r="36" spans="1:24" s="1" customFormat="1" ht="51.75" customHeight="1" x14ac:dyDescent="0.2">
      <c r="A36" s="172"/>
      <c r="B36" s="167"/>
      <c r="C36" s="167"/>
      <c r="D36" s="166"/>
      <c r="E36" s="16"/>
      <c r="F36" s="17"/>
      <c r="L36" s="105"/>
      <c r="M36" s="142"/>
      <c r="N36" s="142"/>
      <c r="O36" s="142"/>
      <c r="P36" s="142"/>
      <c r="Q36" s="142"/>
      <c r="R36" s="142"/>
      <c r="S36" s="142"/>
      <c r="T36" s="142"/>
      <c r="U36" s="142"/>
      <c r="V36" s="142"/>
      <c r="W36" s="142"/>
      <c r="X36" s="142"/>
    </row>
    <row r="37" spans="1:24" s="1" customFormat="1" ht="33.75" customHeight="1" x14ac:dyDescent="0.2">
      <c r="A37" s="187" t="s">
        <v>109</v>
      </c>
      <c r="B37" s="187"/>
      <c r="C37" s="187"/>
      <c r="D37" s="187"/>
      <c r="E37" s="12"/>
      <c r="F37" s="12"/>
      <c r="G37" s="12"/>
      <c r="H37" s="12"/>
      <c r="I37" s="12"/>
      <c r="J37" s="12"/>
      <c r="K37" s="12"/>
      <c r="L37" s="105"/>
      <c r="M37" s="142"/>
      <c r="N37" s="142"/>
      <c r="O37" s="142"/>
      <c r="P37" s="142"/>
      <c r="Q37" s="142"/>
      <c r="R37" s="142"/>
      <c r="S37" s="142"/>
      <c r="T37" s="142"/>
      <c r="U37" s="142"/>
      <c r="V37" s="142"/>
      <c r="W37" s="142"/>
      <c r="X37" s="142"/>
    </row>
    <row r="38" spans="1:24" s="1" customFormat="1" ht="14.25" customHeight="1" x14ac:dyDescent="0.2">
      <c r="A38" s="54" t="s">
        <v>36</v>
      </c>
      <c r="B38" s="206">
        <v>27778</v>
      </c>
      <c r="C38" s="207">
        <v>425.95</v>
      </c>
      <c r="D38" s="208" t="s">
        <v>399</v>
      </c>
      <c r="L38" s="105"/>
      <c r="M38" s="142"/>
      <c r="N38" s="142"/>
      <c r="O38" s="142"/>
      <c r="P38" s="142"/>
      <c r="Q38" s="142"/>
      <c r="R38" s="142"/>
      <c r="S38" s="142"/>
      <c r="T38" s="142"/>
      <c r="U38" s="142"/>
      <c r="V38" s="142"/>
      <c r="W38" s="142"/>
      <c r="X38" s="142"/>
    </row>
    <row r="39" spans="1:24" s="1" customFormat="1" ht="14.25" customHeight="1" x14ac:dyDescent="0.2">
      <c r="A39" s="55" t="s">
        <v>42</v>
      </c>
      <c r="B39" s="209">
        <v>3660</v>
      </c>
      <c r="C39" s="210">
        <v>409.26</v>
      </c>
      <c r="D39" s="211" t="s">
        <v>400</v>
      </c>
      <c r="L39" s="105"/>
      <c r="M39" s="142"/>
      <c r="N39" s="142"/>
      <c r="O39" s="142"/>
      <c r="P39" s="142"/>
      <c r="Q39" s="142"/>
      <c r="R39" s="142"/>
      <c r="S39" s="142"/>
      <c r="T39" s="142"/>
      <c r="U39" s="142"/>
      <c r="V39" s="142"/>
      <c r="W39" s="142"/>
      <c r="X39" s="142"/>
    </row>
    <row r="40" spans="1:24" s="1" customFormat="1" ht="14.25" customHeight="1" x14ac:dyDescent="0.2">
      <c r="A40" s="55" t="s">
        <v>43</v>
      </c>
      <c r="B40" s="209">
        <v>11225</v>
      </c>
      <c r="C40" s="210">
        <v>409.11</v>
      </c>
      <c r="D40" s="211" t="s">
        <v>401</v>
      </c>
      <c r="L40" s="105"/>
      <c r="M40" s="142"/>
      <c r="N40" s="142"/>
      <c r="O40" s="142"/>
      <c r="P40" s="142"/>
      <c r="Q40" s="142"/>
      <c r="R40" s="142"/>
      <c r="S40" s="142"/>
      <c r="T40" s="142"/>
      <c r="U40" s="142"/>
      <c r="V40" s="142"/>
      <c r="W40" s="142"/>
      <c r="X40" s="142"/>
    </row>
    <row r="41" spans="1:24" s="1" customFormat="1" ht="20.25" customHeight="1" x14ac:dyDescent="0.2">
      <c r="A41" s="56" t="s">
        <v>44</v>
      </c>
      <c r="B41" s="122">
        <v>42663</v>
      </c>
      <c r="C41" s="49">
        <v>420.08743993624449</v>
      </c>
      <c r="D41" s="212" t="s">
        <v>0</v>
      </c>
      <c r="L41" s="105"/>
      <c r="M41" s="142"/>
      <c r="N41" s="142"/>
      <c r="O41" s="142"/>
      <c r="P41" s="142"/>
      <c r="Q41" s="142"/>
      <c r="R41" s="142"/>
      <c r="S41" s="142"/>
      <c r="T41" s="142"/>
      <c r="U41" s="142"/>
      <c r="V41" s="142"/>
      <c r="W41" s="142"/>
      <c r="X41" s="142"/>
    </row>
    <row r="42" spans="1:24" s="1" customFormat="1" ht="27.75" customHeight="1" x14ac:dyDescent="0.2">
      <c r="A42" s="188" t="s">
        <v>72</v>
      </c>
      <c r="B42" s="188"/>
      <c r="C42" s="188"/>
      <c r="D42" s="188"/>
      <c r="L42" s="105"/>
      <c r="M42" s="142"/>
      <c r="N42" s="142"/>
      <c r="O42" s="142"/>
      <c r="P42" s="142"/>
      <c r="Q42" s="142"/>
      <c r="R42" s="142"/>
      <c r="S42" s="142"/>
      <c r="T42" s="142"/>
      <c r="U42" s="142"/>
      <c r="V42" s="142"/>
      <c r="W42" s="142"/>
      <c r="X42" s="142"/>
    </row>
    <row r="43" spans="1:24" s="1" customFormat="1" ht="12.75" x14ac:dyDescent="0.2">
      <c r="A43" s="57"/>
      <c r="B43" s="57"/>
      <c r="C43" s="57"/>
      <c r="D43" s="57"/>
      <c r="L43" s="105"/>
      <c r="M43" s="142"/>
      <c r="N43" s="142"/>
      <c r="O43" s="142"/>
      <c r="P43" s="142"/>
      <c r="Q43" s="142"/>
      <c r="R43" s="142"/>
      <c r="S43" s="142"/>
      <c r="T43" s="142"/>
      <c r="U43" s="142"/>
      <c r="V43" s="142"/>
      <c r="W43" s="142"/>
      <c r="X43" s="142"/>
    </row>
    <row r="44" spans="1:24" s="1" customFormat="1" ht="12.75" x14ac:dyDescent="0.2">
      <c r="A44" s="57"/>
      <c r="B44" s="57"/>
      <c r="C44" s="57"/>
      <c r="D44" s="57"/>
      <c r="L44" s="105"/>
      <c r="M44" s="142"/>
      <c r="N44" s="142"/>
      <c r="O44" s="142"/>
      <c r="P44" s="142"/>
      <c r="Q44" s="142"/>
      <c r="R44" s="142"/>
      <c r="S44" s="142"/>
      <c r="T44" s="142"/>
      <c r="U44" s="142"/>
      <c r="V44" s="142"/>
      <c r="W44" s="142"/>
      <c r="X44" s="142"/>
    </row>
    <row r="45" spans="1:24" s="57" customFormat="1" ht="20.25" customHeight="1" x14ac:dyDescent="0.25">
      <c r="A45" s="181" t="s">
        <v>191</v>
      </c>
      <c r="B45" s="182"/>
      <c r="C45" s="192">
        <v>1648877</v>
      </c>
      <c r="D45" s="192"/>
      <c r="L45" s="140"/>
      <c r="M45" s="144"/>
      <c r="N45" s="144"/>
      <c r="O45" s="144"/>
      <c r="P45" s="144"/>
      <c r="Q45" s="144"/>
      <c r="R45" s="144"/>
      <c r="S45" s="144"/>
      <c r="T45" s="144"/>
      <c r="U45" s="144"/>
      <c r="V45" s="144"/>
      <c r="W45" s="144"/>
      <c r="X45" s="144"/>
    </row>
    <row r="46" spans="1:24" s="57" customFormat="1" ht="20.25" customHeight="1" x14ac:dyDescent="0.25">
      <c r="A46" s="189" t="s">
        <v>192</v>
      </c>
      <c r="B46" s="190"/>
      <c r="C46" s="192">
        <v>1225246</v>
      </c>
      <c r="D46" s="192"/>
      <c r="L46" s="140"/>
      <c r="M46" s="144"/>
      <c r="N46" s="144"/>
      <c r="O46" s="144"/>
      <c r="P46" s="144"/>
      <c r="Q46" s="144"/>
      <c r="R46" s="144"/>
      <c r="S46" s="144"/>
      <c r="T46" s="144"/>
      <c r="U46" s="144"/>
      <c r="V46" s="144"/>
      <c r="W46" s="144"/>
      <c r="X46" s="144"/>
    </row>
    <row r="47" spans="1:24" s="57" customFormat="1" ht="20.25" customHeight="1" x14ac:dyDescent="0.25">
      <c r="A47" s="181" t="s">
        <v>45</v>
      </c>
      <c r="B47" s="182"/>
      <c r="C47" s="191" t="s">
        <v>131</v>
      </c>
      <c r="D47" s="191"/>
      <c r="L47" s="140"/>
      <c r="M47" s="144"/>
      <c r="N47" s="144"/>
      <c r="O47" s="144"/>
      <c r="P47" s="144"/>
      <c r="Q47" s="144"/>
      <c r="R47" s="144"/>
      <c r="S47" s="144"/>
      <c r="T47" s="144"/>
      <c r="U47" s="144"/>
      <c r="V47" s="144"/>
      <c r="W47" s="144"/>
      <c r="X47" s="144"/>
    </row>
    <row r="48" spans="1:24" s="57" customFormat="1" ht="27" customHeight="1" x14ac:dyDescent="0.25">
      <c r="A48" s="185" t="s">
        <v>193</v>
      </c>
      <c r="B48" s="186"/>
      <c r="C48" s="213">
        <v>1208</v>
      </c>
      <c r="D48" s="213"/>
      <c r="L48" s="140"/>
      <c r="M48" s="163"/>
      <c r="N48" s="144"/>
      <c r="O48" s="144"/>
      <c r="P48" s="144"/>
      <c r="Q48" s="144"/>
      <c r="R48" s="144"/>
      <c r="S48" s="144"/>
      <c r="T48" s="144"/>
      <c r="U48" s="144"/>
      <c r="V48" s="144"/>
      <c r="W48" s="144"/>
      <c r="X48" s="144"/>
    </row>
    <row r="49" spans="1:24" s="57" customFormat="1" ht="20.25" customHeight="1" x14ac:dyDescent="0.25">
      <c r="A49" s="181" t="s">
        <v>125</v>
      </c>
      <c r="B49" s="182"/>
      <c r="C49" s="180">
        <v>11.77</v>
      </c>
      <c r="D49" s="180"/>
      <c r="L49" s="140"/>
      <c r="M49" s="144"/>
      <c r="N49" s="144"/>
      <c r="O49" s="144"/>
      <c r="P49" s="144"/>
      <c r="Q49" s="144"/>
      <c r="R49" s="144"/>
      <c r="S49" s="144"/>
      <c r="T49" s="144"/>
      <c r="U49" s="144"/>
      <c r="V49" s="144"/>
      <c r="W49" s="144"/>
      <c r="X49" s="144"/>
    </row>
    <row r="50" spans="1:24" s="57" customFormat="1" ht="20.25" customHeight="1" x14ac:dyDescent="0.25">
      <c r="A50" s="183" t="s">
        <v>126</v>
      </c>
      <c r="B50" s="184"/>
      <c r="C50" s="180">
        <v>12.13</v>
      </c>
      <c r="D50" s="180"/>
      <c r="L50" s="140"/>
      <c r="M50" s="144"/>
      <c r="N50" s="144"/>
      <c r="O50" s="144"/>
      <c r="P50" s="144"/>
      <c r="Q50" s="144"/>
      <c r="R50" s="144"/>
      <c r="S50" s="144"/>
      <c r="T50" s="144"/>
      <c r="U50" s="144"/>
      <c r="V50" s="144"/>
      <c r="W50" s="144"/>
      <c r="X50" s="144"/>
    </row>
    <row r="51" spans="1:24" s="57" customFormat="1" ht="20.25" customHeight="1" x14ac:dyDescent="0.25">
      <c r="A51" s="181" t="s">
        <v>110</v>
      </c>
      <c r="B51" s="182"/>
      <c r="C51" s="180">
        <v>6.56</v>
      </c>
      <c r="D51" s="180"/>
      <c r="L51" s="140"/>
      <c r="M51" s="144"/>
      <c r="N51" s="144"/>
      <c r="O51" s="144"/>
      <c r="P51" s="144"/>
      <c r="Q51" s="144"/>
      <c r="R51" s="144"/>
      <c r="S51" s="144"/>
      <c r="T51" s="144"/>
      <c r="U51" s="144"/>
      <c r="V51" s="144"/>
      <c r="W51" s="144"/>
      <c r="X51" s="144"/>
    </row>
    <row r="52" spans="1:24" s="1" customFormat="1" ht="12.75" x14ac:dyDescent="0.2">
      <c r="L52" s="105"/>
      <c r="M52" s="142"/>
      <c r="N52" s="142"/>
      <c r="O52" s="142"/>
      <c r="P52" s="142"/>
      <c r="Q52" s="142"/>
      <c r="R52" s="142"/>
      <c r="S52" s="142"/>
      <c r="T52" s="142"/>
      <c r="U52" s="142"/>
      <c r="V52" s="142"/>
      <c r="W52" s="142"/>
      <c r="X52" s="142"/>
    </row>
  </sheetData>
  <mergeCells count="38">
    <mergeCell ref="A37:D37"/>
    <mergeCell ref="A42:D42"/>
    <mergeCell ref="A47:B47"/>
    <mergeCell ref="A46:B46"/>
    <mergeCell ref="A45:B45"/>
    <mergeCell ref="C47:D47"/>
    <mergeCell ref="C46:D46"/>
    <mergeCell ref="C45:D45"/>
    <mergeCell ref="C51:D51"/>
    <mergeCell ref="C50:D50"/>
    <mergeCell ref="C49:D49"/>
    <mergeCell ref="C48:D48"/>
    <mergeCell ref="A51:B51"/>
    <mergeCell ref="A50:B50"/>
    <mergeCell ref="A49:B49"/>
    <mergeCell ref="A48:B48"/>
    <mergeCell ref="A5:K5"/>
    <mergeCell ref="F3:K3"/>
    <mergeCell ref="F21:K21"/>
    <mergeCell ref="A20:K20"/>
    <mergeCell ref="A1:K1"/>
    <mergeCell ref="D3:D4"/>
    <mergeCell ref="E3:E4"/>
    <mergeCell ref="A3:A4"/>
    <mergeCell ref="B3:B4"/>
    <mergeCell ref="C3:C4"/>
    <mergeCell ref="A21:A22"/>
    <mergeCell ref="B21:B22"/>
    <mergeCell ref="E21:E22"/>
    <mergeCell ref="D35:D36"/>
    <mergeCell ref="C21:C22"/>
    <mergeCell ref="D21:D22"/>
    <mergeCell ref="A33:K33"/>
    <mergeCell ref="N29:Z29"/>
    <mergeCell ref="A23:K23"/>
    <mergeCell ref="A35:A36"/>
    <mergeCell ref="B35:B36"/>
    <mergeCell ref="C35:C36"/>
  </mergeCells>
  <conditionalFormatting sqref="F24:F25 F27:F28 F30:F31">
    <cfRule type="dataBar" priority="4">
      <dataBar>
        <cfvo type="min"/>
        <cfvo type="max"/>
        <color rgb="FFFF555A"/>
      </dataBar>
      <extLst>
        <ext xmlns:x14="http://schemas.microsoft.com/office/spreadsheetml/2009/9/main" uri="{B025F937-C7B1-47D3-B67F-A62EFF666E3E}">
          <x14:id>{2CB1CD63-A32B-4349-B160-95B4A9F97E26}</x14:id>
        </ext>
      </extLst>
    </cfRule>
  </conditionalFormatting>
  <conditionalFormatting sqref="F6:F8 F10:F11 F13:F14">
    <cfRule type="dataBar" priority="3">
      <dataBar>
        <cfvo type="min"/>
        <cfvo type="max"/>
        <color rgb="FFFF555A"/>
      </dataBar>
      <extLst>
        <ext xmlns:x14="http://schemas.microsoft.com/office/spreadsheetml/2009/9/main" uri="{B025F937-C7B1-47D3-B67F-A62EFF666E3E}">
          <x14:id>{6EE1F216-B5AB-4BF1-B0AF-19A2C3E9081F}</x14:id>
        </ext>
      </extLst>
    </cfRule>
  </conditionalFormatting>
  <conditionalFormatting sqref="G6:G8 G10:G11 G13:G14">
    <cfRule type="dataBar" priority="2">
      <dataBar>
        <cfvo type="min"/>
        <cfvo type="max"/>
        <color rgb="FFFFB628"/>
      </dataBar>
      <extLst>
        <ext xmlns:x14="http://schemas.microsoft.com/office/spreadsheetml/2009/9/main" uri="{B025F937-C7B1-47D3-B67F-A62EFF666E3E}">
          <x14:id>{C05E320B-1CD1-44E4-9EE0-65FC81E92F9C}</x14:id>
        </ext>
      </extLst>
    </cfRule>
  </conditionalFormatting>
  <conditionalFormatting sqref="G24:G25 G27:G28 G30:G31">
    <cfRule type="dataBar" priority="1">
      <dataBar>
        <cfvo type="min"/>
        <cfvo type="max"/>
        <color rgb="FFFFB628"/>
      </dataBar>
      <extLst>
        <ext xmlns:x14="http://schemas.microsoft.com/office/spreadsheetml/2009/9/main" uri="{B025F937-C7B1-47D3-B67F-A62EFF666E3E}">
          <x14:id>{A777DDCB-C781-43D8-862A-3AB82281EF2F}</x14:id>
        </ext>
      </extLst>
    </cfRule>
  </conditionalFormatting>
  <pageMargins left="3.937007874015748E-2" right="3.937007874015748E-2" top="3.937007874015748E-2" bottom="3.937007874015748E-2" header="0.31496062992125984" footer="0.31496062992125984"/>
  <pageSetup paperSize="9" orientation="landscape" r:id="rId1"/>
  <rowBreaks count="1" manualBreakCount="1">
    <brk id="33" max="10" man="1"/>
  </rowBreaks>
  <drawing r:id="rId2"/>
  <extLst>
    <ext xmlns:x14="http://schemas.microsoft.com/office/spreadsheetml/2009/9/main" uri="{78C0D931-6437-407d-A8EE-F0AAD7539E65}">
      <x14:conditionalFormattings>
        <x14:conditionalFormatting xmlns:xm="http://schemas.microsoft.com/office/excel/2006/main">
          <x14:cfRule type="dataBar" id="{2CB1CD63-A32B-4349-B160-95B4A9F97E26}">
            <x14:dataBar minLength="0" maxLength="100" border="1" negativeBarBorderColorSameAsPositive="0">
              <x14:cfvo type="autoMin"/>
              <x14:cfvo type="autoMax"/>
              <x14:borderColor rgb="FFFF555A"/>
              <x14:negativeFillColor rgb="FFFF0000"/>
              <x14:negativeBorderColor rgb="FFFF0000"/>
              <x14:axisColor rgb="FF000000"/>
            </x14:dataBar>
          </x14:cfRule>
          <xm:sqref>F24:F25 F27:F28 F30:F31</xm:sqref>
        </x14:conditionalFormatting>
        <x14:conditionalFormatting xmlns:xm="http://schemas.microsoft.com/office/excel/2006/main">
          <x14:cfRule type="dataBar" id="{6EE1F216-B5AB-4BF1-B0AF-19A2C3E9081F}">
            <x14:dataBar minLength="0" maxLength="100" border="1" negativeBarBorderColorSameAsPositive="0">
              <x14:cfvo type="autoMin"/>
              <x14:cfvo type="autoMax"/>
              <x14:borderColor rgb="FFFF555A"/>
              <x14:negativeFillColor rgb="FFFF0000"/>
              <x14:negativeBorderColor rgb="FFFF0000"/>
              <x14:axisColor rgb="FF000000"/>
            </x14:dataBar>
          </x14:cfRule>
          <xm:sqref>F6:F8 F10:F11 F13:F14</xm:sqref>
        </x14:conditionalFormatting>
        <x14:conditionalFormatting xmlns:xm="http://schemas.microsoft.com/office/excel/2006/main">
          <x14:cfRule type="dataBar" id="{C05E320B-1CD1-44E4-9EE0-65FC81E92F9C}">
            <x14:dataBar minLength="0" maxLength="100" border="1" negativeBarBorderColorSameAsPositive="0">
              <x14:cfvo type="autoMin"/>
              <x14:cfvo type="autoMax"/>
              <x14:borderColor rgb="FFFFB628"/>
              <x14:negativeFillColor rgb="FFFF0000"/>
              <x14:negativeBorderColor rgb="FFFF0000"/>
              <x14:axisColor rgb="FF000000"/>
            </x14:dataBar>
          </x14:cfRule>
          <xm:sqref>G6:G8 G10:G11 G13:G14</xm:sqref>
        </x14:conditionalFormatting>
        <x14:conditionalFormatting xmlns:xm="http://schemas.microsoft.com/office/excel/2006/main">
          <x14:cfRule type="dataBar" id="{A777DDCB-C781-43D8-862A-3AB82281EF2F}">
            <x14:dataBar minLength="0" maxLength="100" border="1" negativeBarBorderColorSameAsPositive="0">
              <x14:cfvo type="autoMin"/>
              <x14:cfvo type="autoMax"/>
              <x14:borderColor rgb="FFFFB628"/>
              <x14:negativeFillColor rgb="FFFF0000"/>
              <x14:negativeBorderColor rgb="FFFF0000"/>
              <x14:axisColor rgb="FF000000"/>
            </x14:dataBar>
          </x14:cfRule>
          <xm:sqref>G24:G25 G27:G28 G30:G31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election activeCell="I2" sqref="I2:M2"/>
    </sheetView>
  </sheetViews>
  <sheetFormatPr defaultRowHeight="15" x14ac:dyDescent="0.25"/>
  <cols>
    <col min="1" max="1" width="17" customWidth="1"/>
    <col min="2" max="2" width="9.85546875" customWidth="1"/>
    <col min="5" max="5" width="9.7109375" customWidth="1"/>
    <col min="8" max="8" width="9.85546875" customWidth="1"/>
    <col min="11" max="11" width="9.7109375" customWidth="1"/>
    <col min="15" max="15" width="9.140625" style="138"/>
    <col min="16" max="16" width="9.140625" style="138" customWidth="1"/>
    <col min="17" max="17" width="9.140625" style="138"/>
  </cols>
  <sheetData>
    <row r="1" spans="1:16" ht="25.5" customHeight="1" x14ac:dyDescent="0.25">
      <c r="A1" s="194" t="s">
        <v>55</v>
      </c>
      <c r="B1" s="194"/>
      <c r="C1" s="194"/>
      <c r="D1" s="194"/>
      <c r="E1" s="194"/>
      <c r="F1" s="194"/>
      <c r="G1" s="194"/>
      <c r="H1" s="194"/>
      <c r="I1" s="194"/>
      <c r="J1" s="194"/>
      <c r="K1" s="194"/>
      <c r="L1" s="194"/>
      <c r="M1" s="194"/>
    </row>
    <row r="2" spans="1:16" ht="11.25" customHeight="1" x14ac:dyDescent="0.25">
      <c r="A2" s="58"/>
      <c r="B2" s="58"/>
      <c r="C2" s="58"/>
      <c r="D2" s="18"/>
      <c r="E2" s="58"/>
      <c r="F2" s="58"/>
      <c r="G2" s="18"/>
      <c r="H2" s="58"/>
      <c r="I2" s="200" t="s">
        <v>248</v>
      </c>
      <c r="J2" s="200"/>
      <c r="K2" s="200"/>
      <c r="L2" s="200"/>
      <c r="M2" s="200"/>
    </row>
    <row r="3" spans="1:16" ht="30.75" customHeight="1" x14ac:dyDescent="0.25">
      <c r="A3" s="195" t="s">
        <v>115</v>
      </c>
      <c r="B3" s="197" t="s">
        <v>47</v>
      </c>
      <c r="C3" s="198"/>
      <c r="D3" s="199"/>
      <c r="E3" s="197" t="s">
        <v>48</v>
      </c>
      <c r="F3" s="198"/>
      <c r="G3" s="199"/>
      <c r="H3" s="197" t="s">
        <v>49</v>
      </c>
      <c r="I3" s="198"/>
      <c r="J3" s="199"/>
      <c r="K3" s="197" t="s">
        <v>50</v>
      </c>
      <c r="L3" s="198"/>
      <c r="M3" s="199"/>
    </row>
    <row r="4" spans="1:16" ht="35.25" customHeight="1" x14ac:dyDescent="0.25">
      <c r="A4" s="196"/>
      <c r="B4" s="13" t="s">
        <v>51</v>
      </c>
      <c r="C4" s="14" t="s">
        <v>114</v>
      </c>
      <c r="D4" s="15" t="s">
        <v>53</v>
      </c>
      <c r="E4" s="13" t="s">
        <v>54</v>
      </c>
      <c r="F4" s="14" t="s">
        <v>114</v>
      </c>
      <c r="G4" s="15" t="s">
        <v>53</v>
      </c>
      <c r="H4" s="13" t="s">
        <v>54</v>
      </c>
      <c r="I4" s="14" t="s">
        <v>114</v>
      </c>
      <c r="J4" s="15" t="s">
        <v>53</v>
      </c>
      <c r="K4" s="13" t="s">
        <v>54</v>
      </c>
      <c r="L4" s="14" t="s">
        <v>114</v>
      </c>
      <c r="M4" s="15" t="s">
        <v>53</v>
      </c>
    </row>
    <row r="5" spans="1:16" ht="12.75" customHeight="1" x14ac:dyDescent="0.25">
      <c r="A5" s="59" t="s">
        <v>106</v>
      </c>
      <c r="B5" s="60">
        <v>2179</v>
      </c>
      <c r="C5" s="61">
        <v>49.19</v>
      </c>
      <c r="D5" s="62" t="s">
        <v>194</v>
      </c>
      <c r="E5" s="60">
        <v>819</v>
      </c>
      <c r="F5" s="61">
        <v>47.38</v>
      </c>
      <c r="G5" s="62" t="s">
        <v>195</v>
      </c>
      <c r="H5" s="60">
        <v>1012</v>
      </c>
      <c r="I5" s="61">
        <v>51.7</v>
      </c>
      <c r="J5" s="62" t="s">
        <v>196</v>
      </c>
      <c r="K5" s="60">
        <v>348</v>
      </c>
      <c r="L5" s="63">
        <v>46.15</v>
      </c>
      <c r="M5" s="62" t="s">
        <v>197</v>
      </c>
    </row>
    <row r="6" spans="1:16" ht="12.75" customHeight="1" x14ac:dyDescent="0.25">
      <c r="A6" s="59" t="s">
        <v>94</v>
      </c>
      <c r="B6" s="60">
        <v>7889</v>
      </c>
      <c r="C6" s="61">
        <v>119.26</v>
      </c>
      <c r="D6" s="62" t="s">
        <v>198</v>
      </c>
      <c r="E6" s="60">
        <v>3124</v>
      </c>
      <c r="F6" s="61">
        <v>122.33</v>
      </c>
      <c r="G6" s="62" t="s">
        <v>199</v>
      </c>
      <c r="H6" s="60">
        <v>1785</v>
      </c>
      <c r="I6" s="61">
        <v>110.18</v>
      </c>
      <c r="J6" s="62" t="s">
        <v>200</v>
      </c>
      <c r="K6" s="60">
        <v>2980</v>
      </c>
      <c r="L6" s="63">
        <v>121.48</v>
      </c>
      <c r="M6" s="62" t="s">
        <v>145</v>
      </c>
    </row>
    <row r="7" spans="1:16" ht="12.75" customHeight="1" x14ac:dyDescent="0.25">
      <c r="A7" s="59" t="s">
        <v>95</v>
      </c>
      <c r="B7" s="60">
        <v>35664</v>
      </c>
      <c r="C7" s="61">
        <v>180.94</v>
      </c>
      <c r="D7" s="62" t="s">
        <v>201</v>
      </c>
      <c r="E7" s="60">
        <v>17876</v>
      </c>
      <c r="F7" s="61">
        <v>181.58</v>
      </c>
      <c r="G7" s="62" t="s">
        <v>202</v>
      </c>
      <c r="H7" s="60">
        <v>4368</v>
      </c>
      <c r="I7" s="61">
        <v>174.08</v>
      </c>
      <c r="J7" s="62" t="s">
        <v>203</v>
      </c>
      <c r="K7" s="60">
        <v>13420</v>
      </c>
      <c r="L7" s="63">
        <v>182.32</v>
      </c>
      <c r="M7" s="62" t="s">
        <v>204</v>
      </c>
    </row>
    <row r="8" spans="1:16" ht="12.75" customHeight="1" x14ac:dyDescent="0.25">
      <c r="A8" s="59" t="s">
        <v>96</v>
      </c>
      <c r="B8" s="60">
        <v>70642</v>
      </c>
      <c r="C8" s="61">
        <v>236.43</v>
      </c>
      <c r="D8" s="62" t="s">
        <v>205</v>
      </c>
      <c r="E8" s="60">
        <v>40651</v>
      </c>
      <c r="F8" s="61">
        <v>236.57</v>
      </c>
      <c r="G8" s="62" t="s">
        <v>206</v>
      </c>
      <c r="H8" s="60">
        <v>10822</v>
      </c>
      <c r="I8" s="61">
        <v>237.95</v>
      </c>
      <c r="J8" s="62" t="s">
        <v>207</v>
      </c>
      <c r="K8" s="60">
        <v>19169</v>
      </c>
      <c r="L8" s="63">
        <v>235.27</v>
      </c>
      <c r="M8" s="62" t="s">
        <v>208</v>
      </c>
    </row>
    <row r="9" spans="1:16" ht="12.75" customHeight="1" x14ac:dyDescent="0.25">
      <c r="A9" s="59" t="s">
        <v>97</v>
      </c>
      <c r="B9" s="60">
        <v>109427</v>
      </c>
      <c r="C9" s="61">
        <v>308.95999999999998</v>
      </c>
      <c r="D9" s="62" t="s">
        <v>209</v>
      </c>
      <c r="E9" s="60">
        <v>66287</v>
      </c>
      <c r="F9" s="61">
        <v>310.26</v>
      </c>
      <c r="G9" s="62" t="s">
        <v>210</v>
      </c>
      <c r="H9" s="60">
        <v>22224</v>
      </c>
      <c r="I9" s="61">
        <v>308.51</v>
      </c>
      <c r="J9" s="62" t="s">
        <v>211</v>
      </c>
      <c r="K9" s="60">
        <v>20916</v>
      </c>
      <c r="L9" s="63">
        <v>305.31</v>
      </c>
      <c r="M9" s="62" t="s">
        <v>212</v>
      </c>
    </row>
    <row r="10" spans="1:16" ht="12.75" customHeight="1" x14ac:dyDescent="0.25">
      <c r="A10" s="59" t="s">
        <v>98</v>
      </c>
      <c r="B10" s="60">
        <v>119931</v>
      </c>
      <c r="C10" s="61">
        <v>372.57</v>
      </c>
      <c r="D10" s="62" t="s">
        <v>146</v>
      </c>
      <c r="E10" s="60">
        <v>79633</v>
      </c>
      <c r="F10" s="61">
        <v>371.67</v>
      </c>
      <c r="G10" s="62" t="s">
        <v>213</v>
      </c>
      <c r="H10" s="60">
        <v>16129</v>
      </c>
      <c r="I10" s="61">
        <v>372.54</v>
      </c>
      <c r="J10" s="62" t="s">
        <v>214</v>
      </c>
      <c r="K10" s="60">
        <v>24169</v>
      </c>
      <c r="L10" s="63">
        <v>375.53</v>
      </c>
      <c r="M10" s="62" t="s">
        <v>215</v>
      </c>
    </row>
    <row r="11" spans="1:16" ht="12.75" customHeight="1" x14ac:dyDescent="0.25">
      <c r="A11" s="59" t="s">
        <v>99</v>
      </c>
      <c r="B11" s="60">
        <v>127967</v>
      </c>
      <c r="C11" s="61">
        <v>433.06</v>
      </c>
      <c r="D11" s="62" t="s">
        <v>216</v>
      </c>
      <c r="E11" s="60">
        <v>88088</v>
      </c>
      <c r="F11" s="61">
        <v>434.27</v>
      </c>
      <c r="G11" s="62" t="s">
        <v>217</v>
      </c>
      <c r="H11" s="60">
        <v>12374</v>
      </c>
      <c r="I11" s="61">
        <v>428.94</v>
      </c>
      <c r="J11" s="62" t="s">
        <v>218</v>
      </c>
      <c r="K11" s="60">
        <v>27505</v>
      </c>
      <c r="L11" s="63">
        <v>431.03</v>
      </c>
      <c r="M11" s="62" t="s">
        <v>219</v>
      </c>
    </row>
    <row r="12" spans="1:16" ht="12.75" customHeight="1" x14ac:dyDescent="0.25">
      <c r="A12" s="59" t="s">
        <v>100</v>
      </c>
      <c r="B12" s="60">
        <v>127245</v>
      </c>
      <c r="C12" s="61">
        <v>504.97</v>
      </c>
      <c r="D12" s="62" t="s">
        <v>220</v>
      </c>
      <c r="E12" s="60">
        <v>99880</v>
      </c>
      <c r="F12" s="61">
        <v>505.37</v>
      </c>
      <c r="G12" s="62" t="s">
        <v>221</v>
      </c>
      <c r="H12" s="60">
        <v>11078</v>
      </c>
      <c r="I12" s="61">
        <v>503.62</v>
      </c>
      <c r="J12" s="62" t="s">
        <v>222</v>
      </c>
      <c r="K12" s="60">
        <v>16287</v>
      </c>
      <c r="L12" s="63">
        <v>503.41</v>
      </c>
      <c r="M12" s="62" t="s">
        <v>223</v>
      </c>
    </row>
    <row r="13" spans="1:16" ht="12.75" customHeight="1" x14ac:dyDescent="0.25">
      <c r="A13" s="59" t="s">
        <v>101</v>
      </c>
      <c r="B13" s="60">
        <v>79360</v>
      </c>
      <c r="C13" s="61">
        <v>569.67999999999995</v>
      </c>
      <c r="D13" s="62" t="s">
        <v>224</v>
      </c>
      <c r="E13" s="60">
        <v>64984</v>
      </c>
      <c r="F13" s="61">
        <v>569.91999999999996</v>
      </c>
      <c r="G13" s="62" t="s">
        <v>225</v>
      </c>
      <c r="H13" s="60">
        <v>3598</v>
      </c>
      <c r="I13" s="61">
        <v>568.02</v>
      </c>
      <c r="J13" s="62" t="s">
        <v>226</v>
      </c>
      <c r="K13" s="60">
        <v>10778</v>
      </c>
      <c r="L13" s="63">
        <v>568.84</v>
      </c>
      <c r="M13" s="62" t="s">
        <v>227</v>
      </c>
    </row>
    <row r="14" spans="1:16" ht="12.75" customHeight="1" x14ac:dyDescent="0.25">
      <c r="A14" s="59" t="s">
        <v>102</v>
      </c>
      <c r="B14" s="60">
        <v>73885</v>
      </c>
      <c r="C14" s="61">
        <v>632.76</v>
      </c>
      <c r="D14" s="62" t="s">
        <v>228</v>
      </c>
      <c r="E14" s="60">
        <v>63172</v>
      </c>
      <c r="F14" s="61">
        <v>632.96</v>
      </c>
      <c r="G14" s="62" t="s">
        <v>229</v>
      </c>
      <c r="H14" s="60">
        <v>2377</v>
      </c>
      <c r="I14" s="61">
        <v>629.35</v>
      </c>
      <c r="J14" s="62" t="s">
        <v>230</v>
      </c>
      <c r="K14" s="60">
        <v>8336</v>
      </c>
      <c r="L14" s="63">
        <v>632.19000000000005</v>
      </c>
      <c r="M14" s="62" t="s">
        <v>231</v>
      </c>
      <c r="P14" s="145" t="s">
        <v>18</v>
      </c>
    </row>
    <row r="15" spans="1:16" ht="12.75" customHeight="1" x14ac:dyDescent="0.25">
      <c r="A15" s="59" t="s">
        <v>103</v>
      </c>
      <c r="B15" s="60">
        <v>90086</v>
      </c>
      <c r="C15" s="61">
        <v>728.98</v>
      </c>
      <c r="D15" s="62" t="s">
        <v>232</v>
      </c>
      <c r="E15" s="60">
        <v>79590</v>
      </c>
      <c r="F15" s="61">
        <v>729.45</v>
      </c>
      <c r="G15" s="62" t="s">
        <v>233</v>
      </c>
      <c r="H15" s="60">
        <v>1657</v>
      </c>
      <c r="I15" s="61">
        <v>721.44</v>
      </c>
      <c r="J15" s="62" t="s">
        <v>234</v>
      </c>
      <c r="K15" s="60">
        <v>8839</v>
      </c>
      <c r="L15" s="63">
        <v>726.16</v>
      </c>
      <c r="M15" s="62" t="s">
        <v>235</v>
      </c>
      <c r="P15" s="145">
        <f>B19-'stranica 4'!B19-'stranica 5'!B19</f>
        <v>0</v>
      </c>
    </row>
    <row r="16" spans="1:16" ht="12.75" customHeight="1" x14ac:dyDescent="0.25">
      <c r="A16" s="59" t="s">
        <v>104</v>
      </c>
      <c r="B16" s="60">
        <v>51026</v>
      </c>
      <c r="C16" s="61">
        <v>860.71</v>
      </c>
      <c r="D16" s="62" t="s">
        <v>236</v>
      </c>
      <c r="E16" s="60">
        <v>46419</v>
      </c>
      <c r="F16" s="61">
        <v>860.94</v>
      </c>
      <c r="G16" s="62" t="s">
        <v>237</v>
      </c>
      <c r="H16" s="60">
        <v>580</v>
      </c>
      <c r="I16" s="61">
        <v>857.24</v>
      </c>
      <c r="J16" s="62" t="s">
        <v>238</v>
      </c>
      <c r="K16" s="60">
        <v>4027</v>
      </c>
      <c r="L16" s="63">
        <v>858.56</v>
      </c>
      <c r="M16" s="62" t="s">
        <v>239</v>
      </c>
    </row>
    <row r="17" spans="1:13" ht="12.75" customHeight="1" x14ac:dyDescent="0.25">
      <c r="A17" s="59" t="s">
        <v>105</v>
      </c>
      <c r="B17" s="60">
        <v>22521</v>
      </c>
      <c r="C17" s="61">
        <v>991.67</v>
      </c>
      <c r="D17" s="62" t="s">
        <v>240</v>
      </c>
      <c r="E17" s="60">
        <v>19582</v>
      </c>
      <c r="F17" s="61">
        <v>991.46</v>
      </c>
      <c r="G17" s="62" t="s">
        <v>241</v>
      </c>
      <c r="H17" s="60">
        <v>277</v>
      </c>
      <c r="I17" s="61">
        <v>988.83</v>
      </c>
      <c r="J17" s="62" t="s">
        <v>242</v>
      </c>
      <c r="K17" s="60">
        <v>2662</v>
      </c>
      <c r="L17" s="63">
        <v>993.46</v>
      </c>
      <c r="M17" s="62" t="s">
        <v>243</v>
      </c>
    </row>
    <row r="18" spans="1:13" ht="12.75" customHeight="1" x14ac:dyDescent="0.25">
      <c r="A18" s="59" t="s">
        <v>107</v>
      </c>
      <c r="B18" s="60">
        <v>28140</v>
      </c>
      <c r="C18" s="61">
        <v>1330.04</v>
      </c>
      <c r="D18" s="62" t="s">
        <v>244</v>
      </c>
      <c r="E18" s="60">
        <v>25458</v>
      </c>
      <c r="F18" s="61">
        <v>1339.11</v>
      </c>
      <c r="G18" s="62" t="s">
        <v>245</v>
      </c>
      <c r="H18" s="60">
        <v>245</v>
      </c>
      <c r="I18" s="61">
        <v>1244.26</v>
      </c>
      <c r="J18" s="62" t="s">
        <v>246</v>
      </c>
      <c r="K18" s="60">
        <v>2437</v>
      </c>
      <c r="L18" s="63">
        <v>1243.8499999999999</v>
      </c>
      <c r="M18" s="62" t="s">
        <v>247</v>
      </c>
    </row>
    <row r="19" spans="1:13" ht="11.25" customHeight="1" x14ac:dyDescent="0.25">
      <c r="A19" s="64" t="s">
        <v>44</v>
      </c>
      <c r="B19" s="65">
        <v>945962</v>
      </c>
      <c r="C19" s="66">
        <v>511.31</v>
      </c>
      <c r="D19" s="67" t="s">
        <v>180</v>
      </c>
      <c r="E19" s="65">
        <v>695563</v>
      </c>
      <c r="F19" s="66">
        <v>547.37</v>
      </c>
      <c r="G19" s="67" t="s">
        <v>137</v>
      </c>
      <c r="H19" s="65">
        <v>88526</v>
      </c>
      <c r="I19" s="66">
        <v>374.43</v>
      </c>
      <c r="J19" s="67" t="s">
        <v>175</v>
      </c>
      <c r="K19" s="65">
        <v>161873</v>
      </c>
      <c r="L19" s="68">
        <v>431.23</v>
      </c>
      <c r="M19" s="67" t="s">
        <v>177</v>
      </c>
    </row>
    <row r="20" spans="1:13" x14ac:dyDescent="0.25">
      <c r="A20" s="193" t="s">
        <v>73</v>
      </c>
      <c r="B20" s="193"/>
      <c r="C20" s="193"/>
      <c r="D20" s="193"/>
      <c r="E20" s="193"/>
      <c r="F20" s="193"/>
      <c r="G20" s="193"/>
      <c r="H20" s="193"/>
      <c r="I20" s="193"/>
      <c r="J20" s="193"/>
      <c r="K20" s="193"/>
      <c r="L20" s="193"/>
      <c r="M20" s="69"/>
    </row>
  </sheetData>
  <mergeCells count="8">
    <mergeCell ref="A20:L20"/>
    <mergeCell ref="A1:M1"/>
    <mergeCell ref="A3:A4"/>
    <mergeCell ref="B3:D3"/>
    <mergeCell ref="E3:G3"/>
    <mergeCell ref="H3:J3"/>
    <mergeCell ref="K3:M3"/>
    <mergeCell ref="I2:M2"/>
  </mergeCells>
  <conditionalFormatting sqref="B5:B18 E5:E18 H5:H18 K5:K18">
    <cfRule type="dataBar" priority="3">
      <dataBar>
        <cfvo type="min"/>
        <cfvo type="max"/>
        <color rgb="FF63C384"/>
      </dataBar>
      <extLst>
        <ext xmlns:x14="http://schemas.microsoft.com/office/spreadsheetml/2009/9/main" uri="{B025F937-C7B1-47D3-B67F-A62EFF666E3E}">
          <x14:id>{59BF2E9C-5858-4723-AE58-EA9BA6A8223A}</x14:id>
        </ext>
      </extLst>
    </cfRule>
  </conditionalFormatting>
  <conditionalFormatting sqref="B5:B18">
    <cfRule type="dataBar" priority="2">
      <dataBar>
        <cfvo type="min"/>
        <cfvo type="max"/>
        <color rgb="FF63C384"/>
      </dataBar>
      <extLst>
        <ext xmlns:x14="http://schemas.microsoft.com/office/spreadsheetml/2009/9/main" uri="{B025F937-C7B1-47D3-B67F-A62EFF666E3E}">
          <x14:id>{9CBBADE6-9048-4E97-A807-4BE85FBA56DC}</x14:id>
        </ext>
      </extLst>
    </cfRule>
  </conditionalFormatting>
  <conditionalFormatting sqref="E5:E18 H5:H18 K5:K18">
    <cfRule type="dataBar" priority="1">
      <dataBar>
        <cfvo type="min"/>
        <cfvo type="max"/>
        <color rgb="FF63C384"/>
      </dataBar>
      <extLst>
        <ext xmlns:x14="http://schemas.microsoft.com/office/spreadsheetml/2009/9/main" uri="{B025F937-C7B1-47D3-B67F-A62EFF666E3E}">
          <x14:id>{F9699141-5150-4A39-9072-0DCD6546843D}</x14:id>
        </ext>
      </extLst>
    </cfRule>
  </conditionalFormatting>
  <pageMargins left="0.82677165354330717" right="0.23622047244094491" top="0.11811023622047245" bottom="0.11811023622047245" header="0.31496062992125984" footer="0.31496062992125984"/>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59BF2E9C-5858-4723-AE58-EA9BA6A8223A}">
            <x14:dataBar minLength="0" maxLength="100" border="1" negativeBarBorderColorSameAsPositive="0">
              <x14:cfvo type="autoMin"/>
              <x14:cfvo type="autoMax"/>
              <x14:borderColor rgb="FF63C384"/>
              <x14:negativeFillColor rgb="FFFF0000"/>
              <x14:negativeBorderColor rgb="FFFF0000"/>
              <x14:axisColor rgb="FF000000"/>
            </x14:dataBar>
          </x14:cfRule>
          <xm:sqref>B5:B18 E5:E18 H5:H18 K5:K18</xm:sqref>
        </x14:conditionalFormatting>
        <x14:conditionalFormatting xmlns:xm="http://schemas.microsoft.com/office/excel/2006/main">
          <x14:cfRule type="dataBar" id="{9CBBADE6-9048-4E97-A807-4BE85FBA56DC}">
            <x14:dataBar minLength="0" maxLength="100" border="1" negativeBarBorderColorSameAsPositive="0">
              <x14:cfvo type="autoMin"/>
              <x14:cfvo type="autoMax"/>
              <x14:borderColor rgb="FF63C384"/>
              <x14:negativeFillColor rgb="FFFF0000"/>
              <x14:negativeBorderColor rgb="FFFF0000"/>
              <x14:axisColor rgb="FF000000"/>
            </x14:dataBar>
          </x14:cfRule>
          <xm:sqref>B5:B18</xm:sqref>
        </x14:conditionalFormatting>
        <x14:conditionalFormatting xmlns:xm="http://schemas.microsoft.com/office/excel/2006/main">
          <x14:cfRule type="dataBar" id="{F9699141-5150-4A39-9072-0DCD6546843D}">
            <x14:dataBar minLength="0" maxLength="100" border="1" negativeBarBorderColorSameAsPositive="0">
              <x14:cfvo type="autoMin"/>
              <x14:cfvo type="autoMax"/>
              <x14:borderColor rgb="FF63C384"/>
              <x14:negativeFillColor rgb="FFFF0000"/>
              <x14:negativeBorderColor rgb="FFFF0000"/>
              <x14:axisColor rgb="FF000000"/>
            </x14:dataBar>
          </x14:cfRule>
          <xm:sqref>E5:E18 H5:H18 K5:K18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B5" sqref="B5:M19"/>
    </sheetView>
  </sheetViews>
  <sheetFormatPr defaultRowHeight="15" x14ac:dyDescent="0.25"/>
  <cols>
    <col min="1" max="1" width="18.140625" customWidth="1"/>
    <col min="2" max="2" width="10" customWidth="1"/>
    <col min="4" max="4" width="9.7109375" customWidth="1"/>
    <col min="5" max="5" width="10.28515625" customWidth="1"/>
    <col min="7" max="7" width="10" customWidth="1"/>
    <col min="9" max="9" width="9.28515625" customWidth="1"/>
    <col min="10" max="10" width="11.42578125" customWidth="1"/>
    <col min="11" max="11" width="10.28515625" customWidth="1"/>
    <col min="13" max="13" width="11.28515625" customWidth="1"/>
  </cols>
  <sheetData>
    <row r="1" spans="1:13" ht="36.75" customHeight="1" x14ac:dyDescent="0.25">
      <c r="A1" s="194" t="s">
        <v>56</v>
      </c>
      <c r="B1" s="194"/>
      <c r="C1" s="194"/>
      <c r="D1" s="194"/>
      <c r="E1" s="194"/>
      <c r="F1" s="194"/>
      <c r="G1" s="194"/>
      <c r="H1" s="194"/>
      <c r="I1" s="194"/>
      <c r="J1" s="194"/>
      <c r="K1" s="194"/>
      <c r="L1" s="194"/>
      <c r="M1" s="194"/>
    </row>
    <row r="2" spans="1:13" ht="12" customHeight="1" x14ac:dyDescent="0.25">
      <c r="A2" s="58"/>
      <c r="B2" s="58"/>
      <c r="C2" s="58"/>
      <c r="D2" s="107"/>
      <c r="E2" s="58"/>
      <c r="F2" s="58"/>
      <c r="G2" s="107"/>
      <c r="H2" s="58"/>
      <c r="I2" s="200" t="str">
        <f>'stranica 3'!I2:M2</f>
        <v>situation: December 2023 (payment in January 2024)</v>
      </c>
      <c r="J2" s="200"/>
      <c r="K2" s="200"/>
      <c r="L2" s="200"/>
      <c r="M2" s="200"/>
    </row>
    <row r="3" spans="1:13" ht="24" customHeight="1" x14ac:dyDescent="0.25">
      <c r="A3" s="195" t="s">
        <v>115</v>
      </c>
      <c r="B3" s="197" t="s">
        <v>47</v>
      </c>
      <c r="C3" s="198"/>
      <c r="D3" s="199"/>
      <c r="E3" s="197" t="s">
        <v>48</v>
      </c>
      <c r="F3" s="198"/>
      <c r="G3" s="199"/>
      <c r="H3" s="197" t="s">
        <v>49</v>
      </c>
      <c r="I3" s="198"/>
      <c r="J3" s="199"/>
      <c r="K3" s="197" t="s">
        <v>50</v>
      </c>
      <c r="L3" s="198"/>
      <c r="M3" s="199"/>
    </row>
    <row r="4" spans="1:13" ht="36" customHeight="1" x14ac:dyDescent="0.25">
      <c r="A4" s="196"/>
      <c r="B4" s="13" t="s">
        <v>51</v>
      </c>
      <c r="C4" s="14" t="s">
        <v>114</v>
      </c>
      <c r="D4" s="15" t="s">
        <v>53</v>
      </c>
      <c r="E4" s="13" t="s">
        <v>51</v>
      </c>
      <c r="F4" s="14" t="s">
        <v>114</v>
      </c>
      <c r="G4" s="15" t="s">
        <v>53</v>
      </c>
      <c r="H4" s="13" t="s">
        <v>52</v>
      </c>
      <c r="I4" s="14" t="s">
        <v>114</v>
      </c>
      <c r="J4" s="15" t="s">
        <v>53</v>
      </c>
      <c r="K4" s="13" t="s">
        <v>51</v>
      </c>
      <c r="L4" s="14" t="s">
        <v>114</v>
      </c>
      <c r="M4" s="15" t="s">
        <v>53</v>
      </c>
    </row>
    <row r="5" spans="1:13" ht="12.75" customHeight="1" x14ac:dyDescent="0.25">
      <c r="A5" s="59" t="s">
        <v>106</v>
      </c>
      <c r="B5" s="60">
        <v>36</v>
      </c>
      <c r="C5" s="61">
        <v>48.77</v>
      </c>
      <c r="D5" s="62" t="s">
        <v>147</v>
      </c>
      <c r="E5" s="60">
        <v>22</v>
      </c>
      <c r="F5" s="61">
        <v>46.51</v>
      </c>
      <c r="G5" s="62" t="s">
        <v>127</v>
      </c>
      <c r="H5" s="60">
        <v>1</v>
      </c>
      <c r="I5" s="61">
        <v>65.08</v>
      </c>
      <c r="J5" s="62" t="s">
        <v>92</v>
      </c>
      <c r="K5" s="60">
        <v>13</v>
      </c>
      <c r="L5" s="63">
        <v>51.35</v>
      </c>
      <c r="M5" s="62" t="s">
        <v>148</v>
      </c>
    </row>
    <row r="6" spans="1:13" ht="12.75" customHeight="1" x14ac:dyDescent="0.25">
      <c r="A6" s="59" t="s">
        <v>94</v>
      </c>
      <c r="B6" s="60">
        <v>3317</v>
      </c>
      <c r="C6" s="61">
        <v>126.12</v>
      </c>
      <c r="D6" s="62" t="s">
        <v>249</v>
      </c>
      <c r="E6" s="60">
        <v>2236</v>
      </c>
      <c r="F6" s="61">
        <v>124.91</v>
      </c>
      <c r="G6" s="62" t="s">
        <v>250</v>
      </c>
      <c r="H6" s="60">
        <v>60</v>
      </c>
      <c r="I6" s="61">
        <v>122.79</v>
      </c>
      <c r="J6" s="62" t="s">
        <v>251</v>
      </c>
      <c r="K6" s="60">
        <v>1021</v>
      </c>
      <c r="L6" s="63">
        <v>128.97</v>
      </c>
      <c r="M6" s="62" t="s">
        <v>252</v>
      </c>
    </row>
    <row r="7" spans="1:13" ht="12.75" customHeight="1" x14ac:dyDescent="0.25">
      <c r="A7" s="59" t="s">
        <v>95</v>
      </c>
      <c r="B7" s="60">
        <v>3789</v>
      </c>
      <c r="C7" s="61">
        <v>169.01</v>
      </c>
      <c r="D7" s="62" t="s">
        <v>253</v>
      </c>
      <c r="E7" s="60">
        <v>2472</v>
      </c>
      <c r="F7" s="61">
        <v>167.23</v>
      </c>
      <c r="G7" s="62" t="s">
        <v>254</v>
      </c>
      <c r="H7" s="60">
        <v>104</v>
      </c>
      <c r="I7" s="61">
        <v>170.03</v>
      </c>
      <c r="J7" s="62" t="s">
        <v>255</v>
      </c>
      <c r="K7" s="60">
        <v>1213</v>
      </c>
      <c r="L7" s="63">
        <v>172.55</v>
      </c>
      <c r="M7" s="62" t="s">
        <v>256</v>
      </c>
    </row>
    <row r="8" spans="1:13" ht="12.75" customHeight="1" x14ac:dyDescent="0.25">
      <c r="A8" s="59" t="s">
        <v>96</v>
      </c>
      <c r="B8" s="60">
        <v>5206</v>
      </c>
      <c r="C8" s="61">
        <v>236.95</v>
      </c>
      <c r="D8" s="62" t="s">
        <v>257</v>
      </c>
      <c r="E8" s="60">
        <v>2630</v>
      </c>
      <c r="F8" s="61">
        <v>237.2</v>
      </c>
      <c r="G8" s="62" t="s">
        <v>258</v>
      </c>
      <c r="H8" s="60">
        <v>234</v>
      </c>
      <c r="I8" s="61">
        <v>240.22</v>
      </c>
      <c r="J8" s="62" t="s">
        <v>259</v>
      </c>
      <c r="K8" s="60">
        <v>2342</v>
      </c>
      <c r="L8" s="63">
        <v>236.35</v>
      </c>
      <c r="M8" s="62" t="s">
        <v>149</v>
      </c>
    </row>
    <row r="9" spans="1:13" ht="12.75" customHeight="1" x14ac:dyDescent="0.25">
      <c r="A9" s="59" t="s">
        <v>97</v>
      </c>
      <c r="B9" s="60">
        <v>8287</v>
      </c>
      <c r="C9" s="61">
        <v>309.07</v>
      </c>
      <c r="D9" s="62" t="s">
        <v>260</v>
      </c>
      <c r="E9" s="60">
        <v>5189</v>
      </c>
      <c r="F9" s="61">
        <v>310.22000000000003</v>
      </c>
      <c r="G9" s="62" t="s">
        <v>261</v>
      </c>
      <c r="H9" s="60">
        <v>386</v>
      </c>
      <c r="I9" s="61">
        <v>312.64</v>
      </c>
      <c r="J9" s="62" t="s">
        <v>262</v>
      </c>
      <c r="K9" s="60">
        <v>2712</v>
      </c>
      <c r="L9" s="63">
        <v>306.37</v>
      </c>
      <c r="M9" s="62" t="s">
        <v>263</v>
      </c>
    </row>
    <row r="10" spans="1:13" ht="12.75" customHeight="1" x14ac:dyDescent="0.25">
      <c r="A10" s="59" t="s">
        <v>98</v>
      </c>
      <c r="B10" s="60">
        <v>24725</v>
      </c>
      <c r="C10" s="61">
        <v>375.32</v>
      </c>
      <c r="D10" s="62" t="s">
        <v>264</v>
      </c>
      <c r="E10" s="60">
        <v>17347</v>
      </c>
      <c r="F10" s="61">
        <v>373.91</v>
      </c>
      <c r="G10" s="62" t="s">
        <v>265</v>
      </c>
      <c r="H10" s="60">
        <v>1772</v>
      </c>
      <c r="I10" s="61">
        <v>373.34</v>
      </c>
      <c r="J10" s="62" t="s">
        <v>266</v>
      </c>
      <c r="K10" s="60">
        <v>5606</v>
      </c>
      <c r="L10" s="63">
        <v>380.29</v>
      </c>
      <c r="M10" s="62" t="s">
        <v>267</v>
      </c>
    </row>
    <row r="11" spans="1:13" ht="12.75" customHeight="1" x14ac:dyDescent="0.25">
      <c r="A11" s="59" t="s">
        <v>99</v>
      </c>
      <c r="B11" s="60">
        <v>25862</v>
      </c>
      <c r="C11" s="61">
        <v>432.24</v>
      </c>
      <c r="D11" s="62" t="s">
        <v>268</v>
      </c>
      <c r="E11" s="60">
        <v>15513</v>
      </c>
      <c r="F11" s="61">
        <v>436.73</v>
      </c>
      <c r="G11" s="62" t="s">
        <v>269</v>
      </c>
      <c r="H11" s="60">
        <v>753</v>
      </c>
      <c r="I11" s="61">
        <v>437.93</v>
      </c>
      <c r="J11" s="62" t="s">
        <v>270</v>
      </c>
      <c r="K11" s="60">
        <v>9596</v>
      </c>
      <c r="L11" s="63">
        <v>424.53</v>
      </c>
      <c r="M11" s="62" t="s">
        <v>271</v>
      </c>
    </row>
    <row r="12" spans="1:13" ht="12.75" customHeight="1" x14ac:dyDescent="0.25">
      <c r="A12" s="59" t="s">
        <v>100</v>
      </c>
      <c r="B12" s="60">
        <v>26639</v>
      </c>
      <c r="C12" s="61">
        <v>503.47</v>
      </c>
      <c r="D12" s="62" t="s">
        <v>272</v>
      </c>
      <c r="E12" s="60">
        <v>21993</v>
      </c>
      <c r="F12" s="61">
        <v>503.24</v>
      </c>
      <c r="G12" s="62" t="s">
        <v>273</v>
      </c>
      <c r="H12" s="60">
        <v>1393</v>
      </c>
      <c r="I12" s="61">
        <v>504.99</v>
      </c>
      <c r="J12" s="62" t="s">
        <v>274</v>
      </c>
      <c r="K12" s="60">
        <v>3253</v>
      </c>
      <c r="L12" s="63">
        <v>504.34</v>
      </c>
      <c r="M12" s="62" t="s">
        <v>275</v>
      </c>
    </row>
    <row r="13" spans="1:13" ht="12.75" customHeight="1" x14ac:dyDescent="0.25">
      <c r="A13" s="59" t="s">
        <v>101</v>
      </c>
      <c r="B13" s="60">
        <v>18294</v>
      </c>
      <c r="C13" s="61">
        <v>571.04999999999995</v>
      </c>
      <c r="D13" s="62" t="s">
        <v>276</v>
      </c>
      <c r="E13" s="60">
        <v>15761</v>
      </c>
      <c r="F13" s="61">
        <v>571.34</v>
      </c>
      <c r="G13" s="62" t="s">
        <v>277</v>
      </c>
      <c r="H13" s="60">
        <v>590</v>
      </c>
      <c r="I13" s="61">
        <v>571.09</v>
      </c>
      <c r="J13" s="62" t="s">
        <v>278</v>
      </c>
      <c r="K13" s="60">
        <v>1943</v>
      </c>
      <c r="L13" s="63">
        <v>568.71</v>
      </c>
      <c r="M13" s="62" t="s">
        <v>279</v>
      </c>
    </row>
    <row r="14" spans="1:13" ht="12.75" customHeight="1" x14ac:dyDescent="0.25">
      <c r="A14" s="59" t="s">
        <v>102</v>
      </c>
      <c r="B14" s="60">
        <v>19508</v>
      </c>
      <c r="C14" s="61">
        <v>632.64</v>
      </c>
      <c r="D14" s="62" t="s">
        <v>280</v>
      </c>
      <c r="E14" s="60">
        <v>17556</v>
      </c>
      <c r="F14" s="61">
        <v>632.80999999999995</v>
      </c>
      <c r="G14" s="62" t="s">
        <v>281</v>
      </c>
      <c r="H14" s="60">
        <v>531</v>
      </c>
      <c r="I14" s="61">
        <v>628.16</v>
      </c>
      <c r="J14" s="62" t="s">
        <v>282</v>
      </c>
      <c r="K14" s="60">
        <v>1421</v>
      </c>
      <c r="L14" s="63">
        <v>632.16999999999996</v>
      </c>
      <c r="M14" s="62" t="s">
        <v>283</v>
      </c>
    </row>
    <row r="15" spans="1:13" ht="12.75" customHeight="1" x14ac:dyDescent="0.25">
      <c r="A15" s="59" t="s">
        <v>103</v>
      </c>
      <c r="B15" s="60">
        <v>22518</v>
      </c>
      <c r="C15" s="61">
        <v>728.15</v>
      </c>
      <c r="D15" s="62" t="s">
        <v>284</v>
      </c>
      <c r="E15" s="60">
        <v>20375</v>
      </c>
      <c r="F15" s="61">
        <v>728.37</v>
      </c>
      <c r="G15" s="62" t="s">
        <v>285</v>
      </c>
      <c r="H15" s="60">
        <v>594</v>
      </c>
      <c r="I15" s="61">
        <v>724.29</v>
      </c>
      <c r="J15" s="62" t="s">
        <v>286</v>
      </c>
      <c r="K15" s="60">
        <v>1549</v>
      </c>
      <c r="L15" s="63">
        <v>726.8</v>
      </c>
      <c r="M15" s="62" t="s">
        <v>287</v>
      </c>
    </row>
    <row r="16" spans="1:13" ht="12.75" customHeight="1" x14ac:dyDescent="0.25">
      <c r="A16" s="59" t="s">
        <v>104</v>
      </c>
      <c r="B16" s="60">
        <v>12277</v>
      </c>
      <c r="C16" s="61">
        <v>862</v>
      </c>
      <c r="D16" s="62" t="s">
        <v>288</v>
      </c>
      <c r="E16" s="60">
        <v>11466</v>
      </c>
      <c r="F16" s="61">
        <v>862.37</v>
      </c>
      <c r="G16" s="62" t="s">
        <v>289</v>
      </c>
      <c r="H16" s="60">
        <v>206</v>
      </c>
      <c r="I16" s="61">
        <v>857.89</v>
      </c>
      <c r="J16" s="62" t="s">
        <v>290</v>
      </c>
      <c r="K16" s="60">
        <v>605</v>
      </c>
      <c r="L16" s="63">
        <v>856.34</v>
      </c>
      <c r="M16" s="62" t="s">
        <v>291</v>
      </c>
    </row>
    <row r="17" spans="1:13" ht="12.75" customHeight="1" x14ac:dyDescent="0.25">
      <c r="A17" s="59" t="s">
        <v>105</v>
      </c>
      <c r="B17" s="60">
        <v>4479</v>
      </c>
      <c r="C17" s="61">
        <v>992.06</v>
      </c>
      <c r="D17" s="62" t="s">
        <v>292</v>
      </c>
      <c r="E17" s="60">
        <v>4043</v>
      </c>
      <c r="F17" s="61">
        <v>991.83</v>
      </c>
      <c r="G17" s="62" t="s">
        <v>293</v>
      </c>
      <c r="H17" s="60">
        <v>85</v>
      </c>
      <c r="I17" s="61">
        <v>987.37</v>
      </c>
      <c r="J17" s="62" t="s">
        <v>294</v>
      </c>
      <c r="K17" s="60">
        <v>351</v>
      </c>
      <c r="L17" s="63">
        <v>995.85</v>
      </c>
      <c r="M17" s="62" t="s">
        <v>295</v>
      </c>
    </row>
    <row r="18" spans="1:13" ht="12.75" customHeight="1" x14ac:dyDescent="0.25">
      <c r="A18" s="59" t="s">
        <v>107</v>
      </c>
      <c r="B18" s="60">
        <v>4581</v>
      </c>
      <c r="C18" s="61">
        <v>1238.25</v>
      </c>
      <c r="D18" s="62" t="s">
        <v>296</v>
      </c>
      <c r="E18" s="60">
        <v>4292</v>
      </c>
      <c r="F18" s="61">
        <v>1242.1600000000001</v>
      </c>
      <c r="G18" s="62" t="s">
        <v>297</v>
      </c>
      <c r="H18" s="60">
        <v>91</v>
      </c>
      <c r="I18" s="61">
        <v>1257.2</v>
      </c>
      <c r="J18" s="62" t="s">
        <v>298</v>
      </c>
      <c r="K18" s="60">
        <v>198</v>
      </c>
      <c r="L18" s="63">
        <v>1144.71</v>
      </c>
      <c r="M18" s="62" t="s">
        <v>299</v>
      </c>
    </row>
    <row r="19" spans="1:13" ht="11.25" customHeight="1" x14ac:dyDescent="0.25">
      <c r="A19" s="64" t="s">
        <v>44</v>
      </c>
      <c r="B19" s="65">
        <v>179518</v>
      </c>
      <c r="C19" s="66">
        <v>549.29999999999995</v>
      </c>
      <c r="D19" s="67" t="s">
        <v>300</v>
      </c>
      <c r="E19" s="65">
        <v>140895</v>
      </c>
      <c r="F19" s="66">
        <v>578.02</v>
      </c>
      <c r="G19" s="67" t="s">
        <v>301</v>
      </c>
      <c r="H19" s="65">
        <v>6800</v>
      </c>
      <c r="I19" s="66">
        <v>495.96</v>
      </c>
      <c r="J19" s="67" t="s">
        <v>302</v>
      </c>
      <c r="K19" s="65">
        <v>31823</v>
      </c>
      <c r="L19" s="68">
        <v>433.52</v>
      </c>
      <c r="M19" s="67" t="s">
        <v>303</v>
      </c>
    </row>
    <row r="20" spans="1:13" x14ac:dyDescent="0.25">
      <c r="A20" s="193" t="s">
        <v>73</v>
      </c>
      <c r="B20" s="193"/>
      <c r="C20" s="193"/>
      <c r="D20" s="193"/>
      <c r="E20" s="193"/>
      <c r="F20" s="193"/>
      <c r="G20" s="193"/>
      <c r="H20" s="193"/>
      <c r="I20" s="193"/>
      <c r="J20" s="193"/>
      <c r="K20" s="193"/>
      <c r="L20" s="193"/>
    </row>
  </sheetData>
  <mergeCells count="8">
    <mergeCell ref="A20:L20"/>
    <mergeCell ref="A1:M1"/>
    <mergeCell ref="A3:A4"/>
    <mergeCell ref="B3:D3"/>
    <mergeCell ref="E3:G3"/>
    <mergeCell ref="H3:J3"/>
    <mergeCell ref="K3:M3"/>
    <mergeCell ref="I2:M2"/>
  </mergeCells>
  <conditionalFormatting sqref="B5:B18 E5:E18 H5:H18 K5:K18">
    <cfRule type="dataBar" priority="3">
      <dataBar>
        <cfvo type="min"/>
        <cfvo type="max"/>
        <color rgb="FF63C384"/>
      </dataBar>
      <extLst>
        <ext xmlns:x14="http://schemas.microsoft.com/office/spreadsheetml/2009/9/main" uri="{B025F937-C7B1-47D3-B67F-A62EFF666E3E}">
          <x14:id>{AD094A69-29C5-4ED1-8A23-E4C3650FA272}</x14:id>
        </ext>
      </extLst>
    </cfRule>
  </conditionalFormatting>
  <conditionalFormatting sqref="B5:B18">
    <cfRule type="dataBar" priority="2">
      <dataBar>
        <cfvo type="min"/>
        <cfvo type="max"/>
        <color rgb="FF63C384"/>
      </dataBar>
      <extLst>
        <ext xmlns:x14="http://schemas.microsoft.com/office/spreadsheetml/2009/9/main" uri="{B025F937-C7B1-47D3-B67F-A62EFF666E3E}">
          <x14:id>{027D8229-F34B-4BF8-B694-941D0A7B5A0B}</x14:id>
        </ext>
      </extLst>
    </cfRule>
  </conditionalFormatting>
  <conditionalFormatting sqref="E5:E18 H5:H18 K5:K18">
    <cfRule type="dataBar" priority="1">
      <dataBar>
        <cfvo type="min"/>
        <cfvo type="max"/>
        <color rgb="FF63C384"/>
      </dataBar>
      <extLst>
        <ext xmlns:x14="http://schemas.microsoft.com/office/spreadsheetml/2009/9/main" uri="{B025F937-C7B1-47D3-B67F-A62EFF666E3E}">
          <x14:id>{2570B5CC-6050-41A6-8A1C-0C0819C9FF24}</x14:id>
        </ext>
      </extLst>
    </cfRule>
  </conditionalFormatting>
  <pageMargins left="3.937007874015748E-2" right="3.937007874015748E-2" top="0.11811023622047245" bottom="0.11811023622047245" header="0.31496062992125984" footer="0.31496062992125984"/>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AD094A69-29C5-4ED1-8A23-E4C3650FA272}">
            <x14:dataBar minLength="0" maxLength="100" border="1" negativeBarBorderColorSameAsPositive="0">
              <x14:cfvo type="autoMin"/>
              <x14:cfvo type="autoMax"/>
              <x14:borderColor rgb="FF63C384"/>
              <x14:negativeFillColor rgb="FFFF0000"/>
              <x14:negativeBorderColor rgb="FFFF0000"/>
              <x14:axisColor rgb="FF000000"/>
            </x14:dataBar>
          </x14:cfRule>
          <xm:sqref>B5:B18 E5:E18 H5:H18 K5:K18</xm:sqref>
        </x14:conditionalFormatting>
        <x14:conditionalFormatting xmlns:xm="http://schemas.microsoft.com/office/excel/2006/main">
          <x14:cfRule type="dataBar" id="{027D8229-F34B-4BF8-B694-941D0A7B5A0B}">
            <x14:dataBar minLength="0" maxLength="100" border="1" negativeBarBorderColorSameAsPositive="0">
              <x14:cfvo type="autoMin"/>
              <x14:cfvo type="autoMax"/>
              <x14:borderColor rgb="FF63C384"/>
              <x14:negativeFillColor rgb="FFFF0000"/>
              <x14:negativeBorderColor rgb="FFFF0000"/>
              <x14:axisColor rgb="FF000000"/>
            </x14:dataBar>
          </x14:cfRule>
          <xm:sqref>B5:B18</xm:sqref>
        </x14:conditionalFormatting>
        <x14:conditionalFormatting xmlns:xm="http://schemas.microsoft.com/office/excel/2006/main">
          <x14:cfRule type="dataBar" id="{2570B5CC-6050-41A6-8A1C-0C0819C9FF24}">
            <x14:dataBar minLength="0" maxLength="100" border="1" negativeBarBorderColorSameAsPositive="0">
              <x14:cfvo type="autoMin"/>
              <x14:cfvo type="autoMax"/>
              <x14:borderColor rgb="FF63C384"/>
              <x14:negativeFillColor rgb="FFFF0000"/>
              <x14:negativeBorderColor rgb="FFFF0000"/>
              <x14:axisColor rgb="FF000000"/>
            </x14:dataBar>
          </x14:cfRule>
          <xm:sqref>E5:E18 H5:H18 K5:K18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B5" sqref="B5:M19"/>
    </sheetView>
  </sheetViews>
  <sheetFormatPr defaultRowHeight="15" x14ac:dyDescent="0.25"/>
  <cols>
    <col min="1" max="1" width="18.140625" customWidth="1"/>
    <col min="2" max="2" width="10.28515625" customWidth="1"/>
    <col min="4" max="4" width="10" customWidth="1"/>
    <col min="5" max="5" width="9.85546875" customWidth="1"/>
    <col min="7" max="7" width="9.5703125" customWidth="1"/>
    <col min="10" max="10" width="9.7109375" customWidth="1"/>
    <col min="11" max="11" width="10" customWidth="1"/>
    <col min="13" max="13" width="9.85546875" customWidth="1"/>
  </cols>
  <sheetData>
    <row r="1" spans="1:13" ht="36.75" customHeight="1" x14ac:dyDescent="0.25">
      <c r="A1" s="194" t="s">
        <v>86</v>
      </c>
      <c r="B1" s="194"/>
      <c r="C1" s="194"/>
      <c r="D1" s="194"/>
      <c r="E1" s="194"/>
      <c r="F1" s="194"/>
      <c r="G1" s="194"/>
      <c r="H1" s="194"/>
      <c r="I1" s="194"/>
      <c r="J1" s="194"/>
      <c r="K1" s="194"/>
      <c r="L1" s="194"/>
      <c r="M1" s="194"/>
    </row>
    <row r="2" spans="1:13" ht="12" customHeight="1" x14ac:dyDescent="0.25">
      <c r="A2" s="58"/>
      <c r="B2" s="58"/>
      <c r="C2" s="58"/>
      <c r="E2" s="107"/>
      <c r="F2" s="58"/>
      <c r="G2" s="107"/>
      <c r="H2" s="58"/>
      <c r="I2" s="200" t="str">
        <f>'stranica 3'!$I$2:$L$2</f>
        <v>situation: December 2023 (payment in January 2024)</v>
      </c>
      <c r="J2" s="200"/>
      <c r="K2" s="200"/>
      <c r="L2" s="200"/>
      <c r="M2" s="200"/>
    </row>
    <row r="3" spans="1:13" ht="24" customHeight="1" x14ac:dyDescent="0.25">
      <c r="A3" s="195" t="s">
        <v>115</v>
      </c>
      <c r="B3" s="197" t="s">
        <v>47</v>
      </c>
      <c r="C3" s="198"/>
      <c r="D3" s="199"/>
      <c r="E3" s="197" t="s">
        <v>48</v>
      </c>
      <c r="F3" s="198"/>
      <c r="G3" s="199"/>
      <c r="H3" s="197" t="s">
        <v>49</v>
      </c>
      <c r="I3" s="198"/>
      <c r="J3" s="199"/>
      <c r="K3" s="197" t="s">
        <v>50</v>
      </c>
      <c r="L3" s="198"/>
      <c r="M3" s="199"/>
    </row>
    <row r="4" spans="1:13" ht="33" customHeight="1" x14ac:dyDescent="0.25">
      <c r="A4" s="196"/>
      <c r="B4" s="13" t="s">
        <v>51</v>
      </c>
      <c r="C4" s="14" t="s">
        <v>114</v>
      </c>
      <c r="D4" s="15" t="s">
        <v>53</v>
      </c>
      <c r="E4" s="13" t="s">
        <v>51</v>
      </c>
      <c r="F4" s="14" t="s">
        <v>114</v>
      </c>
      <c r="G4" s="15" t="s">
        <v>53</v>
      </c>
      <c r="H4" s="13" t="s">
        <v>52</v>
      </c>
      <c r="I4" s="14" t="s">
        <v>114</v>
      </c>
      <c r="J4" s="15" t="s">
        <v>53</v>
      </c>
      <c r="K4" s="13" t="s">
        <v>51</v>
      </c>
      <c r="L4" s="14" t="s">
        <v>114</v>
      </c>
      <c r="M4" s="15" t="s">
        <v>53</v>
      </c>
    </row>
    <row r="5" spans="1:13" ht="12.75" customHeight="1" x14ac:dyDescent="0.25">
      <c r="A5" s="59" t="s">
        <v>106</v>
      </c>
      <c r="B5" s="60">
        <v>2143</v>
      </c>
      <c r="C5" s="61">
        <v>49.19</v>
      </c>
      <c r="D5" s="62" t="s">
        <v>304</v>
      </c>
      <c r="E5" s="60">
        <v>797</v>
      </c>
      <c r="F5" s="61">
        <v>47.4</v>
      </c>
      <c r="G5" s="62" t="s">
        <v>305</v>
      </c>
      <c r="H5" s="60">
        <v>1011</v>
      </c>
      <c r="I5" s="61">
        <v>51.68</v>
      </c>
      <c r="J5" s="62" t="s">
        <v>306</v>
      </c>
      <c r="K5" s="60">
        <v>335</v>
      </c>
      <c r="L5" s="63">
        <v>45.95</v>
      </c>
      <c r="M5" s="62" t="s">
        <v>307</v>
      </c>
    </row>
    <row r="6" spans="1:13" ht="12.75" customHeight="1" x14ac:dyDescent="0.25">
      <c r="A6" s="59" t="s">
        <v>94</v>
      </c>
      <c r="B6" s="60">
        <v>4572</v>
      </c>
      <c r="C6" s="61">
        <v>114.28</v>
      </c>
      <c r="D6" s="62" t="s">
        <v>308</v>
      </c>
      <c r="E6" s="60">
        <v>888</v>
      </c>
      <c r="F6" s="61">
        <v>115.84</v>
      </c>
      <c r="G6" s="62" t="s">
        <v>309</v>
      </c>
      <c r="H6" s="60">
        <v>1725</v>
      </c>
      <c r="I6" s="61">
        <v>109.74</v>
      </c>
      <c r="J6" s="62" t="s">
        <v>310</v>
      </c>
      <c r="K6" s="60">
        <v>1959</v>
      </c>
      <c r="L6" s="63">
        <v>117.57</v>
      </c>
      <c r="M6" s="62" t="s">
        <v>150</v>
      </c>
    </row>
    <row r="7" spans="1:13" ht="12.75" customHeight="1" x14ac:dyDescent="0.25">
      <c r="A7" s="59" t="s">
        <v>95</v>
      </c>
      <c r="B7" s="60">
        <v>31875</v>
      </c>
      <c r="C7" s="61">
        <v>182.36</v>
      </c>
      <c r="D7" s="62" t="s">
        <v>311</v>
      </c>
      <c r="E7" s="60">
        <v>15404</v>
      </c>
      <c r="F7" s="61">
        <v>183.89</v>
      </c>
      <c r="G7" s="62" t="s">
        <v>151</v>
      </c>
      <c r="H7" s="60">
        <v>4264</v>
      </c>
      <c r="I7" s="61">
        <v>174.18</v>
      </c>
      <c r="J7" s="62" t="s">
        <v>312</v>
      </c>
      <c r="K7" s="60">
        <v>12207</v>
      </c>
      <c r="L7" s="63">
        <v>183.29</v>
      </c>
      <c r="M7" s="62" t="s">
        <v>313</v>
      </c>
    </row>
    <row r="8" spans="1:13" ht="12.75" customHeight="1" x14ac:dyDescent="0.25">
      <c r="A8" s="59" t="s">
        <v>96</v>
      </c>
      <c r="B8" s="60">
        <v>65436</v>
      </c>
      <c r="C8" s="61">
        <v>236.39</v>
      </c>
      <c r="D8" s="62" t="s">
        <v>314</v>
      </c>
      <c r="E8" s="60">
        <v>38021</v>
      </c>
      <c r="F8" s="61">
        <v>236.53</v>
      </c>
      <c r="G8" s="62" t="s">
        <v>315</v>
      </c>
      <c r="H8" s="60">
        <v>10588</v>
      </c>
      <c r="I8" s="61">
        <v>237.9</v>
      </c>
      <c r="J8" s="62" t="s">
        <v>316</v>
      </c>
      <c r="K8" s="60">
        <v>16827</v>
      </c>
      <c r="L8" s="63">
        <v>235.12</v>
      </c>
      <c r="M8" s="62" t="s">
        <v>317</v>
      </c>
    </row>
    <row r="9" spans="1:13" ht="12.75" customHeight="1" x14ac:dyDescent="0.25">
      <c r="A9" s="59" t="s">
        <v>97</v>
      </c>
      <c r="B9" s="60">
        <v>101140</v>
      </c>
      <c r="C9" s="61">
        <v>308.95</v>
      </c>
      <c r="D9" s="62" t="s">
        <v>318</v>
      </c>
      <c r="E9" s="60">
        <v>61098</v>
      </c>
      <c r="F9" s="61">
        <v>310.27</v>
      </c>
      <c r="G9" s="62" t="s">
        <v>319</v>
      </c>
      <c r="H9" s="60">
        <v>21838</v>
      </c>
      <c r="I9" s="61">
        <v>308.43</v>
      </c>
      <c r="J9" s="62" t="s">
        <v>320</v>
      </c>
      <c r="K9" s="60">
        <v>18204</v>
      </c>
      <c r="L9" s="63">
        <v>305.14999999999998</v>
      </c>
      <c r="M9" s="62" t="s">
        <v>321</v>
      </c>
    </row>
    <row r="10" spans="1:13" ht="12.75" customHeight="1" x14ac:dyDescent="0.25">
      <c r="A10" s="59" t="s">
        <v>98</v>
      </c>
      <c r="B10" s="60">
        <v>95206</v>
      </c>
      <c r="C10" s="61">
        <v>371.85</v>
      </c>
      <c r="D10" s="62" t="s">
        <v>322</v>
      </c>
      <c r="E10" s="60">
        <v>62286</v>
      </c>
      <c r="F10" s="61">
        <v>371.05</v>
      </c>
      <c r="G10" s="62" t="s">
        <v>323</v>
      </c>
      <c r="H10" s="60">
        <v>14357</v>
      </c>
      <c r="I10" s="61">
        <v>372.44</v>
      </c>
      <c r="J10" s="62" t="s">
        <v>324</v>
      </c>
      <c r="K10" s="60">
        <v>18563</v>
      </c>
      <c r="L10" s="63">
        <v>374.09</v>
      </c>
      <c r="M10" s="62" t="s">
        <v>325</v>
      </c>
    </row>
    <row r="11" spans="1:13" ht="12.75" customHeight="1" x14ac:dyDescent="0.25">
      <c r="A11" s="59" t="s">
        <v>99</v>
      </c>
      <c r="B11" s="60">
        <v>102105</v>
      </c>
      <c r="C11" s="61">
        <v>433.27</v>
      </c>
      <c r="D11" s="62" t="s">
        <v>152</v>
      </c>
      <c r="E11" s="60">
        <v>72575</v>
      </c>
      <c r="F11" s="61">
        <v>433.75</v>
      </c>
      <c r="G11" s="62" t="s">
        <v>326</v>
      </c>
      <c r="H11" s="60">
        <v>11621</v>
      </c>
      <c r="I11" s="61">
        <v>428.35</v>
      </c>
      <c r="J11" s="62" t="s">
        <v>327</v>
      </c>
      <c r="K11" s="60">
        <v>17909</v>
      </c>
      <c r="L11" s="63">
        <v>434.51</v>
      </c>
      <c r="M11" s="62" t="s">
        <v>328</v>
      </c>
    </row>
    <row r="12" spans="1:13" ht="12.75" customHeight="1" x14ac:dyDescent="0.25">
      <c r="A12" s="59" t="s">
        <v>100</v>
      </c>
      <c r="B12" s="60">
        <v>100606</v>
      </c>
      <c r="C12" s="61">
        <v>505.37</v>
      </c>
      <c r="D12" s="62" t="s">
        <v>329</v>
      </c>
      <c r="E12" s="60">
        <v>77887</v>
      </c>
      <c r="F12" s="61">
        <v>505.97</v>
      </c>
      <c r="G12" s="62" t="s">
        <v>330</v>
      </c>
      <c r="H12" s="60">
        <v>9685</v>
      </c>
      <c r="I12" s="61">
        <v>503.42</v>
      </c>
      <c r="J12" s="62" t="s">
        <v>212</v>
      </c>
      <c r="K12" s="60">
        <v>13034</v>
      </c>
      <c r="L12" s="63">
        <v>503.18</v>
      </c>
      <c r="M12" s="62" t="s">
        <v>331</v>
      </c>
    </row>
    <row r="13" spans="1:13" ht="12.75" customHeight="1" x14ac:dyDescent="0.25">
      <c r="A13" s="59" t="s">
        <v>101</v>
      </c>
      <c r="B13" s="60">
        <v>61066</v>
      </c>
      <c r="C13" s="61">
        <v>569.28</v>
      </c>
      <c r="D13" s="62" t="s">
        <v>332</v>
      </c>
      <c r="E13" s="60">
        <v>49223</v>
      </c>
      <c r="F13" s="61">
        <v>569.46</v>
      </c>
      <c r="G13" s="62" t="s">
        <v>333</v>
      </c>
      <c r="H13" s="60">
        <v>3008</v>
      </c>
      <c r="I13" s="61">
        <v>567.41999999999996</v>
      </c>
      <c r="J13" s="62" t="s">
        <v>334</v>
      </c>
      <c r="K13" s="60">
        <v>8835</v>
      </c>
      <c r="L13" s="63">
        <v>568.86</v>
      </c>
      <c r="M13" s="62" t="s">
        <v>335</v>
      </c>
    </row>
    <row r="14" spans="1:13" ht="12.75" customHeight="1" x14ac:dyDescent="0.25">
      <c r="A14" s="59" t="s">
        <v>102</v>
      </c>
      <c r="B14" s="60">
        <v>54377</v>
      </c>
      <c r="C14" s="61">
        <v>632.79999999999995</v>
      </c>
      <c r="D14" s="62" t="s">
        <v>336</v>
      </c>
      <c r="E14" s="60">
        <v>45616</v>
      </c>
      <c r="F14" s="61">
        <v>633.02</v>
      </c>
      <c r="G14" s="62" t="s">
        <v>337</v>
      </c>
      <c r="H14" s="60">
        <v>1846</v>
      </c>
      <c r="I14" s="61">
        <v>629.69000000000005</v>
      </c>
      <c r="J14" s="62" t="s">
        <v>338</v>
      </c>
      <c r="K14" s="60">
        <v>6915</v>
      </c>
      <c r="L14" s="63">
        <v>632.19000000000005</v>
      </c>
      <c r="M14" s="62" t="s">
        <v>339</v>
      </c>
    </row>
    <row r="15" spans="1:13" ht="12.75" customHeight="1" x14ac:dyDescent="0.25">
      <c r="A15" s="59" t="s">
        <v>103</v>
      </c>
      <c r="B15" s="60">
        <v>67568</v>
      </c>
      <c r="C15" s="61">
        <v>729.26</v>
      </c>
      <c r="D15" s="62" t="s">
        <v>340</v>
      </c>
      <c r="E15" s="60">
        <v>59215</v>
      </c>
      <c r="F15" s="61">
        <v>729.83</v>
      </c>
      <c r="G15" s="62" t="s">
        <v>341</v>
      </c>
      <c r="H15" s="60">
        <v>1063</v>
      </c>
      <c r="I15" s="61">
        <v>719.85</v>
      </c>
      <c r="J15" s="62" t="s">
        <v>342</v>
      </c>
      <c r="K15" s="60">
        <v>7290</v>
      </c>
      <c r="L15" s="63">
        <v>726.02</v>
      </c>
      <c r="M15" s="62" t="s">
        <v>343</v>
      </c>
    </row>
    <row r="16" spans="1:13" ht="12.75" customHeight="1" x14ac:dyDescent="0.25">
      <c r="A16" s="59" t="s">
        <v>104</v>
      </c>
      <c r="B16" s="60">
        <v>38749</v>
      </c>
      <c r="C16" s="61">
        <v>860.31</v>
      </c>
      <c r="D16" s="62" t="s">
        <v>344</v>
      </c>
      <c r="E16" s="60">
        <v>34953</v>
      </c>
      <c r="F16" s="61">
        <v>860.48</v>
      </c>
      <c r="G16" s="62" t="s">
        <v>345</v>
      </c>
      <c r="H16" s="60">
        <v>374</v>
      </c>
      <c r="I16" s="61">
        <v>856.89</v>
      </c>
      <c r="J16" s="62" t="s">
        <v>346</v>
      </c>
      <c r="K16" s="60">
        <v>3422</v>
      </c>
      <c r="L16" s="63">
        <v>858.95</v>
      </c>
      <c r="M16" s="62" t="s">
        <v>347</v>
      </c>
    </row>
    <row r="17" spans="1:13" ht="12.75" customHeight="1" x14ac:dyDescent="0.25">
      <c r="A17" s="59" t="s">
        <v>105</v>
      </c>
      <c r="B17" s="60">
        <v>18042</v>
      </c>
      <c r="C17" s="61">
        <v>991.57</v>
      </c>
      <c r="D17" s="62" t="s">
        <v>348</v>
      </c>
      <c r="E17" s="60">
        <v>15539</v>
      </c>
      <c r="F17" s="61">
        <v>991.37</v>
      </c>
      <c r="G17" s="62" t="s">
        <v>349</v>
      </c>
      <c r="H17" s="60">
        <v>192</v>
      </c>
      <c r="I17" s="61">
        <v>989.48</v>
      </c>
      <c r="J17" s="62" t="s">
        <v>350</v>
      </c>
      <c r="K17" s="60">
        <v>2311</v>
      </c>
      <c r="L17" s="63">
        <v>993.1</v>
      </c>
      <c r="M17" s="62" t="s">
        <v>351</v>
      </c>
    </row>
    <row r="18" spans="1:13" ht="12.75" customHeight="1" x14ac:dyDescent="0.25">
      <c r="A18" s="59" t="s">
        <v>107</v>
      </c>
      <c r="B18" s="60">
        <v>23559</v>
      </c>
      <c r="C18" s="61">
        <v>1347.88</v>
      </c>
      <c r="D18" s="62" t="s">
        <v>352</v>
      </c>
      <c r="E18" s="60">
        <v>21166</v>
      </c>
      <c r="F18" s="61">
        <v>1358.77</v>
      </c>
      <c r="G18" s="62" t="s">
        <v>353</v>
      </c>
      <c r="H18" s="60">
        <v>154</v>
      </c>
      <c r="I18" s="61">
        <v>1236.6199999999999</v>
      </c>
      <c r="J18" s="62" t="s">
        <v>354</v>
      </c>
      <c r="K18" s="60">
        <v>2239</v>
      </c>
      <c r="L18" s="63">
        <v>1252.6099999999999</v>
      </c>
      <c r="M18" s="62" t="s">
        <v>355</v>
      </c>
    </row>
    <row r="19" spans="1:13" ht="11.25" customHeight="1" x14ac:dyDescent="0.25">
      <c r="A19" s="64" t="s">
        <v>44</v>
      </c>
      <c r="B19" s="65">
        <v>766444</v>
      </c>
      <c r="C19" s="66">
        <v>502.41</v>
      </c>
      <c r="D19" s="67" t="s">
        <v>356</v>
      </c>
      <c r="E19" s="65">
        <v>554668</v>
      </c>
      <c r="F19" s="66">
        <v>539.58000000000004</v>
      </c>
      <c r="G19" s="67" t="s">
        <v>357</v>
      </c>
      <c r="H19" s="65">
        <v>81726</v>
      </c>
      <c r="I19" s="66">
        <v>364.32</v>
      </c>
      <c r="J19" s="67" t="s">
        <v>130</v>
      </c>
      <c r="K19" s="65">
        <v>130050</v>
      </c>
      <c r="L19" s="68">
        <v>430.66</v>
      </c>
      <c r="M19" s="67" t="s">
        <v>358</v>
      </c>
    </row>
    <row r="20" spans="1:13" x14ac:dyDescent="0.25">
      <c r="A20" s="193" t="s">
        <v>73</v>
      </c>
      <c r="B20" s="193"/>
      <c r="C20" s="193"/>
      <c r="D20" s="193"/>
      <c r="E20" s="193"/>
      <c r="F20" s="193"/>
      <c r="G20" s="193"/>
      <c r="H20" s="193"/>
      <c r="I20" s="193"/>
      <c r="J20" s="193"/>
      <c r="K20" s="193"/>
      <c r="L20" s="193"/>
    </row>
  </sheetData>
  <mergeCells count="8">
    <mergeCell ref="A20:L20"/>
    <mergeCell ref="A1:M1"/>
    <mergeCell ref="A3:A4"/>
    <mergeCell ref="B3:D3"/>
    <mergeCell ref="E3:G3"/>
    <mergeCell ref="H3:J3"/>
    <mergeCell ref="K3:M3"/>
    <mergeCell ref="I2:M2"/>
  </mergeCells>
  <conditionalFormatting sqref="B5:B18 E5:E18 H5:H18 K5:K18">
    <cfRule type="dataBar" priority="1">
      <dataBar>
        <cfvo type="min"/>
        <cfvo type="max"/>
        <color rgb="FFFFB628"/>
      </dataBar>
      <extLst>
        <ext xmlns:x14="http://schemas.microsoft.com/office/spreadsheetml/2009/9/main" uri="{B025F937-C7B1-47D3-B67F-A62EFF666E3E}">
          <x14:id>{10F47CA8-293A-4611-A21E-FF79F0813AF1}</x14:id>
        </ext>
      </extLst>
    </cfRule>
  </conditionalFormatting>
  <pageMargins left="0.82677165354330717" right="0.23622047244094491" top="0.11811023622047245" bottom="0.11811023622047245" header="0.31496062992125984" footer="0.31496062992125984"/>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10F47CA8-293A-4611-A21E-FF79F0813AF1}">
            <x14:dataBar minLength="0" maxLength="100" border="1" negativeBarBorderColorSameAsPositive="0">
              <x14:cfvo type="autoMin"/>
              <x14:cfvo type="autoMax"/>
              <x14:borderColor rgb="FFFFB628"/>
              <x14:negativeFillColor rgb="FFFF0000"/>
              <x14:negativeBorderColor rgb="FFFF0000"/>
              <x14:axisColor rgb="FF000000"/>
            </x14:dataBar>
          </x14:cfRule>
          <xm:sqref>B5:B18 E5:E18 H5:H18 K5:K18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90" zoomScaleNormal="90" workbookViewId="0">
      <selection activeCell="H25" sqref="H25"/>
    </sheetView>
  </sheetViews>
  <sheetFormatPr defaultColWidth="9.140625" defaultRowHeight="12" x14ac:dyDescent="0.2"/>
  <cols>
    <col min="1" max="1" width="4.7109375" style="71" customWidth="1"/>
    <col min="2" max="2" width="62.7109375" style="72" customWidth="1"/>
    <col min="3" max="3" width="10" style="72" customWidth="1"/>
    <col min="4" max="4" width="10.7109375" style="72" customWidth="1"/>
    <col min="5" max="5" width="10.7109375" style="71" customWidth="1"/>
    <col min="6" max="10" width="9.140625" style="71"/>
    <col min="11" max="11" width="9.140625" style="146"/>
    <col min="12" max="16384" width="9.140625" style="71"/>
  </cols>
  <sheetData>
    <row r="1" spans="1:13" ht="12" customHeight="1" x14ac:dyDescent="0.2">
      <c r="A1" s="201" t="s">
        <v>60</v>
      </c>
      <c r="B1" s="201"/>
      <c r="C1" s="201"/>
      <c r="D1" s="201"/>
      <c r="E1" s="201"/>
    </row>
    <row r="2" spans="1:13" ht="3.75" customHeight="1" x14ac:dyDescent="0.2"/>
    <row r="3" spans="1:13" ht="12.75" customHeight="1" x14ac:dyDescent="0.2">
      <c r="A3" s="159"/>
      <c r="B3" s="200" t="s">
        <v>248</v>
      </c>
      <c r="C3" s="200"/>
      <c r="D3" s="200"/>
      <c r="E3" s="200"/>
      <c r="F3" s="106"/>
      <c r="G3" s="106"/>
      <c r="H3" s="106"/>
      <c r="I3" s="106"/>
    </row>
    <row r="4" spans="1:13" s="77" customFormat="1" ht="31.5" customHeight="1" x14ac:dyDescent="0.25">
      <c r="A4" s="73" t="s">
        <v>57</v>
      </c>
      <c r="B4" s="151" t="s">
        <v>59</v>
      </c>
      <c r="C4" s="131" t="s">
        <v>54</v>
      </c>
      <c r="D4" s="132" t="s">
        <v>114</v>
      </c>
      <c r="E4" s="133" t="s">
        <v>58</v>
      </c>
      <c r="K4" s="147"/>
    </row>
    <row r="5" spans="1:13" s="135" customFormat="1" ht="12" customHeight="1" x14ac:dyDescent="0.25">
      <c r="A5" s="75">
        <v>0</v>
      </c>
      <c r="B5" s="74">
        <v>1</v>
      </c>
      <c r="C5" s="75">
        <v>2</v>
      </c>
      <c r="D5" s="76">
        <v>3</v>
      </c>
      <c r="E5" s="134">
        <v>4</v>
      </c>
      <c r="K5" s="148"/>
    </row>
    <row r="6" spans="1:13" ht="24.75" customHeight="1" x14ac:dyDescent="0.2">
      <c r="A6" s="204" t="s">
        <v>1</v>
      </c>
      <c r="B6" s="84" t="s">
        <v>74</v>
      </c>
      <c r="C6" s="85">
        <v>17183</v>
      </c>
      <c r="D6" s="108">
        <v>698.6673665832509</v>
      </c>
      <c r="E6" s="86"/>
    </row>
    <row r="7" spans="1:13" ht="50.25" customHeight="1" x14ac:dyDescent="0.2">
      <c r="A7" s="205"/>
      <c r="B7" s="136" t="s">
        <v>85</v>
      </c>
      <c r="C7" s="90">
        <v>6841</v>
      </c>
      <c r="D7" s="91">
        <v>815.05</v>
      </c>
      <c r="E7" s="114" t="s">
        <v>359</v>
      </c>
      <c r="F7" s="78">
        <v>32</v>
      </c>
    </row>
    <row r="8" spans="1:13" ht="60.75" customHeight="1" x14ac:dyDescent="0.2">
      <c r="A8" s="205"/>
      <c r="B8" s="82" t="s">
        <v>61</v>
      </c>
      <c r="C8" s="90">
        <v>9716</v>
      </c>
      <c r="D8" s="91">
        <v>767.61</v>
      </c>
      <c r="E8" s="114" t="s">
        <v>360</v>
      </c>
      <c r="F8" s="78">
        <v>34</v>
      </c>
    </row>
    <row r="9" spans="1:13" ht="17.25" customHeight="1" x14ac:dyDescent="0.2">
      <c r="A9" s="205"/>
      <c r="B9" s="83" t="s">
        <v>65</v>
      </c>
      <c r="C9" s="92">
        <v>676</v>
      </c>
      <c r="D9" s="93">
        <v>733.16</v>
      </c>
      <c r="E9" s="113" t="s">
        <v>361</v>
      </c>
      <c r="F9" s="78">
        <v>31</v>
      </c>
    </row>
    <row r="10" spans="1:13" ht="17.25" customHeight="1" x14ac:dyDescent="0.2">
      <c r="A10" s="152" t="s">
        <v>2</v>
      </c>
      <c r="B10" s="155" t="s">
        <v>91</v>
      </c>
      <c r="C10" s="92">
        <v>394</v>
      </c>
      <c r="D10" s="93">
        <v>881.56</v>
      </c>
      <c r="E10" s="113" t="s">
        <v>19</v>
      </c>
      <c r="F10" s="78"/>
      <c r="J10" s="153"/>
    </row>
    <row r="11" spans="1:13" ht="17.25" customHeight="1" x14ac:dyDescent="0.2">
      <c r="A11" s="87" t="s">
        <v>3</v>
      </c>
      <c r="B11" s="88" t="s">
        <v>62</v>
      </c>
      <c r="C11" s="94">
        <v>16187</v>
      </c>
      <c r="D11" s="95">
        <v>694.83</v>
      </c>
      <c r="E11" s="112" t="s">
        <v>362</v>
      </c>
      <c r="F11" s="78">
        <v>30</v>
      </c>
    </row>
    <row r="12" spans="1:13" ht="17.25" customHeight="1" x14ac:dyDescent="0.2">
      <c r="A12" s="152" t="s">
        <v>4</v>
      </c>
      <c r="B12" s="88" t="s">
        <v>63</v>
      </c>
      <c r="C12" s="96">
        <v>1650</v>
      </c>
      <c r="D12" s="97">
        <v>470.06</v>
      </c>
      <c r="E12" s="112" t="s">
        <v>363</v>
      </c>
      <c r="F12" s="78">
        <v>33</v>
      </c>
      <c r="M12" s="154"/>
    </row>
    <row r="13" spans="1:13" ht="17.25" customHeight="1" x14ac:dyDescent="0.2">
      <c r="A13" s="152" t="s">
        <v>5</v>
      </c>
      <c r="B13" s="88" t="s">
        <v>64</v>
      </c>
      <c r="C13" s="96">
        <v>1959</v>
      </c>
      <c r="D13" s="97">
        <v>731.67</v>
      </c>
      <c r="E13" s="112" t="s">
        <v>364</v>
      </c>
      <c r="F13" s="78">
        <v>33</v>
      </c>
      <c r="M13" s="154"/>
    </row>
    <row r="14" spans="1:13" ht="27" customHeight="1" x14ac:dyDescent="0.25">
      <c r="A14" s="152" t="s">
        <v>6</v>
      </c>
      <c r="B14" s="88" t="s">
        <v>87</v>
      </c>
      <c r="C14" s="98">
        <v>71529</v>
      </c>
      <c r="D14" s="95">
        <v>1046.08</v>
      </c>
      <c r="E14" s="112" t="s">
        <v>154</v>
      </c>
      <c r="F14" s="78">
        <v>19</v>
      </c>
      <c r="G14" s="150"/>
    </row>
    <row r="15" spans="1:13" ht="39" customHeight="1" x14ac:dyDescent="0.2">
      <c r="A15" s="152" t="s">
        <v>7</v>
      </c>
      <c r="B15" s="88" t="s">
        <v>83</v>
      </c>
      <c r="C15" s="99">
        <v>59900</v>
      </c>
      <c r="D15" s="95">
        <v>506.44</v>
      </c>
      <c r="E15" s="112" t="s">
        <v>365</v>
      </c>
      <c r="F15" s="78">
        <v>28</v>
      </c>
    </row>
    <row r="16" spans="1:13" ht="17.25" customHeight="1" x14ac:dyDescent="0.2">
      <c r="A16" s="152" t="s">
        <v>8</v>
      </c>
      <c r="B16" s="88" t="s">
        <v>75</v>
      </c>
      <c r="C16" s="96">
        <v>3388</v>
      </c>
      <c r="D16" s="97">
        <v>589.77</v>
      </c>
      <c r="E16" s="113" t="s">
        <v>19</v>
      </c>
      <c r="F16" s="78">
        <v>28</v>
      </c>
    </row>
    <row r="17" spans="1:11" ht="22.5" customHeight="1" x14ac:dyDescent="0.2">
      <c r="A17" s="152" t="s">
        <v>9</v>
      </c>
      <c r="B17" s="88" t="s">
        <v>82</v>
      </c>
      <c r="C17" s="100">
        <v>153</v>
      </c>
      <c r="D17" s="101">
        <v>579.65</v>
      </c>
      <c r="E17" s="112" t="s">
        <v>155</v>
      </c>
      <c r="F17" s="78">
        <v>38</v>
      </c>
      <c r="G17" s="79"/>
    </row>
    <row r="18" spans="1:11" ht="17.25" customHeight="1" x14ac:dyDescent="0.2">
      <c r="A18" s="152" t="s">
        <v>10</v>
      </c>
      <c r="B18" s="89" t="s">
        <v>66</v>
      </c>
      <c r="C18" s="102">
        <v>4432</v>
      </c>
      <c r="D18" s="101">
        <v>539.71</v>
      </c>
      <c r="E18" s="117" t="s">
        <v>366</v>
      </c>
      <c r="F18" s="78">
        <v>29</v>
      </c>
    </row>
    <row r="19" spans="1:11" ht="26.25" customHeight="1" x14ac:dyDescent="0.2">
      <c r="A19" s="152" t="s">
        <v>11</v>
      </c>
      <c r="B19" s="88" t="s">
        <v>76</v>
      </c>
      <c r="C19" s="96">
        <v>685</v>
      </c>
      <c r="D19" s="97">
        <v>1864.42</v>
      </c>
      <c r="E19" s="112" t="s">
        <v>367</v>
      </c>
      <c r="F19" s="78">
        <v>33</v>
      </c>
    </row>
    <row r="20" spans="1:11" ht="26.25" customHeight="1" x14ac:dyDescent="0.2">
      <c r="A20" s="152" t="s">
        <v>12</v>
      </c>
      <c r="B20" s="88" t="s">
        <v>81</v>
      </c>
      <c r="C20" s="96">
        <v>60</v>
      </c>
      <c r="D20" s="97">
        <v>642.98</v>
      </c>
      <c r="E20" s="112" t="s">
        <v>368</v>
      </c>
      <c r="F20" s="78">
        <v>29</v>
      </c>
    </row>
    <row r="21" spans="1:11" ht="24" customHeight="1" x14ac:dyDescent="0.2">
      <c r="A21" s="152" t="s">
        <v>13</v>
      </c>
      <c r="B21" s="88" t="s">
        <v>84</v>
      </c>
      <c r="C21" s="96">
        <v>17</v>
      </c>
      <c r="D21" s="97">
        <v>674.65</v>
      </c>
      <c r="E21" s="113" t="s">
        <v>19</v>
      </c>
      <c r="F21" s="78" t="str">
        <f t="shared" ref="F21" si="0">LEFT(E21,3)</f>
        <v>−</v>
      </c>
    </row>
    <row r="22" spans="1:11" ht="17.25" customHeight="1" x14ac:dyDescent="0.2">
      <c r="A22" s="152" t="s">
        <v>14</v>
      </c>
      <c r="B22" s="88" t="s">
        <v>77</v>
      </c>
      <c r="C22" s="96">
        <v>120</v>
      </c>
      <c r="D22" s="97">
        <v>1716.58</v>
      </c>
      <c r="E22" s="112" t="s">
        <v>369</v>
      </c>
      <c r="F22" s="78">
        <v>42</v>
      </c>
    </row>
    <row r="23" spans="1:11" s="79" customFormat="1" ht="17.25" customHeight="1" x14ac:dyDescent="0.2">
      <c r="A23" s="152" t="s">
        <v>15</v>
      </c>
      <c r="B23" s="88" t="s">
        <v>67</v>
      </c>
      <c r="C23" s="96">
        <v>244</v>
      </c>
      <c r="D23" s="97">
        <v>669.42</v>
      </c>
      <c r="E23" s="112" t="s">
        <v>370</v>
      </c>
      <c r="F23" s="78">
        <v>30</v>
      </c>
      <c r="H23" s="71"/>
      <c r="K23" s="149"/>
    </row>
    <row r="24" spans="1:11" s="79" customFormat="1" ht="17.25" customHeight="1" x14ac:dyDescent="0.2">
      <c r="A24" s="152" t="s">
        <v>16</v>
      </c>
      <c r="B24" s="88" t="s">
        <v>78</v>
      </c>
      <c r="C24" s="96">
        <v>811</v>
      </c>
      <c r="D24" s="97">
        <v>562.54</v>
      </c>
      <c r="E24" s="112" t="s">
        <v>371</v>
      </c>
      <c r="F24" s="78">
        <v>28</v>
      </c>
      <c r="H24" s="71"/>
      <c r="K24" s="149"/>
    </row>
    <row r="25" spans="1:11" ht="26.25" customHeight="1" x14ac:dyDescent="0.2">
      <c r="A25" s="152" t="s">
        <v>17</v>
      </c>
      <c r="B25" s="88" t="s">
        <v>79</v>
      </c>
      <c r="C25" s="98">
        <v>209</v>
      </c>
      <c r="D25" s="95">
        <v>364.42</v>
      </c>
      <c r="E25" s="112" t="s">
        <v>372</v>
      </c>
      <c r="F25" s="78">
        <v>30</v>
      </c>
    </row>
    <row r="26" spans="1:11" ht="21.75" customHeight="1" x14ac:dyDescent="0.2">
      <c r="A26" s="165" t="s">
        <v>88</v>
      </c>
      <c r="B26" s="88" t="s">
        <v>156</v>
      </c>
      <c r="C26" s="98">
        <v>5</v>
      </c>
      <c r="D26" s="95">
        <v>835.08</v>
      </c>
      <c r="E26" s="113" t="s">
        <v>373</v>
      </c>
      <c r="F26" s="78">
        <v>7</v>
      </c>
    </row>
    <row r="27" spans="1:11" ht="17.25" customHeight="1" x14ac:dyDescent="0.2">
      <c r="A27" s="152" t="s">
        <v>153</v>
      </c>
      <c r="B27" s="88" t="s">
        <v>80</v>
      </c>
      <c r="C27" s="98">
        <v>7236</v>
      </c>
      <c r="D27" s="95">
        <v>583.26</v>
      </c>
      <c r="E27" s="113" t="s">
        <v>374</v>
      </c>
      <c r="F27" s="78">
        <v>7</v>
      </c>
    </row>
    <row r="28" spans="1:11" ht="16.5" customHeight="1" x14ac:dyDescent="0.2">
      <c r="A28" s="202" t="s">
        <v>44</v>
      </c>
      <c r="B28" s="203"/>
      <c r="C28" s="103">
        <v>186212</v>
      </c>
      <c r="D28" s="104" t="s">
        <v>0</v>
      </c>
      <c r="E28" s="104" t="s">
        <v>0</v>
      </c>
    </row>
    <row r="29" spans="1:11" x14ac:dyDescent="0.2">
      <c r="A29" s="158"/>
      <c r="B29" s="157"/>
      <c r="C29" s="80"/>
      <c r="D29" s="81"/>
    </row>
    <row r="30" spans="1:11" ht="15.75" x14ac:dyDescent="0.2">
      <c r="K30" s="156"/>
    </row>
  </sheetData>
  <mergeCells count="4">
    <mergeCell ref="A1:E1"/>
    <mergeCell ref="A28:B28"/>
    <mergeCell ref="A6:A9"/>
    <mergeCell ref="B3:E3"/>
  </mergeCells>
  <conditionalFormatting sqref="C7:C25 C27">
    <cfRule type="dataBar" priority="4">
      <dataBar>
        <cfvo type="min"/>
        <cfvo type="max"/>
        <color rgb="FFFFB628"/>
      </dataBar>
      <extLst>
        <ext xmlns:x14="http://schemas.microsoft.com/office/spreadsheetml/2009/9/main" uri="{B025F937-C7B1-47D3-B67F-A62EFF666E3E}">
          <x14:id>{7D884957-DA0F-4158-B381-B46AFE0E4A1B}</x14:id>
        </ext>
      </extLst>
    </cfRule>
  </conditionalFormatting>
  <conditionalFormatting sqref="D7:D25 D27">
    <cfRule type="dataBar" priority="3">
      <dataBar>
        <cfvo type="min"/>
        <cfvo type="max"/>
        <color rgb="FFFF555A"/>
      </dataBar>
      <extLst>
        <ext xmlns:x14="http://schemas.microsoft.com/office/spreadsheetml/2009/9/main" uri="{B025F937-C7B1-47D3-B67F-A62EFF666E3E}">
          <x14:id>{18CA619A-025C-412D-884A-CAF589B23EF9}</x14:id>
        </ext>
      </extLst>
    </cfRule>
  </conditionalFormatting>
  <conditionalFormatting sqref="C26">
    <cfRule type="dataBar" priority="2">
      <dataBar>
        <cfvo type="min"/>
        <cfvo type="max"/>
        <color rgb="FFFFB628"/>
      </dataBar>
      <extLst>
        <ext xmlns:x14="http://schemas.microsoft.com/office/spreadsheetml/2009/9/main" uri="{B025F937-C7B1-47D3-B67F-A62EFF666E3E}">
          <x14:id>{111B82CA-E06F-425C-AD1C-62A560E2C0EB}</x14:id>
        </ext>
      </extLst>
    </cfRule>
  </conditionalFormatting>
  <conditionalFormatting sqref="D26">
    <cfRule type="dataBar" priority="1">
      <dataBar>
        <cfvo type="min"/>
        <cfvo type="max"/>
        <color rgb="FFFF555A"/>
      </dataBar>
      <extLst>
        <ext xmlns:x14="http://schemas.microsoft.com/office/spreadsheetml/2009/9/main" uri="{B025F937-C7B1-47D3-B67F-A62EFF666E3E}">
          <x14:id>{4C21E444-B899-49E7-B8CD-B2F37FD2D9BE}</x14:id>
        </ext>
      </extLst>
    </cfRule>
  </conditionalFormatting>
  <pageMargins left="0.11811023622047245" right="0.11811023622047245" top="7.874015748031496E-2" bottom="7.874015748031496E-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D884957-DA0F-4158-B381-B46AFE0E4A1B}">
            <x14:dataBar minLength="0" maxLength="100" border="1" negativeBarBorderColorSameAsPositive="0">
              <x14:cfvo type="autoMin"/>
              <x14:cfvo type="autoMax"/>
              <x14:borderColor rgb="FFFFB628"/>
              <x14:negativeFillColor rgb="FFFF0000"/>
              <x14:negativeBorderColor rgb="FFFF0000"/>
              <x14:axisColor rgb="FF000000"/>
            </x14:dataBar>
          </x14:cfRule>
          <xm:sqref>C7:C25 C27</xm:sqref>
        </x14:conditionalFormatting>
        <x14:conditionalFormatting xmlns:xm="http://schemas.microsoft.com/office/excel/2006/main">
          <x14:cfRule type="dataBar" id="{18CA619A-025C-412D-884A-CAF589B23EF9}">
            <x14:dataBar minLength="0" maxLength="100" border="1" negativeBarBorderColorSameAsPositive="0">
              <x14:cfvo type="autoMin"/>
              <x14:cfvo type="autoMax"/>
              <x14:borderColor rgb="FFFF555A"/>
              <x14:negativeFillColor rgb="FFFF0000"/>
              <x14:negativeBorderColor rgb="FFFF0000"/>
              <x14:axisColor rgb="FF000000"/>
            </x14:dataBar>
          </x14:cfRule>
          <xm:sqref>D7:D25 D27</xm:sqref>
        </x14:conditionalFormatting>
        <x14:conditionalFormatting xmlns:xm="http://schemas.microsoft.com/office/excel/2006/main">
          <x14:cfRule type="dataBar" id="{111B82CA-E06F-425C-AD1C-62A560E2C0EB}">
            <x14:dataBar minLength="0" maxLength="100" border="1" negativeBarBorderColorSameAsPositive="0">
              <x14:cfvo type="autoMin"/>
              <x14:cfvo type="autoMax"/>
              <x14:borderColor rgb="FFFFB628"/>
              <x14:negativeFillColor rgb="FFFF0000"/>
              <x14:negativeBorderColor rgb="FFFF0000"/>
              <x14:axisColor rgb="FF000000"/>
            </x14:dataBar>
          </x14:cfRule>
          <xm:sqref>C26</xm:sqref>
        </x14:conditionalFormatting>
        <x14:conditionalFormatting xmlns:xm="http://schemas.microsoft.com/office/excel/2006/main">
          <x14:cfRule type="dataBar" id="{4C21E444-B899-49E7-B8CD-B2F37FD2D9BE}">
            <x14:dataBar minLength="0" maxLength="100" border="1" negativeBarBorderColorSameAsPositive="0">
              <x14:cfvo type="autoMin"/>
              <x14:cfvo type="autoMax"/>
              <x14:borderColor rgb="FFFF555A"/>
              <x14:negativeFillColor rgb="FFFF0000"/>
              <x14:negativeBorderColor rgb="FFFF0000"/>
              <x14:axisColor rgb="FF000000"/>
            </x14:dataBar>
          </x14:cfRule>
          <xm:sqref>D26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5</vt:i4>
      </vt:variant>
    </vt:vector>
  </HeadingPairs>
  <TitlesOfParts>
    <vt:vector size="10" baseType="lpstr">
      <vt:lpstr>stranica 1 i 2</vt:lpstr>
      <vt:lpstr>stranica 3</vt:lpstr>
      <vt:lpstr>stranica 4</vt:lpstr>
      <vt:lpstr>stranica 5</vt:lpstr>
      <vt:lpstr>stranica 6</vt:lpstr>
      <vt:lpstr>'stranica 1 i 2'!Podrucje_ispisa</vt:lpstr>
      <vt:lpstr>'stranica 3'!Podrucje_ispisa</vt:lpstr>
      <vt:lpstr>'stranica 4'!Podrucje_ispisa</vt:lpstr>
      <vt:lpstr>'stranica 5'!Podrucje_ispisa</vt:lpstr>
      <vt:lpstr>'stranica 6'!Podrucje_ispisa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Gordana Živec Šašić</dc:creator>
  <cp:lastModifiedBy>Tomislav Oštarić</cp:lastModifiedBy>
  <cp:lastPrinted>2024-01-26T13:01:07Z</cp:lastPrinted>
  <dcterms:created xsi:type="dcterms:W3CDTF">2018-09-19T07:11:38Z</dcterms:created>
  <dcterms:modified xsi:type="dcterms:W3CDTF">2024-01-26T13:01:32Z</dcterms:modified>
</cp:coreProperties>
</file>