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4\"/>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11" l="1"/>
  <c r="D6" i="11"/>
  <c r="C6" i="11"/>
  <c r="E6" i="9"/>
  <c r="D6" i="9"/>
  <c r="C6" i="9"/>
  <c r="E6" i="8"/>
  <c r="D6" i="8"/>
  <c r="C6" i="8"/>
  <c r="E6" i="6"/>
  <c r="D6" i="6"/>
  <c r="C6" i="6"/>
  <c r="E6" i="5"/>
  <c r="D6" i="5"/>
  <c r="C6" i="5"/>
  <c r="E6" i="3"/>
  <c r="D6" i="3"/>
  <c r="C6" i="3"/>
  <c r="E6" i="2"/>
  <c r="D6" i="2"/>
  <c r="C6" i="2"/>
  <c r="D66" i="14" l="1"/>
  <c r="B5" i="11" l="1"/>
  <c r="B5" i="9"/>
  <c r="B5" i="8"/>
  <c r="B5" i="6"/>
  <c r="B5" i="5"/>
  <c r="D50" i="14" l="1"/>
  <c r="D51" i="14"/>
  <c r="D52" i="14"/>
  <c r="D53" i="14"/>
  <c r="D54" i="14"/>
  <c r="D55" i="14"/>
  <c r="D56" i="14"/>
  <c r="D57" i="14"/>
  <c r="D58" i="14"/>
  <c r="D59" i="14"/>
  <c r="D60" i="14"/>
  <c r="D61" i="14"/>
  <c r="D62" i="14"/>
  <c r="D63" i="14"/>
  <c r="D64" i="14"/>
  <c r="D65" i="14"/>
  <c r="D49" i="14"/>
  <c r="D33" i="1" l="1"/>
  <c r="E7" i="4" l="1"/>
  <c r="E6" i="13"/>
  <c r="D33" i="13"/>
  <c r="B33" i="13"/>
  <c r="D33" i="11"/>
  <c r="B33" i="11"/>
  <c r="D33" i="9"/>
  <c r="B33" i="9"/>
  <c r="D33" i="8"/>
  <c r="B33" i="8"/>
  <c r="D33" i="6"/>
  <c r="B33" i="6"/>
  <c r="D32" i="5"/>
  <c r="B32" i="5"/>
  <c r="D34" i="4"/>
  <c r="B34" i="4"/>
  <c r="D19" i="2"/>
  <c r="D33" i="3"/>
  <c r="B33" i="3"/>
  <c r="B19" i="2"/>
  <c r="E7" i="1"/>
  <c r="B5" i="3" l="1"/>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30" i="6"/>
  <c r="E29" i="6"/>
  <c r="E28" i="6"/>
  <c r="E27" i="6"/>
  <c r="E26" i="6"/>
  <c r="E25" i="6"/>
  <c r="E24" i="6"/>
  <c r="E23" i="6"/>
  <c r="E22" i="6"/>
  <c r="E21" i="6"/>
  <c r="E20" i="6"/>
  <c r="E19" i="6"/>
  <c r="E18" i="6"/>
  <c r="E17" i="6"/>
  <c r="E16" i="6"/>
  <c r="E15" i="6"/>
  <c r="E14" i="6"/>
  <c r="E13" i="6"/>
  <c r="E12" i="6"/>
  <c r="E11" i="6"/>
  <c r="E10" i="6"/>
  <c r="E9" i="6"/>
  <c r="E8" i="6"/>
  <c r="E7" i="6"/>
  <c r="E30" i="5"/>
  <c r="E29" i="5"/>
  <c r="E28" i="5"/>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14" i="2"/>
  <c r="E15" i="2"/>
  <c r="E16"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<sst xmlns="http://schemas.openxmlformats.org/spreadsheetml/2006/main" count="142" uniqueCount="67">
  <si>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</si>
  <si>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</si>
  <si>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</si>
  <si>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</si>
  <si>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</si>
  <si>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</si>
  <si>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</si>
  <si>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</si>
  <si>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</si>
  <si>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</si>
  <si>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</si>
  <si>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</si>
  <si>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</si>
  <si>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t>11,77  / 12,13</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</si>
  <si>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</si>
  <si>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350,26
</t>
    </r>
    <r>
      <rPr>
        <sz val="12"/>
        <color rgb="FFFF0000"/>
        <rFont val="Calibri"/>
        <family val="2"/>
        <charset val="238"/>
        <scheme val="minor"/>
      </rPr>
      <t>(236,17)</t>
    </r>
  </si>
  <si>
    <t>Prosječna mjesečna isplaćena netoplaća Republike Hrvatske za prosinac 2023. u eurima (EUR) (izvor: DZS)</t>
  </si>
  <si>
    <t>* In 2024, an average net salary in the Republic of Croaita is available for December 2023</t>
  </si>
  <si>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</si>
  <si>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</si>
  <si>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for long-term insurees  - Art. 35</t>
  </si>
  <si>
    <t>Old age pension transformed from disability pension</t>
  </si>
  <si>
    <t>Type of pension</t>
  </si>
  <si>
    <t>Number of beneficiaries</t>
  </si>
  <si>
    <t>Average net pesnion in euros (EUR)</t>
  </si>
  <si>
    <t>Net replacement rate for  December2023.</t>
  </si>
  <si>
    <t>Early age pension</t>
  </si>
  <si>
    <t>Early age pension because of the employer's bankruptcy - Art. 36</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</si>
  <si>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</si>
  <si>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</si>
  <si>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</si>
  <si>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</si>
  <si>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</si>
  <si>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</si>
  <si>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</si>
  <si>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</si>
  <si>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</si>
  <si>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</si>
  <si>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</si>
  <si>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</si>
  <si>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 xml:space="preserve">Average net salary in the Republic of Croatia for December 2023, in EUR (source: State Bureau of Statistics) </t>
  </si>
  <si>
    <t>Source of data: gross balance</t>
  </si>
  <si>
    <t xml:space="preserve">For the period from January to December 2023, the expenses of a one-time cash benefit paid to pensioners to mitigate the consequences of the increased costs of living, in the amount of EUR 210,483.302 are included.
For the mentioned year, the available data refer to the incurred expenses for pensions and pension receipts from January to December, whereas the planned ones amount to EUR 7,227,371,000.
života u iznosu od 210.483.302 eura (EUR). 
Za spomenutu godinu dostupni su podaci o ostvarenim rashodima za mirovine i mirovinska primanja za razdoblje I.-XII., dok su planirani u visini od 7.227.371.000 eura (EUR).
</t>
  </si>
  <si>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</si>
  <si>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The amounts in columns 2012-2022 are convered from HRK to EUR, according to the fixed exchange rate   (1 EUR=7,53450 HRK)</t>
  </si>
  <si>
    <t>For January 2024 (paid in February 2024)</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</si>
  <si>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</si>
  <si>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</si>
  <si>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</si>
  <si>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</si>
  <si>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</si>
  <si>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</si>
  <si>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</si>
  <si>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</si>
  <si>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</si>
  <si>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t xml:space="preserve"> BENEFICIARIES OF </t>
    </r>
    <r>
      <rPr>
        <b/>
        <i/>
        <u/>
        <sz val="14"/>
        <color rgb="FFFF0000"/>
        <rFont val="Calibri"/>
        <family val="2"/>
        <charset val="238"/>
        <scheme val="minor"/>
      </rPr>
      <t>OLD AGE PENSION FOR LONG TERM INSUREES - ARTICLE 35,</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</si>
  <si>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                               </t>
    </r>
    <r>
      <rPr>
        <b/>
        <i/>
        <sz val="9"/>
        <color rgb="FFFF0000"/>
        <rFont val="Calibri"/>
        <family val="2"/>
        <charset val="238"/>
        <scheme val="minor"/>
      </rPr>
      <t xml:space="preserve">NOT INCLUDING INTERNATIONAL AGREEMENTS </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</si>
  <si>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 ARTICLE 3,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</si>
  <si>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</si>
  <si>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</si>
  <si>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</si>
  <si>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</si>
  <si>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OVERVIEW OF BASIC STATUS INFORMATION ON THE PENSION INSURANCE SYSTEM
 for January 2024 (paid in February 2024)</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</si>
  <si>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</si>
  <si>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 Qualifying period (years)</t>
  </si>
  <si>
    <t>Average net pension amount</t>
  </si>
  <si>
    <t>Net replacement rate for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</si>
</sst>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0"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b/>
      <sz val="8"/>
      <color theme="1"/>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sz val="12"/>
      <color rgb="FFFF000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91">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2" fontId="0"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35" fillId="0" borderId="0" xfId="0" applyFont="1" applyAlignment="1">
      <alignment vertical="top"/>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8"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20" fillId="0" borderId="1" xfId="0" applyNumberFormat="1" applyFont="1" applyBorder="1" applyAlignment="1">
      <alignment horizontal="right" vertical="center"/>
    </xf>
    <xf numFmtId="165" fontId="0" fillId="0" borderId="1" xfId="0" applyNumberFormat="1" applyFont="1" applyBorder="1" applyAlignment="1">
      <alignment vertical="top"/>
    </xf>
    <xf numFmtId="3" fontId="20" fillId="0" borderId="1" xfId="0" applyNumberFormat="1" applyFont="1" applyFill="1" applyBorder="1" applyAlignment="1">
      <alignment vertical="center"/>
    </xf>
    <xf numFmtId="0" fontId="26" fillId="0" borderId="7" xfId="0" applyFont="1" applyFill="1" applyBorder="1" applyAlignment="1">
      <alignment horizontal="left" vertical="center"/>
    </xf>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36" fillId="0" borderId="0" xfId="0" applyFont="1" applyAlignment="1">
      <alignment horizontal="left" vertical="center" wrapText="1"/>
    </xf>
    <xf numFmtId="0" fontId="16" fillId="0" borderId="0" xfId="0" applyFont="1" applyAlignment="1">
      <alignment horizontal="left" vertical="center" wrapText="1"/>
    </xf>
    <xf numFmtId="0" fontId="5" fillId="0" borderId="0" xfId="0" applyFont="1" applyAlignment="1">
      <alignment horizontal="center" wrapText="1"/>
    </xf>
    <xf numFmtId="0" fontId="37"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7" fillId="2" borderId="2" xfId="0" applyFont="1" applyFill="1" applyBorder="1" applyAlignment="1">
      <alignment horizontal="left" vertical="center" wrapText="1"/>
    </xf>
    <xf numFmtId="0" fontId="37" fillId="2" borderId="3" xfId="0" applyFont="1" applyFill="1" applyBorder="1" applyAlignment="1">
      <alignment horizontal="left" vertical="center" wrapText="1"/>
    </xf>
    <xf numFmtId="0" fontId="28" fillId="2" borderId="8" xfId="0" applyFont="1" applyFill="1" applyBorder="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January 2024</a:t>
          </a:r>
        </a:p>
        <a:p>
          <a:pPr algn="ctr"/>
          <a:r>
            <a:rPr lang="hr-HR" sz="2400" b="1"/>
            <a:t>1.225.457</a:t>
          </a:r>
          <a:r>
            <a:rPr lang="hr-HR" sz="2400"/>
            <a:t>  </a:t>
          </a:r>
          <a:r>
            <a:rPr lang="hr-HR" sz="1800"/>
            <a:t>(EUR 495,50)</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January 2024 </a:t>
          </a:r>
        </a:p>
        <a:p>
          <a:pPr algn="ctr"/>
          <a:r>
            <a:rPr lang="hr-HR" sz="1800" i="1" baseline="0">
              <a:solidFill>
                <a:srgbClr val="FFFF00"/>
              </a:solidFill>
            </a:rPr>
            <a:t>according to the international agreements</a:t>
          </a:r>
        </a:p>
        <a:p>
          <a:pPr algn="ctr"/>
          <a:r>
            <a:rPr lang="hr-HR" sz="2400" b="1" baseline="0">
              <a:solidFill>
                <a:schemeClr val="bg1"/>
              </a:solidFill>
            </a:rPr>
            <a:t>185.227</a:t>
          </a:r>
          <a:r>
            <a:rPr lang="hr-HR" sz="1800" baseline="0">
              <a:solidFill>
                <a:schemeClr val="bg1"/>
              </a:solidFill>
            </a:rPr>
            <a:t> (EUR 152,38 )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a:solidFill>
                <a:srgbClr val="FFFF00"/>
              </a:solidFill>
            </a:rPr>
            <a:t>January</a:t>
          </a:r>
          <a:r>
            <a:rPr lang="hr-HR" sz="1800" i="1" baseline="0">
              <a:solidFill>
                <a:srgbClr val="FFFF00"/>
              </a:solidFill>
            </a:rPr>
            <a:t> </a:t>
          </a:r>
          <a:r>
            <a:rPr lang="hr-HR" sz="1800" i="1">
              <a:solidFill>
                <a:srgbClr val="FFFF00"/>
              </a:solidFill>
            </a:rPr>
            <a:t>2024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lang="hr-HR" sz="1800" b="1"/>
            <a:t>1.040.230</a:t>
          </a:r>
          <a:r>
            <a:rPr lang="hr-HR" sz="1800"/>
            <a:t>  </a:t>
          </a:r>
          <a:r>
            <a:rPr lang="hr-HR" sz="1800" b="1"/>
            <a:t>(EUR 556,60</a:t>
          </a:r>
          <a:r>
            <a:rPr lang="hr-HR" sz="1800" b="1" baseline="0"/>
            <a:t> </a:t>
          </a:r>
          <a:r>
            <a:rPr lang="hr-HR" sz="1800" b="1"/>
            <a:t> </a:t>
          </a:r>
          <a:r>
            <a:rPr lang="hr-HR" sz="1800" b="1">
              <a:solidFill>
                <a:schemeClr val="bg1"/>
              </a:solidFill>
            </a:rPr>
            <a:t>46,7%)</a:t>
          </a:r>
        </a:p>
      </xdr:txBody>
    </xdr:sp>
    <xdr:clientData/>
  </xdr:twoCellAnchor>
  <xdr:twoCellAnchor editAs="oneCell">
    <xdr:from>
      <xdr:col>0</xdr:col>
      <xdr:colOff>0</xdr:colOff>
      <xdr:row>24</xdr:row>
      <xdr:rowOff>257174</xdr:rowOff>
    </xdr:from>
    <xdr:to>
      <xdr:col>4</xdr:col>
      <xdr:colOff>19050</xdr:colOff>
      <xdr:row>43</xdr:row>
      <xdr:rowOff>125275</xdr:rowOff>
    </xdr:to>
    <xdr:pic>
      <xdr:nvPicPr>
        <xdr:cNvPr id="9" name="Slika 8"/>
        <xdr:cNvPicPr>
          <a:picLocks noChangeAspect="1"/>
        </xdr:cNvPicPr>
      </xdr:nvPicPr>
      <xdr:blipFill>
        <a:blip xmlns:r="http://schemas.openxmlformats.org/officeDocument/2006/relationships" r:embed="rId1"/>
        <a:stretch>
          <a:fillRect/>
        </a:stretch>
      </xdr:blipFill>
      <xdr:spPr>
        <a:xfrm>
          <a:off x="0" y="9201149"/>
          <a:ext cx="6924675" cy="3944801"/>
        </a:xfrm>
        <a:prstGeom prst="rect">
          <a:avLst/>
        </a:prstGeom>
      </xdr:spPr>
    </xdr:pic>
    <xdr:clientData/>
  </xdr:twoCellAnchor>
  <xdr:twoCellAnchor editAs="oneCell">
    <xdr:from>
      <xdr:col>0</xdr:col>
      <xdr:colOff>0</xdr:colOff>
      <xdr:row>69</xdr:row>
      <xdr:rowOff>114300</xdr:rowOff>
    </xdr:from>
    <xdr:to>
      <xdr:col>3</xdr:col>
      <xdr:colOff>971550</xdr:colOff>
      <xdr:row>93</xdr:row>
      <xdr:rowOff>152400</xdr:rowOff>
    </xdr:to>
    <xdr:pic>
      <xdr:nvPicPr>
        <xdr:cNvPr id="11" name="Slika 10"/>
        <xdr:cNvPicPr>
          <a:picLocks noChangeAspect="1"/>
        </xdr:cNvPicPr>
      </xdr:nvPicPr>
      <xdr:blipFill>
        <a:blip xmlns:r="http://schemas.openxmlformats.org/officeDocument/2006/relationships" r:embed="rId2"/>
        <a:stretch>
          <a:fillRect/>
        </a:stretch>
      </xdr:blipFill>
      <xdr:spPr>
        <a:xfrm>
          <a:off x="0" y="19954875"/>
          <a:ext cx="6886575" cy="4610100"/>
        </a:xfrm>
        <a:prstGeom prst="rect">
          <a:avLst/>
        </a:prstGeom>
      </xdr:spPr>
    </xdr:pic>
    <xdr:clientData/>
  </xdr:twoCellAnchor>
  <xdr:twoCellAnchor editAs="oneCell">
    <xdr:from>
      <xdr:col>0</xdr:col>
      <xdr:colOff>0</xdr:colOff>
      <xdr:row>102</xdr:row>
      <xdr:rowOff>28576</xdr:rowOff>
    </xdr:from>
    <xdr:to>
      <xdr:col>4</xdr:col>
      <xdr:colOff>0</xdr:colOff>
      <xdr:row>121</xdr:row>
      <xdr:rowOff>133350</xdr:rowOff>
    </xdr:to>
    <xdr:pic>
      <xdr:nvPicPr>
        <xdr:cNvPr id="12" name="Slika 11"/>
        <xdr:cNvPicPr>
          <a:picLocks noChangeAspect="1"/>
        </xdr:cNvPicPr>
      </xdr:nvPicPr>
      <xdr:blipFill>
        <a:blip xmlns:r="http://schemas.openxmlformats.org/officeDocument/2006/relationships" r:embed="rId3"/>
        <a:stretch>
          <a:fillRect/>
        </a:stretch>
      </xdr:blipFill>
      <xdr:spPr>
        <a:xfrm>
          <a:off x="0" y="26993851"/>
          <a:ext cx="6905625" cy="3724274"/>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79" t="s">
        <v>62</v>
      </c>
      <c r="B3" s="79"/>
      <c r="C3" s="79"/>
      <c r="D3" s="47"/>
      <c r="E3" s="47"/>
      <c r="F3" s="46"/>
      <c r="G3" s="39"/>
      <c r="H3" s="39"/>
      <c r="I3" s="39"/>
      <c r="J3" s="39"/>
      <c r="K3" s="39"/>
      <c r="L3" s="39"/>
      <c r="M3" s="39"/>
      <c r="N3" s="39"/>
      <c r="O3" s="39"/>
    </row>
    <row r="4" spans="1:15" ht="18" customHeight="1" x14ac:dyDescent="0.25">
      <c r="A4" s="45"/>
      <c r="B4" s="45"/>
      <c r="C4" s="45"/>
      <c r="D4" s="45"/>
      <c r="E4" s="45"/>
      <c r="F4" s="39"/>
      <c r="G4" s="39"/>
      <c r="H4" s="39"/>
      <c r="I4" s="39"/>
      <c r="J4" s="39"/>
      <c r="K4" s="39"/>
      <c r="L4" s="39"/>
      <c r="M4" s="39"/>
      <c r="N4" s="39"/>
      <c r="O4" s="39"/>
    </row>
    <row r="5" spans="1:15" customFormat="1" ht="28.5" customHeight="1" x14ac:dyDescent="0.25">
      <c r="F5" s="39"/>
      <c r="G5" s="39"/>
      <c r="H5" s="39"/>
      <c r="I5" s="39"/>
      <c r="J5" s="39"/>
      <c r="K5" s="39"/>
      <c r="L5" s="39"/>
      <c r="M5" s="39"/>
      <c r="N5" s="39"/>
      <c r="O5" s="39"/>
    </row>
    <row r="6" spans="1:15" customFormat="1" ht="15.75" customHeight="1" x14ac:dyDescent="0.25">
      <c r="F6" s="39"/>
      <c r="G6" s="39"/>
      <c r="H6" s="39"/>
      <c r="I6" s="39"/>
      <c r="J6" s="39"/>
      <c r="K6" s="39"/>
      <c r="L6" s="39"/>
      <c r="M6" s="39"/>
      <c r="N6" s="39"/>
      <c r="O6" s="39"/>
    </row>
    <row r="7" spans="1:15" customFormat="1" ht="49.5" customHeight="1" x14ac:dyDescent="0.25">
      <c r="F7" s="39"/>
      <c r="G7" s="39"/>
      <c r="H7" s="39"/>
      <c r="I7" s="44"/>
      <c r="J7" s="39"/>
      <c r="K7" s="39"/>
      <c r="L7" s="39"/>
      <c r="M7" s="39"/>
      <c r="N7" s="39"/>
      <c r="O7" s="39"/>
    </row>
    <row r="8" spans="1:15" customFormat="1" ht="66" customHeight="1" x14ac:dyDescent="0.25">
      <c r="F8" s="39"/>
      <c r="G8" s="39"/>
      <c r="H8" s="39"/>
      <c r="I8" s="39"/>
      <c r="J8" s="39"/>
      <c r="K8" s="39"/>
      <c r="L8" s="39"/>
      <c r="M8" s="39"/>
      <c r="N8" s="39"/>
      <c r="O8" s="39"/>
    </row>
    <row r="9" spans="1:15" customFormat="1" ht="15" customHeight="1" x14ac:dyDescent="0.25">
      <c r="F9" s="39"/>
      <c r="G9" s="39"/>
      <c r="H9" s="39"/>
      <c r="I9" s="39"/>
      <c r="J9" s="39"/>
      <c r="K9" s="39"/>
      <c r="L9" s="39"/>
      <c r="M9" s="39"/>
      <c r="N9" s="39"/>
      <c r="O9" s="39"/>
    </row>
    <row r="10" spans="1:15" s="43" customFormat="1" ht="15" customHeight="1" x14ac:dyDescent="0.25">
      <c r="F10" s="39"/>
      <c r="G10" s="39"/>
      <c r="H10" s="39"/>
      <c r="I10" s="39"/>
      <c r="J10" s="39"/>
      <c r="K10" s="39"/>
      <c r="L10" s="39"/>
      <c r="M10" s="39"/>
      <c r="N10" s="39"/>
      <c r="O10" s="39"/>
    </row>
    <row r="11" spans="1:15" s="40" customFormat="1" ht="30.75" customHeight="1" x14ac:dyDescent="0.2">
      <c r="A11" s="42"/>
      <c r="B11" s="42"/>
      <c r="C11" s="42"/>
      <c r="D11" s="42"/>
      <c r="E11" s="41"/>
      <c r="F11" s="39"/>
      <c r="G11" s="39"/>
      <c r="H11" s="39"/>
      <c r="I11" s="39"/>
      <c r="J11" s="39"/>
      <c r="K11" s="39"/>
      <c r="L11" s="39"/>
      <c r="M11" s="39"/>
      <c r="N11" s="39"/>
      <c r="O11" s="39"/>
    </row>
    <row r="12" spans="1:15" s="36" customFormat="1" ht="19.5" customHeight="1" x14ac:dyDescent="0.25">
      <c r="A12" s="37"/>
      <c r="B12" s="37"/>
      <c r="C12" s="37"/>
      <c r="D12" s="37"/>
      <c r="E12" s="38"/>
      <c r="F12" s="39"/>
      <c r="G12" s="39"/>
      <c r="H12" s="39"/>
      <c r="I12" s="39"/>
      <c r="J12" s="39"/>
      <c r="K12" s="39"/>
      <c r="L12" s="39"/>
      <c r="M12" s="39"/>
      <c r="N12" s="39"/>
      <c r="O12" s="39"/>
    </row>
    <row r="13" spans="1:15" s="36" customFormat="1" ht="19.5" customHeight="1" x14ac:dyDescent="0.25">
      <c r="A13" s="37"/>
      <c r="B13" s="37"/>
      <c r="C13" s="37"/>
      <c r="D13" s="37"/>
      <c r="E13" s="38"/>
      <c r="F13" s="39"/>
      <c r="G13" s="39"/>
      <c r="H13" s="39"/>
      <c r="I13" s="39"/>
      <c r="J13" s="39"/>
      <c r="K13" s="39"/>
      <c r="L13" s="39"/>
      <c r="M13" s="39"/>
      <c r="N13" s="39"/>
      <c r="O13" s="39"/>
    </row>
    <row r="14" spans="1:15" s="36" customFormat="1" ht="19.5" customHeight="1" x14ac:dyDescent="0.25">
      <c r="A14" s="37"/>
      <c r="B14" s="37"/>
      <c r="C14" s="37"/>
      <c r="D14" s="37"/>
      <c r="E14" s="38"/>
      <c r="F14" s="39"/>
      <c r="G14" s="39"/>
      <c r="H14" s="39"/>
      <c r="I14" s="39"/>
      <c r="J14" s="39"/>
      <c r="K14" s="39"/>
      <c r="L14" s="39"/>
      <c r="M14" s="39"/>
      <c r="N14" s="39"/>
      <c r="O14" s="39"/>
    </row>
    <row r="15" spans="1:15" s="36" customFormat="1" ht="19.5" customHeight="1" x14ac:dyDescent="0.25">
      <c r="A15" s="37"/>
      <c r="B15" s="37"/>
      <c r="C15" s="37"/>
      <c r="D15" s="37"/>
      <c r="E15" s="38"/>
      <c r="F15" s="39"/>
      <c r="G15" s="39"/>
      <c r="H15" s="39"/>
      <c r="I15" s="39"/>
      <c r="J15" s="39"/>
      <c r="K15" s="39"/>
      <c r="L15" s="39"/>
      <c r="M15" s="39"/>
      <c r="N15" s="39"/>
      <c r="O15" s="39"/>
    </row>
    <row r="16" spans="1:15" s="36" customFormat="1" ht="19.5" customHeight="1" x14ac:dyDescent="0.25">
      <c r="A16" s="37"/>
      <c r="B16" s="37"/>
      <c r="C16" s="37"/>
      <c r="D16" s="37"/>
      <c r="E16" s="38"/>
      <c r="F16" s="44"/>
      <c r="G16" s="39"/>
      <c r="H16" s="39"/>
      <c r="I16" s="39"/>
      <c r="J16" s="39"/>
      <c r="K16" s="39"/>
      <c r="L16" s="39"/>
      <c r="M16" s="39"/>
      <c r="N16" s="39"/>
      <c r="O16" s="39"/>
    </row>
    <row r="17" spans="1:17" s="36" customFormat="1" ht="39" customHeight="1" x14ac:dyDescent="0.25">
      <c r="A17" s="37"/>
      <c r="B17" s="37"/>
      <c r="C17" s="37"/>
      <c r="D17" s="37"/>
      <c r="E17" s="38"/>
      <c r="F17" s="44"/>
      <c r="G17" s="52"/>
      <c r="H17" s="39"/>
      <c r="I17" s="39"/>
      <c r="J17" s="39"/>
      <c r="K17" s="39"/>
      <c r="L17" s="39"/>
      <c r="M17" s="39"/>
      <c r="N17" s="39"/>
      <c r="O17" s="39"/>
    </row>
    <row r="18" spans="1:17" s="36" customFormat="1" ht="39" customHeight="1" x14ac:dyDescent="0.25">
      <c r="A18" s="37"/>
      <c r="B18" s="37"/>
      <c r="C18" s="37"/>
      <c r="D18" s="37"/>
      <c r="E18" s="38"/>
      <c r="F18" s="39"/>
      <c r="G18" s="39"/>
      <c r="H18" s="39"/>
      <c r="I18" s="39"/>
      <c r="J18" s="39"/>
      <c r="K18" s="39"/>
      <c r="L18" s="39"/>
      <c r="M18" s="39"/>
      <c r="N18" s="39"/>
      <c r="O18" s="39"/>
    </row>
    <row r="19" spans="1:17" s="36" customFormat="1" ht="39" customHeight="1" x14ac:dyDescent="0.25">
      <c r="A19" s="37"/>
      <c r="B19" s="37"/>
      <c r="C19" s="37"/>
      <c r="D19" s="37"/>
      <c r="E19" s="38"/>
      <c r="F19" s="39"/>
      <c r="G19" s="39"/>
      <c r="H19" s="39"/>
      <c r="I19" s="39"/>
      <c r="J19" s="39"/>
      <c r="K19" s="39"/>
      <c r="L19" s="39"/>
      <c r="M19" s="39"/>
      <c r="N19" s="39"/>
      <c r="O19" s="39"/>
    </row>
    <row r="20" spans="1:17" s="36" customFormat="1" ht="39" customHeight="1" x14ac:dyDescent="0.25">
      <c r="A20" s="37"/>
      <c r="B20" s="37"/>
      <c r="C20" s="37"/>
      <c r="D20" s="37"/>
      <c r="E20" s="38"/>
      <c r="F20" s="34"/>
      <c r="G20" s="37"/>
      <c r="H20" s="37"/>
      <c r="I20" s="37"/>
      <c r="J20" s="37"/>
    </row>
    <row r="21" spans="1:17" s="36" customFormat="1" ht="19.5" customHeight="1" x14ac:dyDescent="0.25">
      <c r="A21" s="37"/>
      <c r="B21" s="37"/>
      <c r="C21" s="37"/>
      <c r="D21" s="37"/>
      <c r="E21" s="38"/>
      <c r="F21" s="34"/>
      <c r="G21" s="37"/>
      <c r="H21" s="37"/>
      <c r="I21" s="37"/>
      <c r="J21" s="37"/>
    </row>
    <row r="22" spans="1:17" customFormat="1" ht="34.5" customHeight="1" x14ac:dyDescent="0.3">
      <c r="D22" s="35"/>
      <c r="E22" s="35"/>
      <c r="F22" s="34"/>
      <c r="G22" s="35"/>
      <c r="H22" s="35"/>
      <c r="I22" s="35"/>
      <c r="J22" s="35"/>
      <c r="K22" s="35"/>
      <c r="L22" s="35"/>
    </row>
    <row r="23" spans="1:17" customFormat="1" ht="33.75" customHeight="1" x14ac:dyDescent="0.25">
      <c r="F23" s="34"/>
    </row>
    <row r="24" spans="1:17" customFormat="1" ht="34.5" customHeight="1" x14ac:dyDescent="0.25"/>
    <row r="25" spans="1:17" customFormat="1" ht="51" customHeight="1" x14ac:dyDescent="0.25">
      <c r="E25" s="34"/>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51"/>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49" t="s">
        <v>17</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0" t="s">
        <v>18</v>
      </c>
      <c r="B47" s="90"/>
      <c r="C47" s="90"/>
      <c r="D47" s="90"/>
    </row>
    <row r="48" spans="1:17" ht="38.25" x14ac:dyDescent="0.25">
      <c r="A48" s="33" t="s">
        <v>22</v>
      </c>
      <c r="B48" s="33" t="s">
        <v>23</v>
      </c>
      <c r="C48" s="33" t="s">
        <v>24</v>
      </c>
      <c r="D48" s="54" t="s">
        <v>25</v>
      </c>
    </row>
    <row r="49" spans="1:4" ht="20.25" customHeight="1" x14ac:dyDescent="0.25">
      <c r="A49" s="30" t="s">
        <v>19</v>
      </c>
      <c r="B49" s="55">
        <v>406850</v>
      </c>
      <c r="C49" s="56">
        <v>565.03</v>
      </c>
      <c r="D49" s="70">
        <f>C49/$C$68</f>
        <v>0.474416456759026</v>
      </c>
    </row>
    <row r="50" spans="1:4" ht="20.25" customHeight="1" x14ac:dyDescent="0.25">
      <c r="A50" s="77" t="s">
        <v>20</v>
      </c>
      <c r="B50" s="55">
        <v>47066</v>
      </c>
      <c r="C50" s="56">
        <v>645.77</v>
      </c>
      <c r="D50" s="70">
        <f t="shared" ref="D50:D65" si="0">C50/$C$68</f>
        <v>0.54220822837951299</v>
      </c>
    </row>
    <row r="51" spans="1:4" ht="20.25" customHeight="1" x14ac:dyDescent="0.25">
      <c r="A51" s="77" t="s">
        <v>21</v>
      </c>
      <c r="B51" s="55">
        <v>65628</v>
      </c>
      <c r="C51" s="56">
        <v>476.11</v>
      </c>
      <c r="D51" s="70">
        <f t="shared" si="0"/>
        <v>0.39975650713685978</v>
      </c>
    </row>
    <row r="52" spans="1:4" ht="18" customHeight="1" x14ac:dyDescent="0.25">
      <c r="A52" s="31" t="s">
        <v>28</v>
      </c>
      <c r="B52" s="57">
        <v>519544</v>
      </c>
      <c r="C52" s="58">
        <v>561.12</v>
      </c>
      <c r="D52" s="71">
        <f t="shared" si="0"/>
        <v>0.47113350125944586</v>
      </c>
    </row>
    <row r="53" spans="1:4" ht="21" customHeight="1" x14ac:dyDescent="0.25">
      <c r="A53" s="30" t="s">
        <v>26</v>
      </c>
      <c r="B53" s="55">
        <v>176127</v>
      </c>
      <c r="C53" s="56">
        <v>512.49</v>
      </c>
      <c r="D53" s="70">
        <f t="shared" si="0"/>
        <v>0.43030226700251889</v>
      </c>
    </row>
    <row r="54" spans="1:4" ht="21" customHeight="1" x14ac:dyDescent="0.25">
      <c r="A54" s="32" t="s">
        <v>27</v>
      </c>
      <c r="B54" s="55">
        <v>377</v>
      </c>
      <c r="C54" s="56">
        <v>506.32</v>
      </c>
      <c r="D54" s="70">
        <f t="shared" si="0"/>
        <v>0.42512174643157008</v>
      </c>
    </row>
    <row r="55" spans="1:4" ht="18" customHeight="1" x14ac:dyDescent="0.25">
      <c r="A55" s="31" t="s">
        <v>29</v>
      </c>
      <c r="B55" s="57">
        <v>696048</v>
      </c>
      <c r="C55" s="58">
        <v>548.78</v>
      </c>
      <c r="D55" s="71">
        <f t="shared" si="0"/>
        <v>0.46077246011754824</v>
      </c>
    </row>
    <row r="56" spans="1:4" ht="19.5" customHeight="1" x14ac:dyDescent="0.25">
      <c r="A56" s="30" t="s">
        <v>30</v>
      </c>
      <c r="B56" s="55">
        <v>88211</v>
      </c>
      <c r="C56" s="56">
        <v>374.91</v>
      </c>
      <c r="D56" s="70">
        <f t="shared" si="0"/>
        <v>0.31478589420654912</v>
      </c>
    </row>
    <row r="57" spans="1:4" ht="19.5" customHeight="1" x14ac:dyDescent="0.25">
      <c r="A57" s="30" t="s">
        <v>31</v>
      </c>
      <c r="B57" s="55">
        <v>161225</v>
      </c>
      <c r="C57" s="56">
        <v>432.49</v>
      </c>
      <c r="D57" s="70">
        <f t="shared" si="0"/>
        <v>0.36313182199832073</v>
      </c>
    </row>
    <row r="58" spans="1:4" ht="18.75" x14ac:dyDescent="0.25">
      <c r="A58" s="29" t="s">
        <v>32</v>
      </c>
      <c r="B58" s="59">
        <v>945484</v>
      </c>
      <c r="C58" s="60">
        <v>512.73</v>
      </c>
      <c r="D58" s="72">
        <f t="shared" si="0"/>
        <v>0.43050377833753151</v>
      </c>
    </row>
    <row r="59" spans="1:4" ht="19.5" customHeight="1" x14ac:dyDescent="0.25">
      <c r="A59" s="28" t="s">
        <v>33</v>
      </c>
      <c r="B59" s="61">
        <v>16059</v>
      </c>
      <c r="C59" s="62">
        <v>721.54</v>
      </c>
      <c r="D59" s="72">
        <f t="shared" si="0"/>
        <v>0.60582703610411415</v>
      </c>
    </row>
    <row r="60" spans="1:4" ht="19.5" customHeight="1" x14ac:dyDescent="0.25">
      <c r="A60" s="28" t="s">
        <v>34</v>
      </c>
      <c r="B60" s="61">
        <v>71455</v>
      </c>
      <c r="C60" s="62">
        <v>1095.47</v>
      </c>
      <c r="D60" s="72">
        <f t="shared" si="0"/>
        <v>0.91979009235936193</v>
      </c>
    </row>
    <row r="61" spans="1:4" ht="19.5" customHeight="1" x14ac:dyDescent="0.25">
      <c r="A61" s="28" t="s">
        <v>35</v>
      </c>
      <c r="B61" s="61">
        <v>7232</v>
      </c>
      <c r="C61" s="62">
        <v>601.04</v>
      </c>
      <c r="D61" s="72">
        <f t="shared" si="0"/>
        <v>0.50465155331654066</v>
      </c>
    </row>
    <row r="62" spans="1:4" ht="19.5" customHeight="1" x14ac:dyDescent="0.3">
      <c r="A62" s="27" t="s">
        <v>36</v>
      </c>
      <c r="B62" s="63">
        <v>1040230</v>
      </c>
      <c r="C62" s="64">
        <v>556.6</v>
      </c>
      <c r="D62" s="73">
        <f t="shared" si="0"/>
        <v>0.46733837111670867</v>
      </c>
    </row>
    <row r="63" spans="1:4" ht="18.75" customHeight="1" x14ac:dyDescent="0.25">
      <c r="A63" s="26" t="s">
        <v>37</v>
      </c>
      <c r="B63" s="65">
        <v>16459</v>
      </c>
      <c r="C63" s="66">
        <v>697.79</v>
      </c>
      <c r="D63" s="70">
        <f t="shared" si="0"/>
        <v>0.58588581024349284</v>
      </c>
    </row>
    <row r="64" spans="1:4" ht="25.5" customHeight="1" x14ac:dyDescent="0.25">
      <c r="A64" s="26" t="s">
        <v>38</v>
      </c>
      <c r="B64" s="65">
        <v>95842</v>
      </c>
      <c r="C64" s="66">
        <v>577.16</v>
      </c>
      <c r="D64" s="70">
        <f t="shared" si="0"/>
        <v>0.48460117548278753</v>
      </c>
    </row>
    <row r="65" spans="1:17" ht="29.25" customHeight="1" x14ac:dyDescent="0.25">
      <c r="A65" s="26" t="s">
        <v>46</v>
      </c>
      <c r="B65" s="67">
        <v>89993</v>
      </c>
      <c r="C65" s="69">
        <v>820</v>
      </c>
      <c r="D65" s="74">
        <f t="shared" si="0"/>
        <v>0.68849706129303112</v>
      </c>
    </row>
    <row r="66" spans="1:17" ht="30.75" customHeight="1" x14ac:dyDescent="0.25">
      <c r="A66" s="25" t="s">
        <v>47</v>
      </c>
      <c r="B66" s="67">
        <v>265565</v>
      </c>
      <c r="C66" s="68" t="s">
        <v>15</v>
      </c>
      <c r="D66" s="75">
        <f>29.4/100</f>
        <v>0.29399999999999998</v>
      </c>
      <c r="F66" s="24"/>
      <c r="G66" s="23"/>
      <c r="I66" s="23"/>
    </row>
    <row r="67" spans="1:17" ht="18" customHeight="1" x14ac:dyDescent="0.25">
      <c r="A67" s="22" t="s">
        <v>39</v>
      </c>
      <c r="B67" s="21" t="s">
        <v>13</v>
      </c>
      <c r="C67" s="20">
        <v>8.42</v>
      </c>
      <c r="F67" s="15"/>
      <c r="K67" s="14"/>
      <c r="M67" s="13"/>
      <c r="N67" s="13"/>
      <c r="O67" s="13"/>
      <c r="P67" s="13"/>
      <c r="Q67" s="13"/>
    </row>
    <row r="68" spans="1:17" ht="25.5" customHeight="1" x14ac:dyDescent="0.25">
      <c r="A68" s="80" t="s">
        <v>40</v>
      </c>
      <c r="B68" s="80"/>
      <c r="C68" s="76">
        <v>1191</v>
      </c>
      <c r="F68" s="15"/>
      <c r="K68" s="14"/>
      <c r="M68" s="13"/>
      <c r="N68" s="13"/>
      <c r="O68" s="13"/>
      <c r="P68" s="13"/>
      <c r="Q68" s="13"/>
    </row>
    <row r="71" spans="1:17" x14ac:dyDescent="0.25">
      <c r="E71" s="14"/>
      <c r="F71" s="15"/>
      <c r="K71" s="14"/>
    </row>
    <row r="72" spans="1:17" x14ac:dyDescent="0.25">
      <c r="E72" s="14"/>
      <c r="F72" s="15"/>
      <c r="K72" s="14"/>
    </row>
    <row r="73" spans="1:17" x14ac:dyDescent="0.25">
      <c r="E73" s="14"/>
      <c r="F73" s="15"/>
      <c r="K73" s="14"/>
    </row>
    <row r="95" spans="1:6" x14ac:dyDescent="0.25">
      <c r="A95" s="19" t="s">
        <v>41</v>
      </c>
      <c r="B95" s="18"/>
      <c r="C95"/>
      <c r="D95"/>
      <c r="E95"/>
      <c r="F95"/>
    </row>
    <row r="96" spans="1:6" ht="12" customHeight="1" x14ac:dyDescent="0.25">
      <c r="A96" s="19" t="s">
        <v>44</v>
      </c>
      <c r="B96" s="18"/>
      <c r="C96" s="18"/>
      <c r="D96" s="18"/>
      <c r="E96" s="18"/>
      <c r="F96" s="18"/>
    </row>
    <row r="97" spans="1:12" ht="5.25" customHeight="1" x14ac:dyDescent="0.25"/>
    <row r="98" spans="1:12" ht="15" customHeight="1" x14ac:dyDescent="0.25">
      <c r="A98" s="82" t="s">
        <v>63</v>
      </c>
      <c r="B98" s="82"/>
      <c r="C98" s="82"/>
      <c r="D98" s="82"/>
      <c r="E98" s="16"/>
      <c r="F98" s="16"/>
      <c r="G98" s="16"/>
      <c r="H98" s="16"/>
      <c r="I98" s="16"/>
      <c r="J98" s="16"/>
      <c r="K98" s="16"/>
      <c r="L98" s="16"/>
    </row>
    <row r="99" spans="1:12" ht="15" customHeight="1" x14ac:dyDescent="0.25">
      <c r="A99" s="82"/>
      <c r="B99" s="82"/>
      <c r="C99" s="82"/>
      <c r="D99" s="82"/>
      <c r="E99" s="17"/>
      <c r="F99" s="17"/>
      <c r="G99" s="17"/>
      <c r="H99" s="17"/>
      <c r="I99" s="17"/>
      <c r="J99" s="17"/>
      <c r="K99" s="17"/>
      <c r="L99" s="17"/>
    </row>
    <row r="100" spans="1:12" ht="11.25" customHeight="1" x14ac:dyDescent="0.25">
      <c r="A100" s="82"/>
      <c r="B100" s="82"/>
      <c r="C100" s="82"/>
      <c r="D100" s="82"/>
    </row>
    <row r="101" spans="1:12" ht="67.5" customHeight="1" x14ac:dyDescent="0.25">
      <c r="A101" s="82" t="s">
        <v>43</v>
      </c>
      <c r="B101" s="82"/>
      <c r="C101" s="82"/>
      <c r="D101" s="82"/>
    </row>
    <row r="102" spans="1:12" ht="45" customHeight="1" x14ac:dyDescent="0.25">
      <c r="A102" s="81" t="s">
        <v>42</v>
      </c>
      <c r="B102" s="81"/>
      <c r="C102" s="81"/>
      <c r="D102" s="81"/>
    </row>
    <row r="103" spans="1:12" x14ac:dyDescent="0.25">
      <c r="E103" s="14"/>
      <c r="F103" s="14"/>
      <c r="G103" s="15"/>
    </row>
    <row r="117" spans="1:11" ht="15" customHeight="1" x14ac:dyDescent="0.25">
      <c r="A117" s="78"/>
      <c r="B117" s="78"/>
      <c r="C117" s="78"/>
      <c r="D117" s="16"/>
      <c r="E117" s="16"/>
      <c r="F117" s="16"/>
      <c r="G117" s="16"/>
      <c r="H117" s="16"/>
      <c r="I117" s="16"/>
      <c r="J117" s="16"/>
      <c r="K117" s="16"/>
    </row>
    <row r="118" spans="1:11" x14ac:dyDescent="0.25">
      <c r="A118" s="78"/>
      <c r="B118" s="78"/>
      <c r="C118" s="78"/>
    </row>
  </sheetData>
  <mergeCells count="7">
    <mergeCell ref="A117:C118"/>
    <mergeCell ref="A3:C3"/>
    <mergeCell ref="A68:B68"/>
    <mergeCell ref="A47:D47"/>
    <mergeCell ref="A102:D102"/>
    <mergeCell ref="A101:D101"/>
    <mergeCell ref="A98:D100"/>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G17" sqref="G17"/>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83" t="s">
        <v>61</v>
      </c>
      <c r="C2" s="83"/>
      <c r="D2" s="83"/>
      <c r="E2" s="8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January 2024 (paid in February 2024)</v>
      </c>
    </row>
    <row r="6" spans="2:29" ht="35.25"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50</v>
      </c>
      <c r="C7" s="2">
        <v>41431</v>
      </c>
      <c r="D7" s="12">
        <v>289.19294248268204</v>
      </c>
      <c r="E7" s="3">
        <f t="shared" ref="E7:E30" si="0">D7/$D$33</f>
        <v>0.24281523298294042</v>
      </c>
    </row>
    <row r="8" spans="2:29" x14ac:dyDescent="0.25">
      <c r="B8" s="6" t="s">
        <v>1</v>
      </c>
      <c r="C8" s="2">
        <v>19142</v>
      </c>
      <c r="D8" s="2">
        <v>332.73</v>
      </c>
      <c r="E8" s="3">
        <f t="shared" si="0"/>
        <v>0.27937027707808565</v>
      </c>
    </row>
    <row r="9" spans="2:29" x14ac:dyDescent="0.25">
      <c r="B9" s="6" t="s">
        <v>2</v>
      </c>
      <c r="C9" s="2">
        <v>21048</v>
      </c>
      <c r="D9" s="2">
        <v>402.84</v>
      </c>
      <c r="E9" s="3">
        <f t="shared" si="0"/>
        <v>0.33823677581863976</v>
      </c>
    </row>
    <row r="10" spans="2:29" x14ac:dyDescent="0.25">
      <c r="B10" s="6">
        <v>30</v>
      </c>
      <c r="C10" s="2">
        <v>5135</v>
      </c>
      <c r="D10" s="2">
        <v>438.95</v>
      </c>
      <c r="E10" s="3">
        <f t="shared" si="0"/>
        <v>0.36855583543240972</v>
      </c>
    </row>
    <row r="11" spans="2:29" x14ac:dyDescent="0.25">
      <c r="B11" s="6">
        <v>31</v>
      </c>
      <c r="C11" s="2">
        <v>4683</v>
      </c>
      <c r="D11" s="2">
        <v>459.73</v>
      </c>
      <c r="E11" s="3">
        <f t="shared" si="0"/>
        <v>0.38600335852225021</v>
      </c>
    </row>
    <row r="12" spans="2:29" x14ac:dyDescent="0.25">
      <c r="B12" s="6">
        <v>32</v>
      </c>
      <c r="C12" s="2">
        <v>4616</v>
      </c>
      <c r="D12" s="2">
        <v>462.37</v>
      </c>
      <c r="E12" s="3">
        <f t="shared" si="0"/>
        <v>0.38821998320738876</v>
      </c>
    </row>
    <row r="13" spans="2:29" x14ac:dyDescent="0.25">
      <c r="B13" s="6">
        <v>33</v>
      </c>
      <c r="C13" s="2">
        <v>4526</v>
      </c>
      <c r="D13" s="2">
        <v>479.22</v>
      </c>
      <c r="E13" s="3">
        <f t="shared" si="0"/>
        <v>0.40236775818639803</v>
      </c>
    </row>
    <row r="14" spans="2:29" x14ac:dyDescent="0.25">
      <c r="B14" s="6">
        <v>34</v>
      </c>
      <c r="C14" s="2">
        <v>4020</v>
      </c>
      <c r="D14" s="2">
        <v>497.09</v>
      </c>
      <c r="E14" s="3">
        <f t="shared" si="0"/>
        <v>0.4173719563392107</v>
      </c>
    </row>
    <row r="15" spans="2:29" x14ac:dyDescent="0.25">
      <c r="B15" s="6">
        <v>35</v>
      </c>
      <c r="C15" s="2">
        <v>13139</v>
      </c>
      <c r="D15" s="2">
        <v>480.71</v>
      </c>
      <c r="E15" s="3">
        <f t="shared" si="0"/>
        <v>0.40361880772460118</v>
      </c>
    </row>
    <row r="16" spans="2:29" x14ac:dyDescent="0.25">
      <c r="B16" s="6">
        <v>36</v>
      </c>
      <c r="C16" s="2">
        <v>6042</v>
      </c>
      <c r="D16" s="2">
        <v>522.34</v>
      </c>
      <c r="E16" s="3">
        <f t="shared" si="0"/>
        <v>0.43857262804366082</v>
      </c>
    </row>
    <row r="17" spans="2:5" x14ac:dyDescent="0.25">
      <c r="B17" s="6">
        <v>37</v>
      </c>
      <c r="C17" s="2">
        <v>5030</v>
      </c>
      <c r="D17" s="2">
        <v>546.5</v>
      </c>
      <c r="E17" s="3">
        <f t="shared" si="0"/>
        <v>0.45885810243492864</v>
      </c>
    </row>
    <row r="18" spans="2:5" x14ac:dyDescent="0.25">
      <c r="B18" s="6">
        <v>38</v>
      </c>
      <c r="C18" s="2">
        <v>4402</v>
      </c>
      <c r="D18" s="2">
        <v>575.86</v>
      </c>
      <c r="E18" s="3">
        <f t="shared" si="0"/>
        <v>0.48350965575146937</v>
      </c>
    </row>
    <row r="19" spans="2:5" x14ac:dyDescent="0.25">
      <c r="B19" s="6">
        <v>39</v>
      </c>
      <c r="C19" s="2">
        <v>3357</v>
      </c>
      <c r="D19" s="2">
        <v>596.84</v>
      </c>
      <c r="E19" s="3">
        <f t="shared" si="0"/>
        <v>0.50112510495382034</v>
      </c>
    </row>
    <row r="20" spans="2:5" x14ac:dyDescent="0.25">
      <c r="B20" s="6">
        <v>40</v>
      </c>
      <c r="C20" s="2">
        <v>14637</v>
      </c>
      <c r="D20" s="2">
        <v>585.35</v>
      </c>
      <c r="E20" s="3">
        <f t="shared" si="0"/>
        <v>0.4914777497900924</v>
      </c>
    </row>
    <row r="21" spans="2:5" x14ac:dyDescent="0.25">
      <c r="B21" s="6">
        <v>41</v>
      </c>
      <c r="C21" s="2">
        <v>3276</v>
      </c>
      <c r="D21" s="2">
        <v>621.09</v>
      </c>
      <c r="E21" s="3">
        <f t="shared" si="0"/>
        <v>0.52148614609571786</v>
      </c>
    </row>
    <row r="22" spans="2:5" x14ac:dyDescent="0.25">
      <c r="B22" s="6">
        <v>42</v>
      </c>
      <c r="C22" s="2">
        <v>1977</v>
      </c>
      <c r="D22" s="2">
        <v>651.44000000000005</v>
      </c>
      <c r="E22" s="3">
        <f t="shared" si="0"/>
        <v>0.54696893366918564</v>
      </c>
    </row>
    <row r="23" spans="2:5" x14ac:dyDescent="0.25">
      <c r="B23" s="6">
        <v>43</v>
      </c>
      <c r="C23" s="2">
        <v>1448</v>
      </c>
      <c r="D23" s="2">
        <v>679.37</v>
      </c>
      <c r="E23" s="3">
        <f t="shared" si="0"/>
        <v>0.57041981528127628</v>
      </c>
    </row>
    <row r="24" spans="2:5" x14ac:dyDescent="0.25">
      <c r="B24" s="6">
        <v>44</v>
      </c>
      <c r="C24" s="2">
        <v>1007</v>
      </c>
      <c r="D24" s="2">
        <v>708.57</v>
      </c>
      <c r="E24" s="3">
        <f t="shared" si="0"/>
        <v>0.59493702770780865</v>
      </c>
    </row>
    <row r="25" spans="2:5" x14ac:dyDescent="0.25">
      <c r="B25" s="6">
        <v>45</v>
      </c>
      <c r="C25" s="2">
        <v>754</v>
      </c>
      <c r="D25" s="2">
        <v>737.22</v>
      </c>
      <c r="E25" s="3">
        <f t="shared" si="0"/>
        <v>0.61899244332493708</v>
      </c>
    </row>
    <row r="26" spans="2:5" x14ac:dyDescent="0.25">
      <c r="B26" s="6" t="s">
        <v>51</v>
      </c>
      <c r="C26" s="2">
        <v>1555</v>
      </c>
      <c r="D26" s="2">
        <v>828.03</v>
      </c>
      <c r="E26" s="3">
        <f t="shared" si="0"/>
        <v>0.69523929471032742</v>
      </c>
    </row>
    <row r="27" spans="2:5" x14ac:dyDescent="0.25">
      <c r="B27" s="6" t="s">
        <v>48</v>
      </c>
      <c r="C27" s="7">
        <v>161225</v>
      </c>
      <c r="D27" s="7">
        <v>432.49</v>
      </c>
      <c r="E27" s="4">
        <f t="shared" si="0"/>
        <v>0.36313182199832073</v>
      </c>
    </row>
    <row r="28" spans="2:5" x14ac:dyDescent="0.25">
      <c r="B28" s="6" t="s">
        <v>5</v>
      </c>
      <c r="C28" s="2">
        <v>104601</v>
      </c>
      <c r="D28" s="2">
        <v>358.87</v>
      </c>
      <c r="E28" s="3">
        <f t="shared" si="0"/>
        <v>0.3013182199832074</v>
      </c>
    </row>
    <row r="29" spans="2:5" x14ac:dyDescent="0.25">
      <c r="B29" s="6" t="s">
        <v>6</v>
      </c>
      <c r="C29" s="2">
        <v>31970</v>
      </c>
      <c r="D29" s="2">
        <v>524.23</v>
      </c>
      <c r="E29" s="3">
        <f t="shared" si="0"/>
        <v>0.440159529806885</v>
      </c>
    </row>
    <row r="30" spans="2:5" x14ac:dyDescent="0.25">
      <c r="B30" s="6" t="s">
        <v>53</v>
      </c>
      <c r="C30" s="2">
        <v>24654</v>
      </c>
      <c r="D30" s="2">
        <v>625.9</v>
      </c>
      <c r="E30" s="3">
        <f t="shared" si="0"/>
        <v>0.52552476910159529</v>
      </c>
    </row>
    <row r="33" spans="2:4" ht="45.75" customHeight="1" x14ac:dyDescent="0.25">
      <c r="B33" s="84" t="str">
        <f>'starosna mirovina BMU'!B33:C33</f>
        <v>Prosječna mjesečna isplaćena netoplaća Republike Hrvatske za prosinac 2023. u eurima (EUR) (izvor: DZS)</v>
      </c>
      <c r="C33" s="84"/>
      <c r="D33" s="50">
        <f>'starosna mirovina BMU'!D33</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83" t="s">
        <v>14</v>
      </c>
      <c r="C2" s="83"/>
      <c r="D2" s="83"/>
      <c r="E2" s="8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January 2024 (paid in February 2024)</v>
      </c>
    </row>
    <row r="6" spans="2:29" ht="24" x14ac:dyDescent="0.25">
      <c r="B6" s="5" t="s">
        <v>10</v>
      </c>
      <c r="C6" s="5" t="s">
        <v>0</v>
      </c>
      <c r="D6" s="5" t="s">
        <v>8</v>
      </c>
      <c r="E6" s="5" t="str">
        <f>'starosna mirovina BMU'!E6</f>
        <v>Net replacement rate for December 2023</v>
      </c>
    </row>
    <row r="7" spans="2:29" x14ac:dyDescent="0.25">
      <c r="B7" s="6" t="s">
        <v>9</v>
      </c>
      <c r="C7" s="2">
        <v>158298</v>
      </c>
      <c r="D7" s="12">
        <v>294.10700451048024</v>
      </c>
      <c r="E7" s="3">
        <f t="shared" ref="E7:E30" si="0">D7/$D$33</f>
        <v>0.24694122964775839</v>
      </c>
    </row>
    <row r="8" spans="2:29" x14ac:dyDescent="0.25">
      <c r="B8" s="6" t="s">
        <v>1</v>
      </c>
      <c r="C8" s="2">
        <v>99329</v>
      </c>
      <c r="D8" s="2">
        <v>359.33</v>
      </c>
      <c r="E8" s="3">
        <f t="shared" si="0"/>
        <v>0.30170445004198154</v>
      </c>
      <c r="I8" s="1"/>
    </row>
    <row r="9" spans="2:29" x14ac:dyDescent="0.25">
      <c r="B9" s="6" t="s">
        <v>2</v>
      </c>
      <c r="C9" s="2">
        <v>105176</v>
      </c>
      <c r="D9" s="2">
        <v>440.97</v>
      </c>
      <c r="E9" s="3">
        <f t="shared" si="0"/>
        <v>0.37025188916876578</v>
      </c>
    </row>
    <row r="10" spans="2:29" x14ac:dyDescent="0.25">
      <c r="B10" s="6">
        <v>30</v>
      </c>
      <c r="C10" s="2">
        <v>50801</v>
      </c>
      <c r="D10" s="2">
        <v>486.06</v>
      </c>
      <c r="E10" s="3">
        <f t="shared" si="0"/>
        <v>0.40811083123425695</v>
      </c>
    </row>
    <row r="11" spans="2:29" x14ac:dyDescent="0.25">
      <c r="B11" s="6">
        <v>31</v>
      </c>
      <c r="C11" s="2">
        <v>33286</v>
      </c>
      <c r="D11" s="2">
        <v>496.26</v>
      </c>
      <c r="E11" s="3">
        <f t="shared" si="0"/>
        <v>0.41667506297229218</v>
      </c>
    </row>
    <row r="12" spans="2:29" x14ac:dyDescent="0.25">
      <c r="B12" s="6">
        <v>32</v>
      </c>
      <c r="C12" s="2">
        <v>32567</v>
      </c>
      <c r="D12" s="2">
        <v>502.48</v>
      </c>
      <c r="E12" s="3">
        <f t="shared" si="0"/>
        <v>0.42189756507136861</v>
      </c>
    </row>
    <row r="13" spans="2:29" x14ac:dyDescent="0.25">
      <c r="B13" s="6">
        <v>33</v>
      </c>
      <c r="C13" s="2">
        <v>29216</v>
      </c>
      <c r="D13" s="2">
        <v>520.65</v>
      </c>
      <c r="E13" s="3">
        <f t="shared" si="0"/>
        <v>0.43715365239294707</v>
      </c>
    </row>
    <row r="14" spans="2:29" x14ac:dyDescent="0.25">
      <c r="B14" s="6">
        <v>34</v>
      </c>
      <c r="C14" s="2">
        <v>23746</v>
      </c>
      <c r="D14" s="2">
        <v>540.47</v>
      </c>
      <c r="E14" s="3">
        <f t="shared" si="0"/>
        <v>0.4537951301427372</v>
      </c>
    </row>
    <row r="15" spans="2:29" x14ac:dyDescent="0.25">
      <c r="B15" s="6">
        <v>35</v>
      </c>
      <c r="C15" s="2">
        <v>89559</v>
      </c>
      <c r="D15" s="2">
        <v>573.67999999999995</v>
      </c>
      <c r="E15" s="3">
        <f t="shared" si="0"/>
        <v>0.4816792611251049</v>
      </c>
    </row>
    <row r="16" spans="2:29" x14ac:dyDescent="0.25">
      <c r="B16" s="6">
        <v>36</v>
      </c>
      <c r="C16" s="2">
        <v>40885</v>
      </c>
      <c r="D16" s="2">
        <v>580.12</v>
      </c>
      <c r="E16" s="3">
        <f t="shared" si="0"/>
        <v>0.48708648194794291</v>
      </c>
    </row>
    <row r="17" spans="2:5" x14ac:dyDescent="0.25">
      <c r="B17" s="6">
        <v>37</v>
      </c>
      <c r="C17" s="2">
        <v>36836</v>
      </c>
      <c r="D17" s="2">
        <v>601.11</v>
      </c>
      <c r="E17" s="3">
        <f t="shared" si="0"/>
        <v>0.50471032745591937</v>
      </c>
    </row>
    <row r="18" spans="2:5" x14ac:dyDescent="0.25">
      <c r="B18" s="6">
        <v>38</v>
      </c>
      <c r="C18" s="2">
        <v>34031</v>
      </c>
      <c r="D18" s="2">
        <v>628.59</v>
      </c>
      <c r="E18" s="3">
        <f t="shared" si="0"/>
        <v>0.52778337531486152</v>
      </c>
    </row>
    <row r="19" spans="2:5" x14ac:dyDescent="0.25">
      <c r="B19" s="6">
        <v>39</v>
      </c>
      <c r="C19" s="2">
        <v>29085</v>
      </c>
      <c r="D19" s="2">
        <v>666.07</v>
      </c>
      <c r="E19" s="3">
        <f t="shared" si="0"/>
        <v>0.5592527287993283</v>
      </c>
    </row>
    <row r="20" spans="2:5" x14ac:dyDescent="0.25">
      <c r="B20" s="6">
        <v>40</v>
      </c>
      <c r="C20" s="2">
        <v>53688</v>
      </c>
      <c r="D20" s="2">
        <v>688.18</v>
      </c>
      <c r="E20" s="3">
        <f t="shared" si="0"/>
        <v>0.57781696053736353</v>
      </c>
    </row>
    <row r="21" spans="2:5" x14ac:dyDescent="0.25">
      <c r="B21" s="6">
        <v>41</v>
      </c>
      <c r="C21" s="2">
        <v>45440</v>
      </c>
      <c r="D21" s="2">
        <v>673.14</v>
      </c>
      <c r="E21" s="3">
        <f t="shared" si="0"/>
        <v>0.56518891687657424</v>
      </c>
    </row>
    <row r="22" spans="2:5" x14ac:dyDescent="0.25">
      <c r="B22" s="6">
        <v>42</v>
      </c>
      <c r="C22" s="2">
        <v>24706</v>
      </c>
      <c r="D22" s="2">
        <v>713.6</v>
      </c>
      <c r="E22" s="3">
        <f t="shared" si="0"/>
        <v>0.59916036943744755</v>
      </c>
    </row>
    <row r="23" spans="2:5" x14ac:dyDescent="0.25">
      <c r="B23" s="6">
        <v>43</v>
      </c>
      <c r="C23" s="2">
        <v>17799</v>
      </c>
      <c r="D23" s="2">
        <v>745.61</v>
      </c>
      <c r="E23" s="3">
        <f t="shared" si="0"/>
        <v>0.62603694374475227</v>
      </c>
    </row>
    <row r="24" spans="2:5" x14ac:dyDescent="0.25">
      <c r="B24" s="6">
        <v>44</v>
      </c>
      <c r="C24" s="2">
        <v>13120</v>
      </c>
      <c r="D24" s="2">
        <v>778.54</v>
      </c>
      <c r="E24" s="3">
        <f t="shared" si="0"/>
        <v>0.65368597816960539</v>
      </c>
    </row>
    <row r="25" spans="2:5" x14ac:dyDescent="0.25">
      <c r="B25" s="6">
        <v>45</v>
      </c>
      <c r="C25" s="2">
        <v>10620</v>
      </c>
      <c r="D25" s="2">
        <v>799.83</v>
      </c>
      <c r="E25" s="3">
        <f t="shared" si="0"/>
        <v>0.67156171284634769</v>
      </c>
    </row>
    <row r="26" spans="2:5" x14ac:dyDescent="0.25">
      <c r="B26" s="6" t="s">
        <v>3</v>
      </c>
      <c r="C26" s="2">
        <v>17296</v>
      </c>
      <c r="D26" s="2">
        <v>889.32</v>
      </c>
      <c r="E26" s="3">
        <f t="shared" si="0"/>
        <v>0.74670025188916878</v>
      </c>
    </row>
    <row r="27" spans="2:5" x14ac:dyDescent="0.25">
      <c r="B27" s="6" t="s">
        <v>4</v>
      </c>
      <c r="C27" s="7">
        <v>945484</v>
      </c>
      <c r="D27" s="7">
        <v>512.73</v>
      </c>
      <c r="E27" s="4">
        <f t="shared" si="0"/>
        <v>0.43050377833753151</v>
      </c>
    </row>
    <row r="28" spans="2:5" x14ac:dyDescent="0.25">
      <c r="B28" s="6" t="s">
        <v>5</v>
      </c>
      <c r="C28" s="2">
        <v>532419</v>
      </c>
      <c r="D28" s="2">
        <v>402.41</v>
      </c>
      <c r="E28" s="3">
        <f t="shared" si="0"/>
        <v>0.33787573467674226</v>
      </c>
    </row>
    <row r="29" spans="2:5" x14ac:dyDescent="0.25">
      <c r="B29" s="6" t="s">
        <v>6</v>
      </c>
      <c r="C29" s="2">
        <v>230396</v>
      </c>
      <c r="D29" s="2">
        <v>598.98</v>
      </c>
      <c r="E29" s="3">
        <f t="shared" si="0"/>
        <v>0.50292191435768263</v>
      </c>
    </row>
    <row r="30" spans="2:5" x14ac:dyDescent="0.25">
      <c r="B30" s="6" t="s">
        <v>7</v>
      </c>
      <c r="C30" s="2">
        <v>182669</v>
      </c>
      <c r="D30" s="2">
        <v>725.5</v>
      </c>
      <c r="E30" s="3">
        <f t="shared" si="0"/>
        <v>0.60915197313182201</v>
      </c>
    </row>
    <row r="33" spans="2:4" ht="49.5" customHeight="1" x14ac:dyDescent="0.25">
      <c r="B33" s="84" t="str">
        <f>'starosna mirovina BMU'!B33:C33</f>
        <v>Prosječna mjesečna isplaćena netoplaća Republike Hrvatske za prosinac 2023. u eurima (EUR) (izvor: DZS)</v>
      </c>
      <c r="C33" s="84"/>
      <c r="D33" s="50">
        <f>'starosna mirovina BMU'!D33</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zoomScaleNormal="100" workbookViewId="0">
      <selection activeCell="D33" sqref="D33"/>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83" t="s">
        <v>54</v>
      </c>
      <c r="C2" s="83"/>
      <c r="D2" s="83"/>
      <c r="E2" s="83"/>
      <c r="F2" s="8"/>
      <c r="G2" s="8"/>
      <c r="H2" s="8"/>
      <c r="I2" s="8"/>
      <c r="J2" s="8"/>
      <c r="K2" s="8"/>
      <c r="L2" s="8"/>
      <c r="M2" s="8"/>
      <c r="N2" s="8"/>
      <c r="O2" s="8"/>
      <c r="P2" s="8"/>
      <c r="Q2" s="8"/>
      <c r="R2" s="8"/>
      <c r="S2" s="8"/>
      <c r="T2" s="8"/>
      <c r="U2" s="8"/>
      <c r="V2" s="8"/>
      <c r="W2" s="8"/>
      <c r="X2" s="8"/>
      <c r="Y2" s="8"/>
      <c r="Z2" s="8"/>
      <c r="AA2" s="8"/>
      <c r="AB2" s="8"/>
      <c r="AC2" s="8"/>
    </row>
    <row r="5" spans="2:29" x14ac:dyDescent="0.25">
      <c r="B5" t="s">
        <v>45</v>
      </c>
    </row>
    <row r="6" spans="2:29" ht="34.5" customHeight="1" x14ac:dyDescent="0.25">
      <c r="B6" s="5" t="s">
        <v>64</v>
      </c>
      <c r="C6" s="5" t="s">
        <v>23</v>
      </c>
      <c r="D6" s="5" t="s">
        <v>65</v>
      </c>
      <c r="E6" s="5" t="s">
        <v>66</v>
      </c>
    </row>
    <row r="7" spans="2:29" x14ac:dyDescent="0.25">
      <c r="B7" s="6" t="s">
        <v>50</v>
      </c>
      <c r="C7" s="2">
        <v>60916</v>
      </c>
      <c r="D7" s="12">
        <v>274.06453279926455</v>
      </c>
      <c r="E7" s="3">
        <f t="shared" ref="E7:E30" si="0">D7/$D$33</f>
        <v>0.23011295784992825</v>
      </c>
    </row>
    <row r="8" spans="2:29" x14ac:dyDescent="0.25">
      <c r="B8" s="6" t="s">
        <v>1</v>
      </c>
      <c r="C8" s="2">
        <v>46775</v>
      </c>
      <c r="D8" s="2">
        <v>333.85</v>
      </c>
      <c r="E8" s="3">
        <f t="shared" si="0"/>
        <v>0.28031066330814441</v>
      </c>
    </row>
    <row r="9" spans="2:29" x14ac:dyDescent="0.25">
      <c r="B9" s="6" t="s">
        <v>2</v>
      </c>
      <c r="C9" s="2">
        <v>48966</v>
      </c>
      <c r="D9" s="2">
        <v>432.67</v>
      </c>
      <c r="E9" s="3">
        <f t="shared" si="0"/>
        <v>0.36328295549958017</v>
      </c>
    </row>
    <row r="10" spans="2:29" x14ac:dyDescent="0.25">
      <c r="B10" s="6">
        <v>30</v>
      </c>
      <c r="C10" s="2">
        <v>21042</v>
      </c>
      <c r="D10" s="2">
        <v>538.92999999999995</v>
      </c>
      <c r="E10" s="3">
        <f t="shared" si="0"/>
        <v>0.45250209907640632</v>
      </c>
    </row>
    <row r="11" spans="2:29" x14ac:dyDescent="0.25">
      <c r="B11" s="6">
        <v>31</v>
      </c>
      <c r="C11" s="2">
        <v>13038</v>
      </c>
      <c r="D11" s="2">
        <v>558.82000000000005</v>
      </c>
      <c r="E11" s="3">
        <f t="shared" si="0"/>
        <v>0.46920235096557517</v>
      </c>
    </row>
    <row r="12" spans="2:29" x14ac:dyDescent="0.25">
      <c r="B12" s="6">
        <v>32</v>
      </c>
      <c r="C12" s="2">
        <v>12174</v>
      </c>
      <c r="D12" s="2">
        <v>569.45000000000005</v>
      </c>
      <c r="E12" s="3">
        <f t="shared" si="0"/>
        <v>0.478127623845508</v>
      </c>
    </row>
    <row r="13" spans="2:29" x14ac:dyDescent="0.25">
      <c r="B13" s="6">
        <v>33</v>
      </c>
      <c r="C13" s="2">
        <v>10717</v>
      </c>
      <c r="D13" s="2">
        <v>591.79</v>
      </c>
      <c r="E13" s="3">
        <f t="shared" si="0"/>
        <v>0.4968849706129303</v>
      </c>
    </row>
    <row r="14" spans="2:29" x14ac:dyDescent="0.25">
      <c r="B14" s="6">
        <v>34</v>
      </c>
      <c r="C14" s="2">
        <v>8407</v>
      </c>
      <c r="D14" s="2">
        <v>631.23</v>
      </c>
      <c r="E14" s="3">
        <f t="shared" si="0"/>
        <v>0.53</v>
      </c>
    </row>
    <row r="15" spans="2:29" x14ac:dyDescent="0.25">
      <c r="B15" s="6">
        <v>35</v>
      </c>
      <c r="C15" s="2">
        <v>44541</v>
      </c>
      <c r="D15" s="2">
        <v>636.37</v>
      </c>
      <c r="E15" s="3">
        <f t="shared" si="0"/>
        <v>0.53431570109151971</v>
      </c>
    </row>
    <row r="16" spans="2:29" x14ac:dyDescent="0.25">
      <c r="B16" s="6">
        <v>36</v>
      </c>
      <c r="C16" s="2">
        <v>14364</v>
      </c>
      <c r="D16" s="2">
        <v>680.07</v>
      </c>
      <c r="E16" s="3">
        <f t="shared" si="0"/>
        <v>0.57100755667506298</v>
      </c>
    </row>
    <row r="17" spans="2:5" x14ac:dyDescent="0.25">
      <c r="B17" s="6">
        <v>37</v>
      </c>
      <c r="C17" s="2">
        <v>12504</v>
      </c>
      <c r="D17" s="2">
        <v>719.54</v>
      </c>
      <c r="E17" s="3">
        <f t="shared" si="0"/>
        <v>0.60414777497900918</v>
      </c>
    </row>
    <row r="18" spans="2:5" x14ac:dyDescent="0.25">
      <c r="B18" s="6">
        <v>38</v>
      </c>
      <c r="C18" s="2">
        <v>12014</v>
      </c>
      <c r="D18" s="2">
        <v>760.36</v>
      </c>
      <c r="E18" s="3">
        <f t="shared" si="0"/>
        <v>0.63842149454240138</v>
      </c>
    </row>
    <row r="19" spans="2:5" x14ac:dyDescent="0.25">
      <c r="B19" s="6">
        <v>39</v>
      </c>
      <c r="C19" s="2">
        <v>11399</v>
      </c>
      <c r="D19" s="2">
        <v>801.84</v>
      </c>
      <c r="E19" s="3">
        <f t="shared" si="0"/>
        <v>0.6732493702770781</v>
      </c>
    </row>
    <row r="20" spans="2:5" x14ac:dyDescent="0.25">
      <c r="B20" s="6">
        <v>40</v>
      </c>
      <c r="C20" s="2">
        <v>27663</v>
      </c>
      <c r="D20" s="2">
        <v>781.37</v>
      </c>
      <c r="E20" s="3">
        <f t="shared" si="0"/>
        <v>0.65606213266162894</v>
      </c>
    </row>
    <row r="21" spans="2:5" x14ac:dyDescent="0.25">
      <c r="B21" s="6">
        <v>41</v>
      </c>
      <c r="C21" s="2">
        <v>13466</v>
      </c>
      <c r="D21" s="2">
        <v>804.29</v>
      </c>
      <c r="E21" s="3">
        <f t="shared" si="0"/>
        <v>0.67530646515533166</v>
      </c>
    </row>
    <row r="22" spans="2:5" x14ac:dyDescent="0.25">
      <c r="B22" s="6">
        <v>42</v>
      </c>
      <c r="C22" s="2">
        <v>10301</v>
      </c>
      <c r="D22" s="2">
        <v>809.34</v>
      </c>
      <c r="E22" s="3">
        <f t="shared" si="0"/>
        <v>0.67954659949622165</v>
      </c>
    </row>
    <row r="23" spans="2:5" x14ac:dyDescent="0.25">
      <c r="B23" s="6">
        <v>43</v>
      </c>
      <c r="C23" s="2">
        <v>9393</v>
      </c>
      <c r="D23" s="2">
        <v>809.9</v>
      </c>
      <c r="E23" s="3">
        <f t="shared" si="0"/>
        <v>0.68001679261125103</v>
      </c>
    </row>
    <row r="24" spans="2:5" x14ac:dyDescent="0.25">
      <c r="B24" s="6">
        <v>44</v>
      </c>
      <c r="C24" s="2">
        <v>8014</v>
      </c>
      <c r="D24" s="2">
        <v>826.39</v>
      </c>
      <c r="E24" s="3">
        <f t="shared" si="0"/>
        <v>0.69386230058774134</v>
      </c>
    </row>
    <row r="25" spans="2:5" x14ac:dyDescent="0.25">
      <c r="B25" s="6">
        <v>45</v>
      </c>
      <c r="C25" s="2">
        <v>7495</v>
      </c>
      <c r="D25" s="2">
        <v>830.58</v>
      </c>
      <c r="E25" s="3">
        <f t="shared" si="0"/>
        <v>0.69738035264483633</v>
      </c>
    </row>
    <row r="26" spans="2:5" x14ac:dyDescent="0.25">
      <c r="B26" s="6" t="s">
        <v>51</v>
      </c>
      <c r="C26" s="2">
        <v>13661</v>
      </c>
      <c r="D26" s="2">
        <v>919.14</v>
      </c>
      <c r="E26" s="3">
        <f t="shared" si="0"/>
        <v>0.77173803526448359</v>
      </c>
    </row>
    <row r="27" spans="2:5" x14ac:dyDescent="0.25">
      <c r="B27" s="6" t="s">
        <v>48</v>
      </c>
      <c r="C27" s="7">
        <v>406850</v>
      </c>
      <c r="D27" s="7">
        <v>565.03</v>
      </c>
      <c r="E27" s="4">
        <f t="shared" si="0"/>
        <v>0.474416456759026</v>
      </c>
    </row>
    <row r="28" spans="2:5" x14ac:dyDescent="0.25">
      <c r="B28" s="6" t="s">
        <v>5</v>
      </c>
      <c r="C28" s="2">
        <v>222035</v>
      </c>
      <c r="D28" s="2">
        <v>408.51</v>
      </c>
      <c r="E28" s="3">
        <f t="shared" si="0"/>
        <v>0.34299748110831235</v>
      </c>
    </row>
    <row r="29" spans="2:5" x14ac:dyDescent="0.25">
      <c r="B29" s="6" t="s">
        <v>6</v>
      </c>
      <c r="C29" s="2">
        <v>94822</v>
      </c>
      <c r="D29" s="2">
        <v>689.56</v>
      </c>
      <c r="E29" s="3">
        <f t="shared" si="0"/>
        <v>0.57897565071368595</v>
      </c>
    </row>
    <row r="30" spans="2:5" x14ac:dyDescent="0.25">
      <c r="B30" s="6" t="s">
        <v>53</v>
      </c>
      <c r="C30" s="2">
        <v>89993</v>
      </c>
      <c r="D30" s="2">
        <v>820</v>
      </c>
      <c r="E30" s="3">
        <f t="shared" si="0"/>
        <v>0.68849706129303112</v>
      </c>
    </row>
    <row r="33" spans="2:4" ht="40.5" customHeight="1" x14ac:dyDescent="0.25">
      <c r="B33" s="84" t="s">
        <v>16</v>
      </c>
      <c r="C33" s="84"/>
      <c r="D33" s="53">
        <f>'NOVO GRAF+TABLICA'!C68</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9"/>
  <sheetViews>
    <sheetView workbookViewId="0">
      <selection activeCell="E6" sqref="E6"/>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83" t="s">
        <v>55</v>
      </c>
      <c r="C2" s="83"/>
      <c r="D2" s="83"/>
      <c r="E2" s="8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January 2024 (paid in February 2024)</v>
      </c>
    </row>
    <row r="6" spans="2:29" ht="33"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49</v>
      </c>
      <c r="C7" s="2">
        <v>24076</v>
      </c>
      <c r="D7" s="12">
        <v>617.28009179265655</v>
      </c>
      <c r="E7" s="3">
        <f t="shared" ref="E7:E16" si="0">D7/$D$19</f>
        <v>0.51828723072431282</v>
      </c>
    </row>
    <row r="8" spans="2:29" x14ac:dyDescent="0.25">
      <c r="B8" s="6">
        <v>42</v>
      </c>
      <c r="C8" s="2">
        <v>10064</v>
      </c>
      <c r="D8" s="2">
        <v>644.25</v>
      </c>
      <c r="E8" s="3">
        <f t="shared" si="0"/>
        <v>0.54093198992443325</v>
      </c>
    </row>
    <row r="9" spans="2:29" x14ac:dyDescent="0.25">
      <c r="B9" s="6">
        <v>43</v>
      </c>
      <c r="C9" s="2">
        <v>5654</v>
      </c>
      <c r="D9" s="2">
        <v>673.53</v>
      </c>
      <c r="E9" s="3">
        <f t="shared" si="0"/>
        <v>0.56551637279596978</v>
      </c>
    </row>
    <row r="10" spans="2:29" x14ac:dyDescent="0.25">
      <c r="B10" s="6">
        <v>44</v>
      </c>
      <c r="C10" s="2">
        <v>3385</v>
      </c>
      <c r="D10" s="2">
        <v>705.25</v>
      </c>
      <c r="E10" s="3">
        <f t="shared" si="0"/>
        <v>0.59214945424013432</v>
      </c>
    </row>
    <row r="11" spans="2:29" x14ac:dyDescent="0.25">
      <c r="B11" s="6">
        <v>45</v>
      </c>
      <c r="C11" s="2">
        <v>2049</v>
      </c>
      <c r="D11" s="2">
        <v>726.88</v>
      </c>
      <c r="E11" s="3">
        <f t="shared" si="0"/>
        <v>0.61031066330814443</v>
      </c>
    </row>
    <row r="12" spans="2:29" x14ac:dyDescent="0.25">
      <c r="B12" s="6" t="s">
        <v>51</v>
      </c>
      <c r="C12" s="2">
        <v>1838</v>
      </c>
      <c r="D12" s="2">
        <v>741.94</v>
      </c>
      <c r="E12" s="3">
        <f t="shared" si="0"/>
        <v>0.62295549958018481</v>
      </c>
    </row>
    <row r="13" spans="2:29" x14ac:dyDescent="0.25">
      <c r="B13" s="6" t="s">
        <v>48</v>
      </c>
      <c r="C13" s="48">
        <v>47066</v>
      </c>
      <c r="D13" s="48">
        <v>645.77</v>
      </c>
      <c r="E13" s="3">
        <f t="shared" si="0"/>
        <v>0.54220822837951299</v>
      </c>
    </row>
    <row r="14" spans="2:29" x14ac:dyDescent="0.25">
      <c r="B14" s="6" t="s">
        <v>5</v>
      </c>
      <c r="C14" s="2">
        <v>312</v>
      </c>
      <c r="D14" s="2">
        <v>516.22</v>
      </c>
      <c r="E14" s="3">
        <f t="shared" si="0"/>
        <v>0.43343408900083963</v>
      </c>
    </row>
    <row r="15" spans="2:29" x14ac:dyDescent="0.25">
      <c r="B15" s="6" t="s">
        <v>6</v>
      </c>
      <c r="C15" s="2">
        <v>24</v>
      </c>
      <c r="D15" s="2">
        <v>643.70000000000005</v>
      </c>
      <c r="E15" s="3">
        <f t="shared" si="0"/>
        <v>0.54047019311502942</v>
      </c>
    </row>
    <row r="16" spans="2:29" x14ac:dyDescent="0.25">
      <c r="B16" s="6" t="s">
        <v>53</v>
      </c>
      <c r="C16" s="2">
        <v>46730</v>
      </c>
      <c r="D16" s="2">
        <v>646.64</v>
      </c>
      <c r="E16" s="3">
        <f t="shared" si="0"/>
        <v>0.54293870696893365</v>
      </c>
    </row>
    <row r="19" spans="2:4" ht="44.25" customHeight="1" x14ac:dyDescent="0.25">
      <c r="B19" s="84" t="str">
        <f>'starosna mirovina BMU'!B33:C33</f>
        <v>Prosječna mjesečna isplaćena netoplaća Republike Hrvatske za prosinac 2023. u eurima (EUR) (izvor: DZS)</v>
      </c>
      <c r="C19" s="84"/>
      <c r="D19" s="50">
        <f>'starosna mirovina BMU'!D33</f>
        <v>1191</v>
      </c>
    </row>
  </sheetData>
  <mergeCells count="2">
    <mergeCell ref="B2:E2"/>
    <mergeCell ref="B19:C19"/>
  </mergeCells>
  <conditionalFormatting sqref="E7:E16">
    <cfRule type="dataBar" priority="1">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4" workbookViewId="0">
      <selection activeCell="E17" sqref="E17"/>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85" t="s">
        <v>56</v>
      </c>
      <c r="C2" s="85"/>
      <c r="D2" s="85"/>
      <c r="E2" s="8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January 2024 (paid in February 2024)</v>
      </c>
    </row>
    <row r="6" spans="2:29" ht="40.5"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50</v>
      </c>
      <c r="C7" s="2">
        <v>17918</v>
      </c>
      <c r="D7" s="12">
        <v>331.05287308851433</v>
      </c>
      <c r="E7" s="3">
        <f t="shared" ref="E7:E30" si="0">D7/$D$33</f>
        <v>0.27796211006592303</v>
      </c>
    </row>
    <row r="8" spans="2:29" x14ac:dyDescent="0.25">
      <c r="B8" s="6" t="s">
        <v>1</v>
      </c>
      <c r="C8" s="2">
        <v>15295</v>
      </c>
      <c r="D8" s="2">
        <v>455.3</v>
      </c>
      <c r="E8" s="3">
        <f t="shared" si="0"/>
        <v>0.38228379513014277</v>
      </c>
      <c r="I8" s="1"/>
    </row>
    <row r="9" spans="2:29" x14ac:dyDescent="0.25">
      <c r="B9" s="6" t="s">
        <v>2</v>
      </c>
      <c r="C9" s="2">
        <v>16948</v>
      </c>
      <c r="D9" s="2">
        <v>538.34</v>
      </c>
      <c r="E9" s="3">
        <f t="shared" si="0"/>
        <v>0.45200671704450046</v>
      </c>
    </row>
    <row r="10" spans="2:29" x14ac:dyDescent="0.25">
      <c r="B10" s="6">
        <v>30</v>
      </c>
      <c r="C10" s="2">
        <v>3177</v>
      </c>
      <c r="D10" s="2">
        <v>579.04999999999995</v>
      </c>
      <c r="E10" s="3">
        <f t="shared" si="0"/>
        <v>0.48618807724601171</v>
      </c>
    </row>
    <row r="11" spans="2:29" x14ac:dyDescent="0.25">
      <c r="B11" s="6">
        <v>31</v>
      </c>
      <c r="C11" s="2">
        <v>2627</v>
      </c>
      <c r="D11" s="2">
        <v>582.16999999999996</v>
      </c>
      <c r="E11" s="3">
        <f t="shared" si="0"/>
        <v>0.48880772460117544</v>
      </c>
    </row>
    <row r="12" spans="2:29" x14ac:dyDescent="0.25">
      <c r="B12" s="6">
        <v>32</v>
      </c>
      <c r="C12" s="2">
        <v>2299</v>
      </c>
      <c r="D12" s="2">
        <v>590.22</v>
      </c>
      <c r="E12" s="3">
        <f t="shared" si="0"/>
        <v>0.49556675062972294</v>
      </c>
    </row>
    <row r="13" spans="2:29" x14ac:dyDescent="0.25">
      <c r="B13" s="6">
        <v>33</v>
      </c>
      <c r="C13" s="2">
        <v>1930</v>
      </c>
      <c r="D13" s="2">
        <v>610.09</v>
      </c>
      <c r="E13" s="3">
        <f t="shared" si="0"/>
        <v>0.5122502099076407</v>
      </c>
    </row>
    <row r="14" spans="2:29" x14ac:dyDescent="0.25">
      <c r="B14" s="6">
        <v>34</v>
      </c>
      <c r="C14" s="2">
        <v>1468</v>
      </c>
      <c r="D14" s="2">
        <v>604.77</v>
      </c>
      <c r="E14" s="3">
        <f t="shared" si="0"/>
        <v>0.5077833753148614</v>
      </c>
    </row>
    <row r="15" spans="2:29" x14ac:dyDescent="0.25">
      <c r="B15" s="6">
        <v>35</v>
      </c>
      <c r="C15" s="2">
        <v>1187</v>
      </c>
      <c r="D15" s="2">
        <v>601.67999999999995</v>
      </c>
      <c r="E15" s="3">
        <f t="shared" si="0"/>
        <v>0.5051889168765743</v>
      </c>
    </row>
    <row r="16" spans="2:29" x14ac:dyDescent="0.25">
      <c r="B16" s="6">
        <v>36</v>
      </c>
      <c r="C16" s="2">
        <v>867</v>
      </c>
      <c r="D16" s="2">
        <v>618.54</v>
      </c>
      <c r="E16" s="3">
        <f t="shared" si="0"/>
        <v>0.51934508816120906</v>
      </c>
    </row>
    <row r="17" spans="2:5" x14ac:dyDescent="0.25">
      <c r="B17" s="6">
        <v>37</v>
      </c>
      <c r="C17" s="2">
        <v>646</v>
      </c>
      <c r="D17" s="2">
        <v>599.89</v>
      </c>
      <c r="E17" s="3">
        <f t="shared" si="0"/>
        <v>0.50368597816960536</v>
      </c>
    </row>
    <row r="18" spans="2:5" x14ac:dyDescent="0.25">
      <c r="B18" s="6">
        <v>38</v>
      </c>
      <c r="C18" s="2">
        <v>479</v>
      </c>
      <c r="D18" s="2">
        <v>624.79999999999995</v>
      </c>
      <c r="E18" s="3">
        <f t="shared" si="0"/>
        <v>0.52460117548278751</v>
      </c>
    </row>
    <row r="19" spans="2:5" x14ac:dyDescent="0.25">
      <c r="B19" s="6">
        <v>39</v>
      </c>
      <c r="C19" s="2">
        <v>286</v>
      </c>
      <c r="D19" s="2">
        <v>630.53</v>
      </c>
      <c r="E19" s="3">
        <f t="shared" si="0"/>
        <v>0.52941225860621322</v>
      </c>
    </row>
    <row r="20" spans="2:5" x14ac:dyDescent="0.25">
      <c r="B20" s="6">
        <v>40</v>
      </c>
      <c r="C20" s="2">
        <v>228</v>
      </c>
      <c r="D20" s="2">
        <v>619.66</v>
      </c>
      <c r="E20" s="3">
        <f t="shared" si="0"/>
        <v>0.52028547439126782</v>
      </c>
    </row>
    <row r="21" spans="2:5" x14ac:dyDescent="0.25">
      <c r="B21" s="6">
        <v>41</v>
      </c>
      <c r="C21" s="2">
        <v>120</v>
      </c>
      <c r="D21" s="2">
        <v>632.16999999999996</v>
      </c>
      <c r="E21" s="3">
        <f t="shared" si="0"/>
        <v>0.53078925272879929</v>
      </c>
    </row>
    <row r="22" spans="2:5" x14ac:dyDescent="0.25">
      <c r="B22" s="6">
        <v>42</v>
      </c>
      <c r="C22" s="2">
        <v>54</v>
      </c>
      <c r="D22" s="2">
        <v>648.91</v>
      </c>
      <c r="E22" s="3">
        <f t="shared" si="0"/>
        <v>0.54484466834592782</v>
      </c>
    </row>
    <row r="23" spans="2:5" x14ac:dyDescent="0.25">
      <c r="B23" s="6">
        <v>43</v>
      </c>
      <c r="C23" s="2">
        <v>44</v>
      </c>
      <c r="D23" s="2">
        <v>648.89</v>
      </c>
      <c r="E23" s="3">
        <f t="shared" si="0"/>
        <v>0.54482787573467673</v>
      </c>
    </row>
    <row r="24" spans="2:5" x14ac:dyDescent="0.25">
      <c r="B24" s="6">
        <v>44</v>
      </c>
      <c r="C24" s="2">
        <v>26</v>
      </c>
      <c r="D24" s="2">
        <v>671.12</v>
      </c>
      <c r="E24" s="3">
        <f t="shared" si="0"/>
        <v>0.56349286314021829</v>
      </c>
    </row>
    <row r="25" spans="2:5" x14ac:dyDescent="0.25">
      <c r="B25" s="6">
        <v>45</v>
      </c>
      <c r="C25" s="2">
        <v>13</v>
      </c>
      <c r="D25" s="2">
        <v>669</v>
      </c>
      <c r="E25" s="3">
        <f t="shared" si="0"/>
        <v>0.5617128463476071</v>
      </c>
    </row>
    <row r="26" spans="2:5" x14ac:dyDescent="0.25">
      <c r="B26" s="6" t="s">
        <v>51</v>
      </c>
      <c r="C26" s="2">
        <v>16</v>
      </c>
      <c r="D26" s="2">
        <v>691.07</v>
      </c>
      <c r="E26" s="3">
        <f t="shared" si="0"/>
        <v>0.58024349286314025</v>
      </c>
    </row>
    <row r="27" spans="2:5" x14ac:dyDescent="0.25">
      <c r="B27" s="6" t="s">
        <v>48</v>
      </c>
      <c r="C27" s="7">
        <v>65628</v>
      </c>
      <c r="D27" s="7">
        <v>476.11</v>
      </c>
      <c r="E27" s="4">
        <f t="shared" si="0"/>
        <v>0.39975650713685978</v>
      </c>
    </row>
    <row r="28" spans="2:5" x14ac:dyDescent="0.25">
      <c r="B28" s="6" t="s">
        <v>5</v>
      </c>
      <c r="C28" s="2">
        <v>61662</v>
      </c>
      <c r="D28" s="2">
        <v>467.23</v>
      </c>
      <c r="E28" s="3">
        <f t="shared" si="0"/>
        <v>0.39230058774139381</v>
      </c>
    </row>
    <row r="29" spans="2:5" x14ac:dyDescent="0.25">
      <c r="B29" s="6" t="s">
        <v>6</v>
      </c>
      <c r="C29" s="2">
        <v>3465</v>
      </c>
      <c r="D29" s="2">
        <v>611.14</v>
      </c>
      <c r="E29" s="3">
        <f t="shared" si="0"/>
        <v>0.51313182199832075</v>
      </c>
    </row>
    <row r="30" spans="2:5" x14ac:dyDescent="0.25">
      <c r="B30" s="6" t="s">
        <v>52</v>
      </c>
      <c r="C30" s="2">
        <v>501</v>
      </c>
      <c r="D30" s="2">
        <v>634.61</v>
      </c>
      <c r="E30" s="3">
        <f t="shared" si="0"/>
        <v>0.53283795130142741</v>
      </c>
    </row>
    <row r="33" spans="2:4" ht="46.5" customHeight="1" x14ac:dyDescent="0.25">
      <c r="B33" s="84" t="str">
        <f>'starosna mirovina BMU'!B33:C33</f>
        <v>Prosječna mjesečna isplaćena netoplaća Republike Hrvatske za prosinac 2023. u eurima (EUR) (izvor: DZS)</v>
      </c>
      <c r="C33" s="84"/>
      <c r="D33" s="50">
        <f>'starosna mirovina BMU'!D33</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83" t="s">
        <v>11</v>
      </c>
      <c r="C2" s="83"/>
      <c r="D2" s="83"/>
      <c r="E2" s="83"/>
    </row>
    <row r="3" spans="2:5" ht="18.75" customHeight="1" x14ac:dyDescent="0.25">
      <c r="B3" s="86" t="s">
        <v>12</v>
      </c>
      <c r="C3" s="86"/>
      <c r="D3" s="86"/>
      <c r="E3" s="87"/>
    </row>
    <row r="4" spans="2:5" x14ac:dyDescent="0.25">
      <c r="C4" s="11"/>
      <c r="D4" s="11"/>
    </row>
    <row r="6" spans="2:5" x14ac:dyDescent="0.25">
      <c r="B6" t="str">
        <f>'starosna prevedena iz inv.BMU'!B5</f>
        <v>For January 2024 (paid in February 2024)</v>
      </c>
    </row>
    <row r="7" spans="2:5" ht="24" x14ac:dyDescent="0.25">
      <c r="B7" s="5" t="s">
        <v>10</v>
      </c>
      <c r="C7" s="5" t="s">
        <v>0</v>
      </c>
      <c r="D7" s="5" t="s">
        <v>8</v>
      </c>
      <c r="E7" s="5" t="str">
        <f>'starosna mirovina BMU'!E6</f>
        <v>Net replacement rate for December 2023</v>
      </c>
    </row>
    <row r="8" spans="2:5" x14ac:dyDescent="0.25">
      <c r="B8" s="6" t="s">
        <v>9</v>
      </c>
      <c r="C8" s="2">
        <v>79109</v>
      </c>
      <c r="D8" s="12">
        <v>287.86682476077311</v>
      </c>
      <c r="E8" s="3">
        <f t="shared" ref="E8:E31" si="0">D8/$D$34</f>
        <v>0.24170178401408321</v>
      </c>
    </row>
    <row r="9" spans="2:5" x14ac:dyDescent="0.25">
      <c r="B9" s="6" t="s">
        <v>1</v>
      </c>
      <c r="C9" s="2">
        <v>62083</v>
      </c>
      <c r="D9" s="2">
        <v>363.79</v>
      </c>
      <c r="E9" s="3">
        <f t="shared" si="0"/>
        <v>0.30544920235096557</v>
      </c>
    </row>
    <row r="10" spans="2:5" x14ac:dyDescent="0.25">
      <c r="B10" s="6" t="s">
        <v>2</v>
      </c>
      <c r="C10" s="2">
        <v>65926</v>
      </c>
      <c r="D10" s="2">
        <v>459.82</v>
      </c>
      <c r="E10" s="3">
        <f t="shared" si="0"/>
        <v>0.3860789252728799</v>
      </c>
    </row>
    <row r="11" spans="2:5" x14ac:dyDescent="0.25">
      <c r="B11" s="6">
        <v>30</v>
      </c>
      <c r="C11" s="2">
        <v>24220</v>
      </c>
      <c r="D11" s="2">
        <v>544.19000000000005</v>
      </c>
      <c r="E11" s="3">
        <f t="shared" si="0"/>
        <v>0.45691855583543245</v>
      </c>
    </row>
    <row r="12" spans="2:5" x14ac:dyDescent="0.25">
      <c r="B12" s="6">
        <v>31</v>
      </c>
      <c r="C12" s="2">
        <v>15667</v>
      </c>
      <c r="D12" s="2">
        <v>562.73</v>
      </c>
      <c r="E12" s="3">
        <f t="shared" si="0"/>
        <v>0.47248530646515535</v>
      </c>
    </row>
    <row r="13" spans="2:5" x14ac:dyDescent="0.25">
      <c r="B13" s="6">
        <v>32</v>
      </c>
      <c r="C13" s="2">
        <v>14476</v>
      </c>
      <c r="D13" s="2">
        <v>572.71</v>
      </c>
      <c r="E13" s="3">
        <f t="shared" si="0"/>
        <v>0.48086481947942911</v>
      </c>
    </row>
    <row r="14" spans="2:5" x14ac:dyDescent="0.25">
      <c r="B14" s="6">
        <v>33</v>
      </c>
      <c r="C14" s="2">
        <v>12648</v>
      </c>
      <c r="D14" s="2">
        <v>594.57000000000005</v>
      </c>
      <c r="E14" s="3">
        <f t="shared" si="0"/>
        <v>0.49921914357682623</v>
      </c>
    </row>
    <row r="15" spans="2:5" x14ac:dyDescent="0.25">
      <c r="B15" s="6">
        <v>34</v>
      </c>
      <c r="C15" s="2">
        <v>9880</v>
      </c>
      <c r="D15" s="2">
        <v>627.23</v>
      </c>
      <c r="E15" s="3">
        <f t="shared" si="0"/>
        <v>0.52664147774979009</v>
      </c>
    </row>
    <row r="16" spans="2:5" x14ac:dyDescent="0.25">
      <c r="B16" s="6">
        <v>35</v>
      </c>
      <c r="C16" s="2">
        <v>45732</v>
      </c>
      <c r="D16" s="2">
        <v>635.46</v>
      </c>
      <c r="E16" s="3">
        <f t="shared" si="0"/>
        <v>0.53355163727959698</v>
      </c>
    </row>
    <row r="17" spans="2:5" x14ac:dyDescent="0.25">
      <c r="B17" s="6">
        <v>36</v>
      </c>
      <c r="C17" s="2">
        <v>15233</v>
      </c>
      <c r="D17" s="2">
        <v>676.56</v>
      </c>
      <c r="E17" s="3">
        <f t="shared" si="0"/>
        <v>0.56806045340050371</v>
      </c>
    </row>
    <row r="18" spans="2:5" x14ac:dyDescent="0.25">
      <c r="B18" s="6">
        <v>37</v>
      </c>
      <c r="C18" s="2">
        <v>13154</v>
      </c>
      <c r="D18" s="2">
        <v>713.68</v>
      </c>
      <c r="E18" s="3">
        <f t="shared" si="0"/>
        <v>0.5992275398824517</v>
      </c>
    </row>
    <row r="19" spans="2:5" x14ac:dyDescent="0.25">
      <c r="B19" s="6">
        <v>38</v>
      </c>
      <c r="C19" s="2">
        <v>12503</v>
      </c>
      <c r="D19" s="2">
        <v>755.08</v>
      </c>
      <c r="E19" s="3">
        <f t="shared" si="0"/>
        <v>0.63398824517212427</v>
      </c>
    </row>
    <row r="20" spans="2:5" x14ac:dyDescent="0.25">
      <c r="B20" s="6">
        <v>39</v>
      </c>
      <c r="C20" s="2">
        <v>11689</v>
      </c>
      <c r="D20" s="2">
        <v>797.58</v>
      </c>
      <c r="E20" s="3">
        <f t="shared" si="0"/>
        <v>0.66967254408060461</v>
      </c>
    </row>
    <row r="21" spans="2:5" x14ac:dyDescent="0.25">
      <c r="B21" s="6">
        <v>40</v>
      </c>
      <c r="C21" s="2">
        <v>27902</v>
      </c>
      <c r="D21" s="2">
        <v>780.05</v>
      </c>
      <c r="E21" s="3">
        <f t="shared" si="0"/>
        <v>0.65495382031905958</v>
      </c>
    </row>
    <row r="22" spans="2:5" x14ac:dyDescent="0.25">
      <c r="B22" s="6">
        <v>41</v>
      </c>
      <c r="C22" s="2">
        <v>37315</v>
      </c>
      <c r="D22" s="2">
        <v>685.59</v>
      </c>
      <c r="E22" s="3">
        <f t="shared" si="0"/>
        <v>0.57564231738035265</v>
      </c>
    </row>
    <row r="23" spans="2:5" x14ac:dyDescent="0.25">
      <c r="B23" s="6">
        <v>42</v>
      </c>
      <c r="C23" s="2">
        <v>20419</v>
      </c>
      <c r="D23" s="2">
        <v>727.54</v>
      </c>
      <c r="E23" s="3">
        <f t="shared" si="0"/>
        <v>0.61086481947942906</v>
      </c>
    </row>
    <row r="24" spans="2:5" x14ac:dyDescent="0.25">
      <c r="B24" s="6">
        <v>43</v>
      </c>
      <c r="C24" s="2">
        <v>15091</v>
      </c>
      <c r="D24" s="2">
        <v>758.34</v>
      </c>
      <c r="E24" s="3">
        <f t="shared" si="0"/>
        <v>0.63672544080604532</v>
      </c>
    </row>
    <row r="25" spans="2:5" x14ac:dyDescent="0.25">
      <c r="B25" s="6">
        <v>44</v>
      </c>
      <c r="C25" s="2">
        <v>11425</v>
      </c>
      <c r="D25" s="2">
        <v>790.15</v>
      </c>
      <c r="E25" s="3">
        <f t="shared" si="0"/>
        <v>0.66343408900083967</v>
      </c>
    </row>
    <row r="26" spans="2:5" x14ac:dyDescent="0.25">
      <c r="B26" s="6">
        <v>45</v>
      </c>
      <c r="C26" s="2">
        <v>9557</v>
      </c>
      <c r="D26" s="2">
        <v>808.13</v>
      </c>
      <c r="E26" s="3">
        <f t="shared" si="0"/>
        <v>0.67853064651553319</v>
      </c>
    </row>
    <row r="27" spans="2:5" x14ac:dyDescent="0.25">
      <c r="B27" s="6" t="s">
        <v>3</v>
      </c>
      <c r="C27" s="2">
        <v>15515</v>
      </c>
      <c r="D27" s="2">
        <v>897.91</v>
      </c>
      <c r="E27" s="3">
        <f t="shared" si="0"/>
        <v>0.75391267842149456</v>
      </c>
    </row>
    <row r="28" spans="2:5" x14ac:dyDescent="0.25">
      <c r="B28" s="6" t="s">
        <v>4</v>
      </c>
      <c r="C28" s="7">
        <v>519544</v>
      </c>
      <c r="D28" s="7">
        <v>561.12</v>
      </c>
      <c r="E28" s="4">
        <f t="shared" si="0"/>
        <v>0.47113350125944586</v>
      </c>
    </row>
    <row r="29" spans="2:5" x14ac:dyDescent="0.25">
      <c r="B29" s="6" t="s">
        <v>5</v>
      </c>
      <c r="C29" s="2">
        <v>284009</v>
      </c>
      <c r="D29" s="2">
        <v>421.38</v>
      </c>
      <c r="E29" s="3">
        <f t="shared" si="0"/>
        <v>0.35380352644836272</v>
      </c>
    </row>
    <row r="30" spans="2:5" x14ac:dyDescent="0.25">
      <c r="B30" s="6" t="s">
        <v>6</v>
      </c>
      <c r="C30" s="2">
        <v>98311</v>
      </c>
      <c r="D30" s="2">
        <v>686.78</v>
      </c>
      <c r="E30" s="3">
        <f t="shared" si="0"/>
        <v>0.57664147774979002</v>
      </c>
    </row>
    <row r="31" spans="2:5" x14ac:dyDescent="0.25">
      <c r="B31" s="6" t="s">
        <v>7</v>
      </c>
      <c r="C31" s="2">
        <v>137224</v>
      </c>
      <c r="D31" s="2">
        <v>760.29</v>
      </c>
      <c r="E31" s="3">
        <f t="shared" si="0"/>
        <v>0.63836272040302267</v>
      </c>
    </row>
    <row r="34" spans="2:4" ht="51" customHeight="1" x14ac:dyDescent="0.25">
      <c r="B34" s="88" t="str">
        <f>'starosna mirovina BMU'!B33:C33</f>
        <v>Prosječna mjesečna isplaćena netoplaća Republike Hrvatske za prosinac 2023. u eurima (EUR) (izvor: DZS)</v>
      </c>
      <c r="C34" s="89"/>
      <c r="D34" s="50">
        <f>'starosna mirovina BMU'!D33</f>
        <v>1191</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2"/>
  <sheetViews>
    <sheetView topLeftCell="A10" workbookViewId="0">
      <selection activeCell="E30" sqref="E30"/>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83" t="s">
        <v>60</v>
      </c>
      <c r="C2" s="83"/>
      <c r="D2" s="83"/>
      <c r="E2" s="8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January 2024 (paid in February 2024)</v>
      </c>
    </row>
    <row r="6" spans="2:29" ht="37.5"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50</v>
      </c>
      <c r="C7" s="2">
        <v>2079</v>
      </c>
      <c r="D7" s="12">
        <v>391.23</v>
      </c>
      <c r="E7" s="3">
        <f t="shared" ref="E7:E30" si="0">D7/$D$32</f>
        <v>0.32848866498740553</v>
      </c>
    </row>
    <row r="8" spans="2:29" x14ac:dyDescent="0.25">
      <c r="B8" s="6" t="s">
        <v>1</v>
      </c>
      <c r="C8" s="2">
        <v>1</v>
      </c>
      <c r="D8" s="2">
        <v>404.03</v>
      </c>
      <c r="E8" s="3">
        <f t="shared" si="0"/>
        <v>0.33923593618807724</v>
      </c>
    </row>
    <row r="9" spans="2:29" x14ac:dyDescent="0.25">
      <c r="B9" s="6" t="s">
        <v>2</v>
      </c>
      <c r="C9" s="2">
        <v>4</v>
      </c>
      <c r="D9" s="2">
        <v>439.88</v>
      </c>
      <c r="E9" s="3">
        <f t="shared" si="0"/>
        <v>0.36933669185558354</v>
      </c>
    </row>
    <row r="10" spans="2:29" x14ac:dyDescent="0.25">
      <c r="B10" s="6">
        <v>30</v>
      </c>
      <c r="C10" s="2">
        <v>18363</v>
      </c>
      <c r="D10" s="2">
        <v>429.25</v>
      </c>
      <c r="E10" s="3">
        <f t="shared" si="0"/>
        <v>0.36041141897565071</v>
      </c>
    </row>
    <row r="11" spans="2:29" x14ac:dyDescent="0.25">
      <c r="B11" s="6">
        <v>31</v>
      </c>
      <c r="C11" s="2">
        <v>10379</v>
      </c>
      <c r="D11" s="2">
        <v>422.82</v>
      </c>
      <c r="E11" s="3">
        <f t="shared" si="0"/>
        <v>0.3550125944584383</v>
      </c>
    </row>
    <row r="12" spans="2:29" x14ac:dyDescent="0.25">
      <c r="B12" s="6">
        <v>32</v>
      </c>
      <c r="C12" s="2">
        <v>11169</v>
      </c>
      <c r="D12" s="2">
        <v>435.7</v>
      </c>
      <c r="E12" s="3">
        <f t="shared" si="0"/>
        <v>0.36582703610411416</v>
      </c>
    </row>
    <row r="13" spans="2:29" x14ac:dyDescent="0.25">
      <c r="B13" s="6">
        <v>33</v>
      </c>
      <c r="C13" s="2">
        <v>10035</v>
      </c>
      <c r="D13" s="2">
        <v>455.49</v>
      </c>
      <c r="E13" s="3">
        <f t="shared" si="0"/>
        <v>0.38244332493702771</v>
      </c>
    </row>
    <row r="14" spans="2:29" x14ac:dyDescent="0.25">
      <c r="B14" s="6">
        <v>34</v>
      </c>
      <c r="C14" s="2">
        <v>8156</v>
      </c>
      <c r="D14" s="2">
        <v>467.55</v>
      </c>
      <c r="E14" s="3">
        <f t="shared" si="0"/>
        <v>0.39256926952141058</v>
      </c>
    </row>
    <row r="15" spans="2:29" x14ac:dyDescent="0.25">
      <c r="B15" s="6">
        <v>35</v>
      </c>
      <c r="C15" s="2">
        <v>29276</v>
      </c>
      <c r="D15" s="2">
        <v>522.73</v>
      </c>
      <c r="E15" s="3">
        <f t="shared" si="0"/>
        <v>0.4389000839630563</v>
      </c>
    </row>
    <row r="16" spans="2:29" x14ac:dyDescent="0.25">
      <c r="B16" s="6">
        <v>36</v>
      </c>
      <c r="C16" s="2">
        <v>18492</v>
      </c>
      <c r="D16" s="2">
        <v>524.22</v>
      </c>
      <c r="E16" s="3">
        <f t="shared" si="0"/>
        <v>0.44015113350125945</v>
      </c>
    </row>
    <row r="17" spans="2:5" x14ac:dyDescent="0.25">
      <c r="B17" s="6">
        <v>37</v>
      </c>
      <c r="C17" s="2">
        <v>17851</v>
      </c>
      <c r="D17" s="2">
        <v>537.29</v>
      </c>
      <c r="E17" s="3">
        <f t="shared" si="0"/>
        <v>0.4511251049538203</v>
      </c>
    </row>
    <row r="18" spans="2:5" x14ac:dyDescent="0.25">
      <c r="B18" s="6">
        <v>38</v>
      </c>
      <c r="C18" s="2">
        <v>16493</v>
      </c>
      <c r="D18" s="2">
        <v>550.75</v>
      </c>
      <c r="E18" s="3">
        <f t="shared" si="0"/>
        <v>0.46242653232577668</v>
      </c>
    </row>
    <row r="19" spans="2:5" x14ac:dyDescent="0.25">
      <c r="B19" s="6">
        <v>39</v>
      </c>
      <c r="C19" s="2">
        <v>13641</v>
      </c>
      <c r="D19" s="2">
        <v>574.33000000000004</v>
      </c>
      <c r="E19" s="3">
        <f t="shared" si="0"/>
        <v>0.48222502099076409</v>
      </c>
    </row>
    <row r="20" spans="2:5" x14ac:dyDescent="0.25">
      <c r="B20" s="6">
        <v>40</v>
      </c>
      <c r="C20" s="2">
        <v>10893</v>
      </c>
      <c r="D20" s="2">
        <v>594.41999999999996</v>
      </c>
      <c r="E20" s="3">
        <f t="shared" si="0"/>
        <v>0.49909319899244331</v>
      </c>
    </row>
    <row r="21" spans="2:5" x14ac:dyDescent="0.25">
      <c r="B21" s="6">
        <v>41</v>
      </c>
      <c r="C21" s="2">
        <v>4714</v>
      </c>
      <c r="D21" s="2">
        <v>614.26</v>
      </c>
      <c r="E21" s="3">
        <f t="shared" si="0"/>
        <v>0.51575146935348448</v>
      </c>
    </row>
    <row r="22" spans="2:5" x14ac:dyDescent="0.25">
      <c r="B22" s="6">
        <v>42</v>
      </c>
      <c r="C22" s="2">
        <v>2237</v>
      </c>
      <c r="D22" s="2">
        <v>645.03</v>
      </c>
      <c r="E22" s="3">
        <f t="shared" si="0"/>
        <v>0.5415869017632241</v>
      </c>
    </row>
    <row r="23" spans="2:5" x14ac:dyDescent="0.25">
      <c r="B23" s="6">
        <v>43</v>
      </c>
      <c r="C23" s="2">
        <v>1207</v>
      </c>
      <c r="D23" s="2">
        <v>670.76</v>
      </c>
      <c r="E23" s="3">
        <f t="shared" si="0"/>
        <v>0.5631905961376994</v>
      </c>
    </row>
    <row r="24" spans="2:5" x14ac:dyDescent="0.25">
      <c r="B24" s="6">
        <v>44</v>
      </c>
      <c r="C24" s="2">
        <v>656</v>
      </c>
      <c r="D24" s="2">
        <v>692.48</v>
      </c>
      <c r="E24" s="3">
        <f t="shared" si="0"/>
        <v>0.5814273719563392</v>
      </c>
    </row>
    <row r="25" spans="2:5" x14ac:dyDescent="0.25">
      <c r="B25" s="6">
        <v>45</v>
      </c>
      <c r="C25" s="2">
        <v>286</v>
      </c>
      <c r="D25" s="2">
        <v>701.39</v>
      </c>
      <c r="E25" s="3">
        <f t="shared" si="0"/>
        <v>0.58890848026868181</v>
      </c>
    </row>
    <row r="26" spans="2:5" x14ac:dyDescent="0.25">
      <c r="B26" s="6" t="s">
        <v>51</v>
      </c>
      <c r="C26" s="2">
        <v>195</v>
      </c>
      <c r="D26" s="2">
        <v>728.38</v>
      </c>
      <c r="E26" s="3">
        <f t="shared" si="0"/>
        <v>0.61157010915197307</v>
      </c>
    </row>
    <row r="27" spans="2:5" x14ac:dyDescent="0.25">
      <c r="B27" s="6" t="s">
        <v>48</v>
      </c>
      <c r="C27" s="7">
        <v>176127</v>
      </c>
      <c r="D27" s="7">
        <v>512.49</v>
      </c>
      <c r="E27" s="4">
        <f t="shared" si="0"/>
        <v>0.43030226700251889</v>
      </c>
    </row>
    <row r="28" spans="2:5" x14ac:dyDescent="0.25">
      <c r="B28" s="6" t="s">
        <v>5</v>
      </c>
      <c r="C28" s="2">
        <v>60186</v>
      </c>
      <c r="D28" s="2">
        <v>437.59</v>
      </c>
      <c r="E28" s="3">
        <f t="shared" si="0"/>
        <v>0.36741393786733834</v>
      </c>
    </row>
    <row r="29" spans="2:5" x14ac:dyDescent="0.25">
      <c r="B29" s="6" t="s">
        <v>6</v>
      </c>
      <c r="C29" s="2">
        <v>95753</v>
      </c>
      <c r="D29" s="2">
        <v>537.91</v>
      </c>
      <c r="E29" s="3">
        <f t="shared" si="0"/>
        <v>0.45164567590260285</v>
      </c>
    </row>
    <row r="30" spans="2:5" x14ac:dyDescent="0.25">
      <c r="B30" s="6" t="s">
        <v>53</v>
      </c>
      <c r="C30" s="2">
        <v>20188</v>
      </c>
      <c r="D30" s="2">
        <v>615.22</v>
      </c>
      <c r="E30" s="3">
        <f t="shared" si="0"/>
        <v>0.51655751469353484</v>
      </c>
    </row>
    <row r="32" spans="2:5" ht="51.75" customHeight="1" x14ac:dyDescent="0.25">
      <c r="B32" s="84" t="str">
        <f>'starosna mirovina BMU'!B33:C33</f>
        <v>Prosječna mjesečna isplaćena netoplaća Republike Hrvatske za prosinac 2023. u eurima (EUR) (izvor: DZS)</v>
      </c>
      <c r="C32" s="84"/>
      <c r="D32" s="50">
        <f>'starosna mirovina BMU'!D33</f>
        <v>1191</v>
      </c>
    </row>
  </sheetData>
  <mergeCells count="2">
    <mergeCell ref="B2:E2"/>
    <mergeCell ref="B32:C32"/>
  </mergeCells>
  <conditionalFormatting sqref="E7:E30">
    <cfRule type="dataBar" priority="1">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7" workbookViewId="0">
      <selection activeCell="E6" sqref="E6"/>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85" t="s">
        <v>57</v>
      </c>
      <c r="C2" s="85"/>
      <c r="D2" s="85"/>
      <c r="E2" s="8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January 2024 (paid in February 2024)</v>
      </c>
    </row>
    <row r="6" spans="2:29" ht="40.5"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50</v>
      </c>
      <c r="C7" s="2">
        <v>0</v>
      </c>
      <c r="D7" s="2">
        <v>0</v>
      </c>
      <c r="E7" s="3">
        <f t="shared" ref="E7:E30" si="0">D7/$D$33</f>
        <v>0</v>
      </c>
    </row>
    <row r="8" spans="2:29" x14ac:dyDescent="0.25">
      <c r="B8" s="6" t="s">
        <v>1</v>
      </c>
      <c r="C8" s="2">
        <v>0</v>
      </c>
      <c r="D8" s="2">
        <v>0</v>
      </c>
      <c r="E8" s="3">
        <f t="shared" si="0"/>
        <v>0</v>
      </c>
    </row>
    <row r="9" spans="2:29" x14ac:dyDescent="0.25">
      <c r="B9" s="6" t="s">
        <v>2</v>
      </c>
      <c r="C9" s="2">
        <v>1</v>
      </c>
      <c r="D9" s="2">
        <v>485.05</v>
      </c>
      <c r="E9" s="3">
        <f t="shared" si="0"/>
        <v>0.40726280436607892</v>
      </c>
    </row>
    <row r="10" spans="2:29" x14ac:dyDescent="0.25">
      <c r="B10" s="6">
        <v>30</v>
      </c>
      <c r="C10" s="2">
        <v>0</v>
      </c>
      <c r="D10" s="2">
        <v>0</v>
      </c>
      <c r="E10" s="3">
        <f t="shared" si="0"/>
        <v>0</v>
      </c>
    </row>
    <row r="11" spans="2:29" x14ac:dyDescent="0.25">
      <c r="B11" s="6">
        <v>31</v>
      </c>
      <c r="C11" s="2">
        <v>13</v>
      </c>
      <c r="D11" s="2">
        <v>408.42</v>
      </c>
      <c r="E11" s="3">
        <f t="shared" si="0"/>
        <v>0.34292191435768266</v>
      </c>
    </row>
    <row r="12" spans="2:29" x14ac:dyDescent="0.25">
      <c r="B12" s="6">
        <v>32</v>
      </c>
      <c r="C12" s="2">
        <v>47</v>
      </c>
      <c r="D12" s="2">
        <v>423.9</v>
      </c>
      <c r="E12" s="3">
        <f t="shared" si="0"/>
        <v>0.35591939546599494</v>
      </c>
    </row>
    <row r="13" spans="2:29" x14ac:dyDescent="0.25">
      <c r="B13" s="6">
        <v>33</v>
      </c>
      <c r="C13" s="2">
        <v>39</v>
      </c>
      <c r="D13" s="2">
        <v>426.77</v>
      </c>
      <c r="E13" s="3">
        <f t="shared" si="0"/>
        <v>0.35832913518052056</v>
      </c>
    </row>
    <row r="14" spans="2:29" x14ac:dyDescent="0.25">
      <c r="B14" s="6">
        <v>34</v>
      </c>
      <c r="C14" s="2">
        <v>21</v>
      </c>
      <c r="D14" s="2">
        <v>449.6</v>
      </c>
      <c r="E14" s="3">
        <f t="shared" si="0"/>
        <v>0.37749790092359364</v>
      </c>
    </row>
    <row r="15" spans="2:29" x14ac:dyDescent="0.25">
      <c r="B15" s="6">
        <v>35</v>
      </c>
      <c r="C15" s="2">
        <v>92</v>
      </c>
      <c r="D15" s="2">
        <v>526.20000000000005</v>
      </c>
      <c r="E15" s="3">
        <f t="shared" si="0"/>
        <v>0.44181360201511338</v>
      </c>
    </row>
    <row r="16" spans="2:29" x14ac:dyDescent="0.25">
      <c r="B16" s="6">
        <v>36</v>
      </c>
      <c r="C16" s="2">
        <v>54</v>
      </c>
      <c r="D16" s="2">
        <v>520.03</v>
      </c>
      <c r="E16" s="3">
        <f t="shared" si="0"/>
        <v>0.43663308144416452</v>
      </c>
    </row>
    <row r="17" spans="2:5" x14ac:dyDescent="0.25">
      <c r="B17" s="6">
        <v>37</v>
      </c>
      <c r="C17" s="2">
        <v>47</v>
      </c>
      <c r="D17" s="2">
        <v>536.20000000000005</v>
      </c>
      <c r="E17" s="3">
        <f t="shared" si="0"/>
        <v>0.45020990764063817</v>
      </c>
    </row>
    <row r="18" spans="2:5" x14ac:dyDescent="0.25">
      <c r="B18" s="6">
        <v>38</v>
      </c>
      <c r="C18" s="2">
        <v>26</v>
      </c>
      <c r="D18" s="2">
        <v>573.83000000000004</v>
      </c>
      <c r="E18" s="3">
        <f t="shared" si="0"/>
        <v>0.48180520570948787</v>
      </c>
    </row>
    <row r="19" spans="2:5" x14ac:dyDescent="0.25">
      <c r="B19" s="6">
        <v>39</v>
      </c>
      <c r="C19" s="2">
        <v>20</v>
      </c>
      <c r="D19" s="2">
        <v>586.46</v>
      </c>
      <c r="E19" s="3">
        <f t="shared" si="0"/>
        <v>0.49240973971452562</v>
      </c>
    </row>
    <row r="20" spans="2:5" x14ac:dyDescent="0.25">
      <c r="B20" s="6">
        <v>40</v>
      </c>
      <c r="C20" s="2">
        <v>8</v>
      </c>
      <c r="D20" s="2">
        <v>591.75</v>
      </c>
      <c r="E20" s="3">
        <f t="shared" si="0"/>
        <v>0.49685138539042822</v>
      </c>
    </row>
    <row r="21" spans="2:5" x14ac:dyDescent="0.25">
      <c r="B21" s="6">
        <v>41</v>
      </c>
      <c r="C21" s="2">
        <v>3</v>
      </c>
      <c r="D21" s="2">
        <v>647.69000000000005</v>
      </c>
      <c r="E21" s="3">
        <f t="shared" si="0"/>
        <v>0.54382031905961381</v>
      </c>
    </row>
    <row r="22" spans="2:5" x14ac:dyDescent="0.25">
      <c r="B22" s="6">
        <v>42</v>
      </c>
      <c r="C22" s="2">
        <v>4</v>
      </c>
      <c r="D22" s="2">
        <v>648.87</v>
      </c>
      <c r="E22" s="3">
        <f t="shared" si="0"/>
        <v>0.54481108312342574</v>
      </c>
    </row>
    <row r="23" spans="2:5" x14ac:dyDescent="0.25">
      <c r="B23" s="6">
        <v>43</v>
      </c>
      <c r="C23" s="2">
        <v>2</v>
      </c>
      <c r="D23" s="2">
        <v>732.8</v>
      </c>
      <c r="E23" s="3">
        <f t="shared" si="0"/>
        <v>0.61528127623845508</v>
      </c>
    </row>
    <row r="24" spans="2:5" x14ac:dyDescent="0.25">
      <c r="B24" s="6">
        <v>44</v>
      </c>
      <c r="C24" s="2">
        <v>0</v>
      </c>
      <c r="D24" s="2">
        <v>0</v>
      </c>
      <c r="E24" s="3">
        <f t="shared" si="0"/>
        <v>0</v>
      </c>
    </row>
    <row r="25" spans="2:5" x14ac:dyDescent="0.25">
      <c r="B25" s="6">
        <v>45</v>
      </c>
      <c r="C25" s="2">
        <v>0</v>
      </c>
      <c r="D25" s="2">
        <v>0</v>
      </c>
      <c r="E25" s="3">
        <f t="shared" si="0"/>
        <v>0</v>
      </c>
    </row>
    <row r="26" spans="2:5" x14ac:dyDescent="0.25">
      <c r="B26" s="6" t="s">
        <v>51</v>
      </c>
      <c r="C26" s="2">
        <v>0</v>
      </c>
      <c r="D26" s="2">
        <v>0</v>
      </c>
      <c r="E26" s="3">
        <f t="shared" si="0"/>
        <v>0</v>
      </c>
    </row>
    <row r="27" spans="2:5" x14ac:dyDescent="0.25">
      <c r="B27" s="6" t="s">
        <v>48</v>
      </c>
      <c r="C27" s="7">
        <v>377</v>
      </c>
      <c r="D27" s="7">
        <v>506.32</v>
      </c>
      <c r="E27" s="4">
        <f t="shared" si="0"/>
        <v>0.42512174643157008</v>
      </c>
    </row>
    <row r="28" spans="2:5" x14ac:dyDescent="0.25">
      <c r="B28" s="6" t="s">
        <v>5</v>
      </c>
      <c r="C28" s="2">
        <v>121</v>
      </c>
      <c r="D28" s="2">
        <v>428.13</v>
      </c>
      <c r="E28" s="3">
        <f t="shared" si="0"/>
        <v>0.35947103274559195</v>
      </c>
    </row>
    <row r="29" spans="2:5" x14ac:dyDescent="0.25">
      <c r="B29" s="6" t="s">
        <v>6</v>
      </c>
      <c r="C29" s="2">
        <v>239</v>
      </c>
      <c r="D29" s="2">
        <v>537</v>
      </c>
      <c r="E29" s="3">
        <f t="shared" si="0"/>
        <v>0.45088161209068012</v>
      </c>
    </row>
    <row r="30" spans="2:5" x14ac:dyDescent="0.25">
      <c r="B30" s="6" t="s">
        <v>53</v>
      </c>
      <c r="C30" s="2">
        <v>17</v>
      </c>
      <c r="D30" s="2">
        <v>631.66</v>
      </c>
      <c r="E30" s="3">
        <f t="shared" si="0"/>
        <v>0.53036104114189753</v>
      </c>
    </row>
    <row r="33" spans="2:4" ht="48" customHeight="1" x14ac:dyDescent="0.25">
      <c r="B33" s="84" t="str">
        <f>'starosna mirovina BMU'!B33:C33</f>
        <v>Prosječna mjesečna isplaćena netoplaća Republike Hrvatske za prosinac 2023. u eurima (EUR) (izvor: DZS)</v>
      </c>
      <c r="C33" s="84"/>
      <c r="D33" s="50">
        <f>'starosna mirovina BMU'!D33</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topLeftCell="A10" workbookViewId="0">
      <selection activeCell="E6" sqref="E6"/>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83" t="s">
        <v>58</v>
      </c>
      <c r="C2" s="83"/>
      <c r="D2" s="83"/>
      <c r="E2" s="8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January 2024 (paid in February 2024)</v>
      </c>
    </row>
    <row r="6" spans="2:29" ht="34.5"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50</v>
      </c>
      <c r="C7" s="2">
        <v>81188</v>
      </c>
      <c r="D7" s="12">
        <v>290.51418805734835</v>
      </c>
      <c r="E7" s="3">
        <f t="shared" ref="E7:E30" si="0">D7/$D$33</f>
        <v>0.24392459114806747</v>
      </c>
    </row>
    <row r="8" spans="2:29" x14ac:dyDescent="0.25">
      <c r="B8" s="6" t="s">
        <v>1</v>
      </c>
      <c r="C8" s="2">
        <v>62084</v>
      </c>
      <c r="D8" s="2">
        <v>363.79</v>
      </c>
      <c r="E8" s="3">
        <f t="shared" si="0"/>
        <v>0.30544920235096557</v>
      </c>
    </row>
    <row r="9" spans="2:29" x14ac:dyDescent="0.25">
      <c r="B9" s="6" t="s">
        <v>2</v>
      </c>
      <c r="C9" s="2">
        <v>65931</v>
      </c>
      <c r="D9" s="2">
        <v>459.82</v>
      </c>
      <c r="E9" s="3">
        <f t="shared" si="0"/>
        <v>0.3860789252728799</v>
      </c>
    </row>
    <row r="10" spans="2:29" x14ac:dyDescent="0.25">
      <c r="B10" s="6">
        <v>30</v>
      </c>
      <c r="C10" s="2">
        <v>42583</v>
      </c>
      <c r="D10" s="2">
        <v>494.62</v>
      </c>
      <c r="E10" s="3">
        <f t="shared" si="0"/>
        <v>0.41529806884970616</v>
      </c>
    </row>
    <row r="11" spans="2:29" x14ac:dyDescent="0.25">
      <c r="B11" s="6">
        <v>31</v>
      </c>
      <c r="C11" s="2">
        <v>26059</v>
      </c>
      <c r="D11" s="2">
        <v>506.93</v>
      </c>
      <c r="E11" s="3">
        <f t="shared" si="0"/>
        <v>0.42563392107472714</v>
      </c>
    </row>
    <row r="12" spans="2:29" x14ac:dyDescent="0.25">
      <c r="B12" s="6">
        <v>32</v>
      </c>
      <c r="C12" s="2">
        <v>25692</v>
      </c>
      <c r="D12" s="2">
        <v>512.88</v>
      </c>
      <c r="E12" s="3">
        <f t="shared" si="0"/>
        <v>0.43062972292191437</v>
      </c>
    </row>
    <row r="13" spans="2:29" x14ac:dyDescent="0.25">
      <c r="B13" s="6">
        <v>33</v>
      </c>
      <c r="C13" s="2">
        <v>22722</v>
      </c>
      <c r="D13" s="2">
        <v>532.86</v>
      </c>
      <c r="E13" s="3">
        <f t="shared" si="0"/>
        <v>0.44740554156171286</v>
      </c>
    </row>
    <row r="14" spans="2:29" x14ac:dyDescent="0.25">
      <c r="B14" s="6">
        <v>34</v>
      </c>
      <c r="C14" s="2">
        <v>18057</v>
      </c>
      <c r="D14" s="2">
        <v>554.9</v>
      </c>
      <c r="E14" s="3">
        <f t="shared" si="0"/>
        <v>0.46591099916036943</v>
      </c>
    </row>
    <row r="15" spans="2:29" x14ac:dyDescent="0.25">
      <c r="B15" s="6">
        <v>35</v>
      </c>
      <c r="C15" s="2">
        <v>75100</v>
      </c>
      <c r="D15" s="2">
        <v>591.38</v>
      </c>
      <c r="E15" s="3">
        <f t="shared" si="0"/>
        <v>0.49654072208228378</v>
      </c>
    </row>
    <row r="16" spans="2:29" x14ac:dyDescent="0.25">
      <c r="B16" s="6">
        <v>36</v>
      </c>
      <c r="C16" s="2">
        <v>33779</v>
      </c>
      <c r="D16" s="2">
        <v>592.91</v>
      </c>
      <c r="E16" s="3">
        <f t="shared" si="0"/>
        <v>0.49782535684298906</v>
      </c>
    </row>
    <row r="17" spans="2:5" x14ac:dyDescent="0.25">
      <c r="B17" s="6">
        <v>37</v>
      </c>
      <c r="C17" s="2">
        <v>31052</v>
      </c>
      <c r="D17" s="2">
        <v>612.01</v>
      </c>
      <c r="E17" s="3">
        <f t="shared" si="0"/>
        <v>0.51386230058774141</v>
      </c>
    </row>
    <row r="18" spans="2:5" x14ac:dyDescent="0.25">
      <c r="B18" s="6">
        <v>38</v>
      </c>
      <c r="C18" s="2">
        <v>29022</v>
      </c>
      <c r="D18" s="2">
        <v>638.79999999999995</v>
      </c>
      <c r="E18" s="3">
        <f t="shared" si="0"/>
        <v>0.53635600335852218</v>
      </c>
    </row>
    <row r="19" spans="2:5" x14ac:dyDescent="0.25">
      <c r="B19" s="6">
        <v>39</v>
      </c>
      <c r="C19" s="2">
        <v>25350</v>
      </c>
      <c r="D19" s="2">
        <v>677.28</v>
      </c>
      <c r="E19" s="3">
        <f t="shared" si="0"/>
        <v>0.5686649874055415</v>
      </c>
    </row>
    <row r="20" spans="2:5" x14ac:dyDescent="0.25">
      <c r="B20" s="6">
        <v>40</v>
      </c>
      <c r="C20" s="2">
        <v>38803</v>
      </c>
      <c r="D20" s="2">
        <v>727.9</v>
      </c>
      <c r="E20" s="3">
        <f t="shared" si="0"/>
        <v>0.61116708648194795</v>
      </c>
    </row>
    <row r="21" spans="2:5" x14ac:dyDescent="0.25">
      <c r="B21" s="6">
        <v>41</v>
      </c>
      <c r="C21" s="2">
        <v>42032</v>
      </c>
      <c r="D21" s="2">
        <v>677.59</v>
      </c>
      <c r="E21" s="3">
        <f t="shared" si="0"/>
        <v>0.56892527287993289</v>
      </c>
    </row>
    <row r="22" spans="2:5" x14ac:dyDescent="0.25">
      <c r="B22" s="6">
        <v>42</v>
      </c>
      <c r="C22" s="2">
        <v>22660</v>
      </c>
      <c r="D22" s="2">
        <v>719.38</v>
      </c>
      <c r="E22" s="3">
        <f t="shared" si="0"/>
        <v>0.60401343408900088</v>
      </c>
    </row>
    <row r="23" spans="2:5" x14ac:dyDescent="0.25">
      <c r="B23" s="6">
        <v>43</v>
      </c>
      <c r="C23" s="2">
        <v>16300</v>
      </c>
      <c r="D23" s="2">
        <v>751.85</v>
      </c>
      <c r="E23" s="3">
        <f t="shared" si="0"/>
        <v>0.63127623845507974</v>
      </c>
    </row>
    <row r="24" spans="2:5" x14ac:dyDescent="0.25">
      <c r="B24" s="6">
        <v>44</v>
      </c>
      <c r="C24" s="2">
        <v>12081</v>
      </c>
      <c r="D24" s="2">
        <v>784.85</v>
      </c>
      <c r="E24" s="3">
        <f t="shared" si="0"/>
        <v>0.65898404701931157</v>
      </c>
    </row>
    <row r="25" spans="2:5" x14ac:dyDescent="0.25">
      <c r="B25" s="6">
        <v>45</v>
      </c>
      <c r="C25" s="2">
        <v>9843</v>
      </c>
      <c r="D25" s="2">
        <v>805.03</v>
      </c>
      <c r="E25" s="3">
        <f t="shared" si="0"/>
        <v>0.67592779177162043</v>
      </c>
    </row>
    <row r="26" spans="2:5" x14ac:dyDescent="0.25">
      <c r="B26" s="6" t="s">
        <v>51</v>
      </c>
      <c r="C26" s="2">
        <v>15710</v>
      </c>
      <c r="D26" s="2">
        <v>895.81</v>
      </c>
      <c r="E26" s="3">
        <f t="shared" si="0"/>
        <v>0.75214945424013424</v>
      </c>
    </row>
    <row r="27" spans="2:5" x14ac:dyDescent="0.25">
      <c r="B27" s="6" t="s">
        <v>48</v>
      </c>
      <c r="C27" s="7">
        <v>696048</v>
      </c>
      <c r="D27" s="7">
        <v>548.78</v>
      </c>
      <c r="E27" s="4">
        <f t="shared" si="0"/>
        <v>0.46077246011754824</v>
      </c>
    </row>
    <row r="28" spans="2:5" x14ac:dyDescent="0.25">
      <c r="B28" s="6" t="s">
        <v>5</v>
      </c>
      <c r="C28" s="2">
        <v>344316</v>
      </c>
      <c r="D28" s="2">
        <v>424.22</v>
      </c>
      <c r="E28" s="3">
        <f t="shared" si="0"/>
        <v>0.35618807724601176</v>
      </c>
    </row>
    <row r="29" spans="2:5" x14ac:dyDescent="0.25">
      <c r="B29" s="6" t="s">
        <v>6</v>
      </c>
      <c r="C29" s="2">
        <v>194303</v>
      </c>
      <c r="D29" s="2">
        <v>613.23</v>
      </c>
      <c r="E29" s="3">
        <f t="shared" si="0"/>
        <v>0.51488664987405541</v>
      </c>
    </row>
    <row r="30" spans="2:5" x14ac:dyDescent="0.25">
      <c r="B30" s="6" t="s">
        <v>53</v>
      </c>
      <c r="C30" s="2">
        <v>157429</v>
      </c>
      <c r="D30" s="2">
        <v>741.67</v>
      </c>
      <c r="E30" s="3">
        <f t="shared" si="0"/>
        <v>0.6227287993282955</v>
      </c>
    </row>
    <row r="33" spans="2:4" ht="45.75" customHeight="1" x14ac:dyDescent="0.25">
      <c r="B33" s="84" t="str">
        <f>'starosna mirovina BMU'!B33:C33</f>
        <v>Prosječna mjesečna isplaćena netoplaća Republike Hrvatske za prosinac 2023. u eurima (EUR) (izvor: DZS)</v>
      </c>
      <c r="C33" s="84"/>
      <c r="D33" s="50">
        <f>'starosna mirovina BMU'!D33</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6" sqref="E6"/>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83" t="s">
        <v>59</v>
      </c>
      <c r="C2" s="83"/>
      <c r="D2" s="83"/>
      <c r="E2" s="8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January 2024 (paid in February 2024)</v>
      </c>
    </row>
    <row r="6" spans="2:29" ht="38.25" customHeight="1" x14ac:dyDescent="0.25">
      <c r="B6" s="5" t="s">
        <v>64</v>
      </c>
      <c r="C6" s="5" t="str">
        <f>'starosna mirovina BMU'!C6</f>
        <v>Number of beneficiaries</v>
      </c>
      <c r="D6" s="5" t="str">
        <f>'starosna mirovina BMU'!D6</f>
        <v>Average net pension amount</v>
      </c>
      <c r="E6" s="5" t="str">
        <f>'starosna mirovina BMU'!E6</f>
        <v>Net replacement rate for December 2023</v>
      </c>
    </row>
    <row r="7" spans="2:29" x14ac:dyDescent="0.25">
      <c r="B7" s="6" t="s">
        <v>50</v>
      </c>
      <c r="C7" s="2">
        <v>35679</v>
      </c>
      <c r="D7" s="12">
        <v>307.98010678550406</v>
      </c>
      <c r="E7" s="3">
        <f t="shared" ref="E7:E30" si="0">D7/$D$33</f>
        <v>0.25858951031528471</v>
      </c>
    </row>
    <row r="8" spans="2:29" x14ac:dyDescent="0.25">
      <c r="B8" s="6" t="s">
        <v>1</v>
      </c>
      <c r="C8" s="2">
        <v>18103</v>
      </c>
      <c r="D8" s="2">
        <v>372.2</v>
      </c>
      <c r="E8" s="3">
        <f t="shared" si="0"/>
        <v>0.31251049538203191</v>
      </c>
      <c r="I8" s="1"/>
    </row>
    <row r="9" spans="2:29" x14ac:dyDescent="0.25">
      <c r="B9" s="6" t="s">
        <v>2</v>
      </c>
      <c r="C9" s="2">
        <v>18197</v>
      </c>
      <c r="D9" s="2">
        <v>416.79</v>
      </c>
      <c r="E9" s="3">
        <f t="shared" si="0"/>
        <v>0.34994962216624687</v>
      </c>
    </row>
    <row r="10" spans="2:29" x14ac:dyDescent="0.25">
      <c r="B10" s="6">
        <v>30</v>
      </c>
      <c r="C10" s="2">
        <v>3083</v>
      </c>
      <c r="D10" s="2">
        <v>446.28</v>
      </c>
      <c r="E10" s="3">
        <f t="shared" si="0"/>
        <v>0.37471032745591937</v>
      </c>
    </row>
    <row r="11" spans="2:29" x14ac:dyDescent="0.25">
      <c r="B11" s="6">
        <v>31</v>
      </c>
      <c r="C11" s="2">
        <v>2544</v>
      </c>
      <c r="D11" s="2">
        <v>454.32</v>
      </c>
      <c r="E11" s="3">
        <f t="shared" si="0"/>
        <v>0.38146095717884132</v>
      </c>
    </row>
    <row r="12" spans="2:29" x14ac:dyDescent="0.25">
      <c r="B12" s="6">
        <v>32</v>
      </c>
      <c r="C12" s="2">
        <v>2259</v>
      </c>
      <c r="D12" s="2">
        <v>466.12</v>
      </c>
      <c r="E12" s="3">
        <f t="shared" si="0"/>
        <v>0.39136859781696054</v>
      </c>
    </row>
    <row r="13" spans="2:29" x14ac:dyDescent="0.25">
      <c r="B13" s="6">
        <v>33</v>
      </c>
      <c r="C13" s="2">
        <v>1968</v>
      </c>
      <c r="D13" s="2">
        <v>474.93</v>
      </c>
      <c r="E13" s="3">
        <f t="shared" si="0"/>
        <v>0.39876574307304785</v>
      </c>
    </row>
    <row r="14" spans="2:29" x14ac:dyDescent="0.25">
      <c r="B14" s="6">
        <v>34</v>
      </c>
      <c r="C14" s="2">
        <v>1669</v>
      </c>
      <c r="D14" s="2">
        <v>488.78</v>
      </c>
      <c r="E14" s="3">
        <f t="shared" si="0"/>
        <v>0.41039462636439966</v>
      </c>
    </row>
    <row r="15" spans="2:29" x14ac:dyDescent="0.25">
      <c r="B15" s="6">
        <v>35</v>
      </c>
      <c r="C15" s="2">
        <v>1320</v>
      </c>
      <c r="D15" s="2">
        <v>491.87</v>
      </c>
      <c r="E15" s="3">
        <f t="shared" si="0"/>
        <v>0.41298908480268681</v>
      </c>
    </row>
    <row r="16" spans="2:29" x14ac:dyDescent="0.25">
      <c r="B16" s="6">
        <v>36</v>
      </c>
      <c r="C16" s="2">
        <v>1064</v>
      </c>
      <c r="D16" s="2">
        <v>502.11</v>
      </c>
      <c r="E16" s="3">
        <f t="shared" si="0"/>
        <v>0.42158690176322422</v>
      </c>
    </row>
    <row r="17" spans="2:5" x14ac:dyDescent="0.25">
      <c r="B17" s="6">
        <v>37</v>
      </c>
      <c r="C17" s="2">
        <v>754</v>
      </c>
      <c r="D17" s="2">
        <v>516.5</v>
      </c>
      <c r="E17" s="3">
        <f t="shared" si="0"/>
        <v>0.43366918555835432</v>
      </c>
    </row>
    <row r="18" spans="2:5" x14ac:dyDescent="0.25">
      <c r="B18" s="6">
        <v>38</v>
      </c>
      <c r="C18" s="2">
        <v>607</v>
      </c>
      <c r="D18" s="2">
        <v>522.95000000000005</v>
      </c>
      <c r="E18" s="3">
        <f t="shared" si="0"/>
        <v>0.43908480268681782</v>
      </c>
    </row>
    <row r="19" spans="2:5" x14ac:dyDescent="0.25">
      <c r="B19" s="6">
        <v>39</v>
      </c>
      <c r="C19" s="2">
        <v>378</v>
      </c>
      <c r="D19" s="2">
        <v>528.75</v>
      </c>
      <c r="E19" s="3">
        <f t="shared" si="0"/>
        <v>0.44395465994962219</v>
      </c>
    </row>
    <row r="20" spans="2:5" x14ac:dyDescent="0.25">
      <c r="B20" s="6">
        <v>40</v>
      </c>
      <c r="C20" s="2">
        <v>248</v>
      </c>
      <c r="D20" s="2">
        <v>542.64</v>
      </c>
      <c r="E20" s="3">
        <f t="shared" si="0"/>
        <v>0.45561712846347607</v>
      </c>
    </row>
    <row r="21" spans="2:5" x14ac:dyDescent="0.25">
      <c r="B21" s="6">
        <v>41</v>
      </c>
      <c r="C21" s="2">
        <v>132</v>
      </c>
      <c r="D21" s="2">
        <v>549.61</v>
      </c>
      <c r="E21" s="3">
        <f t="shared" si="0"/>
        <v>0.46146935348446683</v>
      </c>
    </row>
    <row r="22" spans="2:5" x14ac:dyDescent="0.25">
      <c r="B22" s="6">
        <v>42</v>
      </c>
      <c r="C22" s="2">
        <v>69</v>
      </c>
      <c r="D22" s="2">
        <v>594.49</v>
      </c>
      <c r="E22" s="3">
        <f t="shared" si="0"/>
        <v>0.49915197313182202</v>
      </c>
    </row>
    <row r="23" spans="2:5" x14ac:dyDescent="0.25">
      <c r="B23" s="6">
        <v>43</v>
      </c>
      <c r="C23" s="2">
        <v>51</v>
      </c>
      <c r="D23" s="2">
        <v>630.70000000000005</v>
      </c>
      <c r="E23" s="3">
        <f t="shared" si="0"/>
        <v>0.52955499580184717</v>
      </c>
    </row>
    <row r="24" spans="2:5" x14ac:dyDescent="0.25">
      <c r="B24" s="6">
        <v>44</v>
      </c>
      <c r="C24" s="2">
        <v>32</v>
      </c>
      <c r="D24" s="2">
        <v>598.29999999999995</v>
      </c>
      <c r="E24" s="3">
        <f t="shared" si="0"/>
        <v>0.50235096557514691</v>
      </c>
    </row>
    <row r="25" spans="2:5" x14ac:dyDescent="0.25">
      <c r="B25" s="6">
        <v>45</v>
      </c>
      <c r="C25" s="2">
        <v>23</v>
      </c>
      <c r="D25" s="2">
        <v>629.52</v>
      </c>
      <c r="E25" s="3">
        <f t="shared" si="0"/>
        <v>0.52856423173803524</v>
      </c>
    </row>
    <row r="26" spans="2:5" x14ac:dyDescent="0.25">
      <c r="B26" s="6" t="s">
        <v>51</v>
      </c>
      <c r="C26" s="2">
        <v>31</v>
      </c>
      <c r="D26" s="2">
        <v>674.32</v>
      </c>
      <c r="E26" s="3">
        <f t="shared" si="0"/>
        <v>0.56617968094038629</v>
      </c>
    </row>
    <row r="27" spans="2:5" x14ac:dyDescent="0.25">
      <c r="B27" s="6" t="s">
        <v>48</v>
      </c>
      <c r="C27" s="7">
        <v>88211</v>
      </c>
      <c r="D27" s="7">
        <v>374.91</v>
      </c>
      <c r="E27" s="4">
        <f t="shared" si="0"/>
        <v>0.31478589420654912</v>
      </c>
    </row>
    <row r="28" spans="2:5" x14ac:dyDescent="0.25">
      <c r="B28" s="6" t="s">
        <v>5</v>
      </c>
      <c r="C28" s="2">
        <v>83502</v>
      </c>
      <c r="D28" s="2">
        <v>367.01</v>
      </c>
      <c r="E28" s="3">
        <f t="shared" si="0"/>
        <v>0.30815281276238454</v>
      </c>
    </row>
    <row r="29" spans="2:5" x14ac:dyDescent="0.25">
      <c r="B29" s="6" t="s">
        <v>6</v>
      </c>
      <c r="C29" s="2">
        <v>4123</v>
      </c>
      <c r="D29" s="2">
        <v>506.97</v>
      </c>
      <c r="E29" s="3">
        <f t="shared" si="0"/>
        <v>0.42566750629722921</v>
      </c>
    </row>
    <row r="30" spans="2:5" x14ac:dyDescent="0.25">
      <c r="B30" s="6" t="s">
        <v>53</v>
      </c>
      <c r="C30" s="2">
        <v>586</v>
      </c>
      <c r="D30" s="2">
        <v>571.39</v>
      </c>
      <c r="E30" s="3">
        <f t="shared" si="0"/>
        <v>0.47975650713685974</v>
      </c>
    </row>
    <row r="33" spans="2:4" ht="46.5" customHeight="1" x14ac:dyDescent="0.25">
      <c r="B33" s="84" t="str">
        <f>'starosna mirovina BMU'!B33:C33</f>
        <v>Prosječna mjesečna isplaćena netoplaća Republike Hrvatske za prosinac 2023. u eurima (EUR) (izvor: DZS)</v>
      </c>
      <c r="C33" s="84"/>
      <c r="D33" s="50">
        <f>'starosna mirovina BMU'!D33</f>
        <v>1191</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Tomislav Oštarić</cp:lastModifiedBy>
  <cp:lastPrinted>2024-02-28T13:52:07Z</cp:lastPrinted>
  <dcterms:created xsi:type="dcterms:W3CDTF">2023-10-03T11:00:22Z</dcterms:created>
  <dcterms:modified xsi:type="dcterms:W3CDTF">2024-02-28T13:52:42Z</dcterms:modified>
</cp:coreProperties>
</file>