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4" l="1"/>
  <c r="C27" i="11" l="1"/>
  <c r="C27" i="6"/>
  <c r="C27" i="5"/>
  <c r="C27" i="3"/>
  <c r="C13" i="2"/>
  <c r="C27" i="8"/>
  <c r="C27" i="1" l="1"/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D33" i="1" l="1"/>
  <c r="E6" i="2" l="1"/>
  <c r="E6" i="3"/>
  <c r="E7" i="4"/>
  <c r="E6" i="5"/>
  <c r="E6" i="6"/>
  <c r="E6" i="8"/>
  <c r="E6" i="9"/>
  <c r="E6" i="11"/>
  <c r="E6" i="13"/>
  <c r="D33" i="13"/>
  <c r="B33" i="13"/>
  <c r="D33" i="11"/>
  <c r="B33" i="11"/>
  <c r="D33" i="9"/>
  <c r="B33" i="9"/>
  <c r="D33" i="8"/>
  <c r="E7" i="8" s="1"/>
  <c r="B33" i="8"/>
  <c r="D33" i="6"/>
  <c r="B33" i="6"/>
  <c r="D33" i="5"/>
  <c r="B33" i="5"/>
  <c r="D34" i="4"/>
  <c r="B34" i="4"/>
  <c r="D19" i="2"/>
  <c r="D33" i="3"/>
  <c r="B33" i="3"/>
  <c r="B19" i="2"/>
  <c r="E7" i="1"/>
  <c r="B5" i="3" l="1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7" i="2"/>
  <c r="E8" i="2"/>
  <c r="E9" i="2"/>
  <c r="E10" i="2"/>
  <c r="E11" i="2"/>
  <c r="E12" i="2"/>
  <c r="E13" i="2"/>
  <c r="E14" i="2"/>
  <c r="E15" i="2"/>
  <c r="E16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<sst xmlns="http://schemas.openxmlformats.org/spreadsheetml/2006/main" count="156" uniqueCount="59">
  <si>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</si>
  <si>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</si>
  <si>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</si>
  <si>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</si>
  <si>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</si>
  <si>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</si>
  <si>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</si>
  <si>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</si>
  <si>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</si>
  <si>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</si>
  <si>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</si>
  <si>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</si>
  <si>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</si>
  <si>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</si>
  <si>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</si>
  <si>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</si>
  <si>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</si>
  <si>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</si>
  <si>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</si>
  <si>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</si>
  <si>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</si>
  <si>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</si>
  <si>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</si>
  <si>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</si>
  <si>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11,77  / 12,13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</si>
  <si>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</si>
  <si>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</si>
  <si>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</si>
  <si>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</si>
  <si>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</si>
  <si>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</si>
  <si>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</si>
  <si>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</si>
  <si>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</si>
  <si>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</si>
  <si>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</si>
  <si>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</si>
  <si>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</si>
  <si>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</si>
  <si>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</si>
  <si>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</si>
  <si>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</si>
  <si>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</si>
  <si>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</si>
  <si>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</si>
  <si>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</si>
  <si>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</si>
  <si>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</si>
  <si>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</si>
  <si>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PREGLED OSNOVNIH PODATAKA O STANJU U SUSTAVU MIROVINSKOG OSIGURANJA
 za veljaču 2024. (isplata u ožujku 2024.)</t>
  </si>
  <si>
    <r>
      <t xml:space="preserve">350,53
</t>
    </r>
    <r>
      <rPr>
        <sz val="12"/>
        <color rgb="FFFF0000"/>
        <rFont val="Calibri"/>
        <family val="2"/>
        <charset val="238"/>
        <scheme val="minor"/>
      </rPr>
      <t>(236,33)</t>
    </r>
  </si>
  <si>
    <t>za veljaču 2024. (isplata u ožujku 2024.)</t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</si>
  <si>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</si>
  <si>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</si>
  <si>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siječanj 2024., dok su planirani rashodi za razdoblje I.-XII.2024. u visini od 8.372.313.300 eura (tekući plan Hrvatskog zavoda za mirovinsko osiguranje za 2024. godinu).</t>
  </si>
  <si>
    <t>* U 2024. godini prosječna netoplaća u RH dostupna je za siječanj 2024.</t>
  </si>
  <si>
    <t>Udio u prosječnoj netoplaći za siječanj 2024.</t>
  </si>
  <si>
    <t>Prosječna mjesečna isplaćena netoplaća Republike Hrvatske za siječanj 2024. u eurima (EUR) (izvor: DZS)</t>
  </si>
  <si>
    <t>udio u prosječnoj netoplaći za siječanj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</si>
</sst>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2" fontId="0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0" fontId="38" fillId="7" borderId="1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2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vertical="top"/>
    </xf>
    <xf numFmtId="0" fontId="40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41" fillId="0" borderId="0" xfId="0" applyFont="1" applyAlignment="1">
      <alignment vertical="top"/>
    </xf>
    <xf numFmtId="3" fontId="20" fillId="0" borderId="1" xfId="0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7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veljaču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1.226.806</a:t>
          </a:r>
          <a:r>
            <a:rPr lang="hr-HR" sz="2400"/>
            <a:t>  </a:t>
          </a:r>
          <a:r>
            <a:rPr lang="hr-HR" sz="1800"/>
            <a:t>(495,53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veljaču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185.919</a:t>
          </a:r>
          <a:r>
            <a:rPr lang="hr-HR" sz="1800" baseline="0">
              <a:solidFill>
                <a:schemeClr val="bg1"/>
              </a:solidFill>
            </a:rPr>
            <a:t> (152,26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veljaču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1.040.887</a:t>
          </a:r>
          <a:r>
            <a:rPr lang="hr-HR" sz="1800"/>
            <a:t>  </a:t>
          </a:r>
          <a:r>
            <a:rPr lang="hr-HR" sz="1800" b="1"/>
            <a:t>(556,85 eura  </a:t>
          </a:r>
          <a:r>
            <a:rPr lang="hr-HR" sz="1800" b="1">
              <a:solidFill>
                <a:schemeClr val="bg1"/>
              </a:solidFill>
            </a:rPr>
            <a:t>44,9%)</a:t>
          </a:r>
        </a:p>
      </xdr:txBody>
    </xdr:sp>
    <xdr:clientData/>
  </xdr:twoCellAnchor>
  <xdr:twoCellAnchor editAs="oneCell">
    <xdr:from>
      <xdr:col>0</xdr:col>
      <xdr:colOff>0</xdr:colOff>
      <xdr:row>102</xdr:row>
      <xdr:rowOff>1</xdr:rowOff>
    </xdr:from>
    <xdr:to>
      <xdr:col>4</xdr:col>
      <xdr:colOff>9525</xdr:colOff>
      <xdr:row>121</xdr:row>
      <xdr:rowOff>171450</xdr:rowOff>
    </xdr:to>
    <xdr:pic>
      <xdr:nvPicPr>
        <xdr:cNvPr id="11" name="Slika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01"/>
          <a:ext cx="6915150" cy="37909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180975</xdr:rowOff>
    </xdr:from>
    <xdr:to>
      <xdr:col>3</xdr:col>
      <xdr:colOff>981075</xdr:colOff>
      <xdr:row>93</xdr:row>
      <xdr:rowOff>180974</xdr:rowOff>
    </xdr:to>
    <xdr:pic>
      <xdr:nvPicPr>
        <xdr:cNvPr id="12" name="Slika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726275"/>
          <a:ext cx="6896100" cy="45719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228599</xdr:rowOff>
    </xdr:from>
    <xdr:to>
      <xdr:col>3</xdr:col>
      <xdr:colOff>962026</xdr:colOff>
      <xdr:row>43</xdr:row>
      <xdr:rowOff>180974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8963024"/>
          <a:ext cx="6877050" cy="402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topLeftCell="A16" zoomScaleNormal="100" workbookViewId="0">
      <selection activeCell="G33" sqref="G33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4" width="9.140625" style="14" customWidth="1"/>
    <col min="15" max="17" width="9.140625" style="14"/>
    <col min="18" max="16384" width="9.140625" style="13"/>
  </cols>
  <sheetData>
    <row r="3" spans="1:15" ht="43.5" customHeight="1" x14ac:dyDescent="0.25">
      <c r="A3" s="84" t="s">
        <v>49</v>
      </c>
      <c r="B3" s="84"/>
      <c r="C3" s="84"/>
      <c r="D3" s="48"/>
      <c r="E3" s="48"/>
      <c r="F3" s="47"/>
      <c r="G3" s="40"/>
      <c r="H3" s="40"/>
      <c r="I3" s="40"/>
      <c r="J3" s="40"/>
      <c r="K3" s="40"/>
      <c r="L3" s="40"/>
      <c r="M3" s="40"/>
      <c r="N3" s="40"/>
      <c r="O3" s="40"/>
    </row>
    <row r="4" spans="1:15" ht="18" customHeight="1" x14ac:dyDescent="0.25">
      <c r="A4" s="46"/>
      <c r="B4" s="46"/>
      <c r="C4" s="46"/>
      <c r="D4" s="46"/>
      <c r="E4" s="46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customFormat="1" ht="28.5" customHeight="1" x14ac:dyDescent="0.25"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customFormat="1" ht="15.75" customHeight="1" x14ac:dyDescent="0.25"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customFormat="1" ht="49.5" customHeight="1" x14ac:dyDescent="0.25">
      <c r="F7" s="40"/>
      <c r="G7" s="40"/>
      <c r="H7" s="40"/>
      <c r="I7" s="45"/>
      <c r="J7" s="40"/>
      <c r="K7" s="40"/>
      <c r="L7" s="40"/>
      <c r="M7" s="40"/>
      <c r="N7" s="40"/>
      <c r="O7" s="40"/>
    </row>
    <row r="8" spans="1:15" customFormat="1" ht="66" customHeight="1" x14ac:dyDescent="0.25"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customFormat="1" ht="15" customHeight="1" x14ac:dyDescent="0.25"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44" customFormat="1" ht="15" customHeight="1" x14ac:dyDescent="0.25"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s="41" customFormat="1" ht="30.75" customHeight="1" x14ac:dyDescent="0.2">
      <c r="A11" s="43"/>
      <c r="B11" s="43"/>
      <c r="C11" s="43"/>
      <c r="D11" s="43"/>
      <c r="E11" s="42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s="37" customFormat="1" ht="19.5" customHeight="1" x14ac:dyDescent="0.25">
      <c r="A12" s="38"/>
      <c r="B12" s="38"/>
      <c r="C12" s="38"/>
      <c r="D12" s="38"/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s="37" customFormat="1" ht="19.5" customHeight="1" x14ac:dyDescent="0.25">
      <c r="A13" s="38"/>
      <c r="B13" s="38"/>
      <c r="C13" s="38"/>
      <c r="D13" s="38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s="37" customFormat="1" ht="19.5" customHeight="1" x14ac:dyDescent="0.25">
      <c r="A14" s="38"/>
      <c r="B14" s="38"/>
      <c r="C14" s="38"/>
      <c r="D14" s="38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s="37" customFormat="1" ht="19.5" customHeight="1" x14ac:dyDescent="0.25">
      <c r="A15" s="38"/>
      <c r="B15" s="38"/>
      <c r="C15" s="38"/>
      <c r="D15" s="38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s="37" customFormat="1" ht="19.5" customHeight="1" x14ac:dyDescent="0.25">
      <c r="A16" s="38"/>
      <c r="B16" s="38"/>
      <c r="C16" s="38"/>
      <c r="D16" s="38"/>
      <c r="E16" s="39"/>
      <c r="F16" s="45"/>
      <c r="G16" s="40"/>
      <c r="H16" s="40"/>
      <c r="I16" s="40"/>
      <c r="J16" s="40"/>
      <c r="K16" s="40"/>
      <c r="L16" s="40"/>
      <c r="M16" s="40"/>
      <c r="N16" s="40"/>
      <c r="O16" s="40"/>
    </row>
    <row r="17" spans="1:17" s="37" customFormat="1" ht="39" customHeight="1" x14ac:dyDescent="0.25">
      <c r="A17" s="38"/>
      <c r="B17" s="38"/>
      <c r="C17" s="38"/>
      <c r="D17" s="38"/>
      <c r="E17" s="76"/>
      <c r="F17" s="45"/>
      <c r="G17" s="52"/>
      <c r="H17" s="40"/>
      <c r="I17" s="40"/>
      <c r="J17" s="40"/>
      <c r="K17" s="40"/>
      <c r="L17" s="40"/>
      <c r="M17" s="40"/>
      <c r="N17" s="40"/>
      <c r="O17" s="40"/>
    </row>
    <row r="18" spans="1:17" s="37" customFormat="1" ht="39" customHeight="1" x14ac:dyDescent="0.25">
      <c r="A18" s="38"/>
      <c r="B18" s="38"/>
      <c r="C18" s="38"/>
      <c r="D18" s="38"/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7" s="37" customFormat="1" ht="39" customHeight="1" x14ac:dyDescent="0.25">
      <c r="A19" s="38"/>
      <c r="B19" s="38"/>
      <c r="C19" s="38"/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7" s="37" customFormat="1" ht="39" customHeight="1" x14ac:dyDescent="0.25">
      <c r="A20" s="38"/>
      <c r="B20" s="38"/>
      <c r="C20" s="38"/>
      <c r="D20" s="38"/>
      <c r="E20" s="39"/>
      <c r="F20" s="35"/>
      <c r="G20" s="38"/>
      <c r="H20" s="38"/>
      <c r="I20" s="38"/>
      <c r="J20" s="38"/>
    </row>
    <row r="21" spans="1:17" s="37" customFormat="1" ht="19.5" customHeight="1" x14ac:dyDescent="0.25">
      <c r="A21" s="38"/>
      <c r="B21" s="38"/>
      <c r="C21" s="38"/>
      <c r="D21" s="38"/>
      <c r="E21" s="39"/>
      <c r="F21" s="35"/>
      <c r="G21" s="38"/>
      <c r="H21" s="38"/>
      <c r="I21" s="38"/>
      <c r="J21" s="38"/>
    </row>
    <row r="22" spans="1:17" customFormat="1" ht="34.5" customHeight="1" x14ac:dyDescent="0.3">
      <c r="D22" s="36"/>
      <c r="E22" s="36"/>
      <c r="F22" s="35"/>
      <c r="G22" s="36"/>
      <c r="H22" s="36"/>
      <c r="I22" s="36"/>
      <c r="J22" s="36"/>
      <c r="K22" s="36"/>
      <c r="L22" s="36"/>
    </row>
    <row r="23" spans="1:17" customFormat="1" ht="33.75" customHeight="1" x14ac:dyDescent="0.25">
      <c r="F23" s="35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51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/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81" t="s">
        <v>55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86" t="s">
        <v>47</v>
      </c>
      <c r="B47" s="87"/>
      <c r="C47" s="87"/>
      <c r="D47" s="87"/>
    </row>
    <row r="48" spans="1:17" ht="38.25" x14ac:dyDescent="0.25">
      <c r="A48" s="34" t="s">
        <v>46</v>
      </c>
      <c r="B48" s="34" t="s">
        <v>45</v>
      </c>
      <c r="C48" s="34" t="s">
        <v>44</v>
      </c>
      <c r="D48" s="54" t="s">
        <v>56</v>
      </c>
    </row>
    <row r="49" spans="1:4" ht="20.25" customHeight="1" x14ac:dyDescent="0.25">
      <c r="A49" s="30" t="s">
        <v>43</v>
      </c>
      <c r="B49" s="55">
        <v>407725</v>
      </c>
      <c r="C49" s="56">
        <v>565.35</v>
      </c>
      <c r="D49" s="70">
        <f>C49/$C$68</f>
        <v>0.4562953995157385</v>
      </c>
    </row>
    <row r="50" spans="1:4" ht="20.25" customHeight="1" x14ac:dyDescent="0.25">
      <c r="A50" s="33" t="s">
        <v>42</v>
      </c>
      <c r="B50" s="55">
        <v>47332</v>
      </c>
      <c r="C50" s="56">
        <v>645.51</v>
      </c>
      <c r="D50" s="70">
        <f t="shared" ref="D50:D65" si="0">C50/$C$68</f>
        <v>0.52099273607748187</v>
      </c>
    </row>
    <row r="51" spans="1:4" ht="20.25" customHeight="1" x14ac:dyDescent="0.25">
      <c r="A51" s="33" t="s">
        <v>41</v>
      </c>
      <c r="B51" s="55">
        <v>65341</v>
      </c>
      <c r="C51" s="56">
        <v>476.27</v>
      </c>
      <c r="D51" s="70">
        <f t="shared" si="0"/>
        <v>0.38439870863599673</v>
      </c>
    </row>
    <row r="52" spans="1:4" ht="18" customHeight="1" x14ac:dyDescent="0.25">
      <c r="A52" s="31" t="s">
        <v>40</v>
      </c>
      <c r="B52" s="57">
        <v>520398</v>
      </c>
      <c r="C52" s="58">
        <v>561.45000000000005</v>
      </c>
      <c r="D52" s="71">
        <f t="shared" si="0"/>
        <v>0.45314769975786928</v>
      </c>
    </row>
    <row r="53" spans="1:4" ht="21" customHeight="1" x14ac:dyDescent="0.25">
      <c r="A53" s="30" t="s">
        <v>39</v>
      </c>
      <c r="B53" s="55">
        <v>176417</v>
      </c>
      <c r="C53" s="56">
        <v>512.51</v>
      </c>
      <c r="D53" s="70">
        <f t="shared" si="0"/>
        <v>0.41364810330912027</v>
      </c>
    </row>
    <row r="54" spans="1:4" ht="21" customHeight="1" x14ac:dyDescent="0.25">
      <c r="A54" s="32" t="s">
        <v>38</v>
      </c>
      <c r="B54" s="55">
        <v>377</v>
      </c>
      <c r="C54" s="56">
        <v>507.32</v>
      </c>
      <c r="D54" s="70">
        <f t="shared" si="0"/>
        <v>0.40945924132364808</v>
      </c>
    </row>
    <row r="55" spans="1:4" ht="18" customHeight="1" x14ac:dyDescent="0.25">
      <c r="A55" s="31" t="s">
        <v>37</v>
      </c>
      <c r="B55" s="57">
        <v>697192</v>
      </c>
      <c r="C55" s="58">
        <v>549.04</v>
      </c>
      <c r="D55" s="71">
        <f t="shared" si="0"/>
        <v>0.44313155770782886</v>
      </c>
    </row>
    <row r="56" spans="1:4" ht="19.5" customHeight="1" x14ac:dyDescent="0.25">
      <c r="A56" s="30" t="s">
        <v>36</v>
      </c>
      <c r="B56" s="55">
        <v>88020</v>
      </c>
      <c r="C56" s="56">
        <v>375</v>
      </c>
      <c r="D56" s="70">
        <f t="shared" si="0"/>
        <v>0.30266343825665859</v>
      </c>
    </row>
    <row r="57" spans="1:4" ht="19.5" customHeight="1" x14ac:dyDescent="0.25">
      <c r="A57" s="30" t="s">
        <v>35</v>
      </c>
      <c r="B57" s="55">
        <v>160893</v>
      </c>
      <c r="C57" s="56">
        <v>432.58</v>
      </c>
      <c r="D57" s="70">
        <f t="shared" si="0"/>
        <v>0.34913640032284099</v>
      </c>
    </row>
    <row r="58" spans="1:4" ht="18.75" x14ac:dyDescent="0.25">
      <c r="A58" s="29" t="s">
        <v>34</v>
      </c>
      <c r="B58" s="59">
        <v>946105</v>
      </c>
      <c r="C58" s="60">
        <v>513.04</v>
      </c>
      <c r="D58" s="72">
        <f t="shared" si="0"/>
        <v>0.41407586763518966</v>
      </c>
    </row>
    <row r="59" spans="1:4" ht="19.5" customHeight="1" x14ac:dyDescent="0.25">
      <c r="A59" s="28" t="s">
        <v>33</v>
      </c>
      <c r="B59" s="61">
        <v>16036</v>
      </c>
      <c r="C59" s="62">
        <v>721.78</v>
      </c>
      <c r="D59" s="72">
        <f t="shared" si="0"/>
        <v>0.58255044390637611</v>
      </c>
    </row>
    <row r="60" spans="1:4" ht="19.5" customHeight="1" x14ac:dyDescent="0.25">
      <c r="A60" s="28" t="s">
        <v>32</v>
      </c>
      <c r="B60" s="61">
        <v>71509</v>
      </c>
      <c r="C60" s="62">
        <v>1094.9000000000001</v>
      </c>
      <c r="D60" s="72">
        <f t="shared" si="0"/>
        <v>0.88369652945924138</v>
      </c>
    </row>
    <row r="61" spans="1:4" ht="19.5" customHeight="1" x14ac:dyDescent="0.25">
      <c r="A61" s="28" t="s">
        <v>31</v>
      </c>
      <c r="B61" s="61">
        <v>7237</v>
      </c>
      <c r="C61" s="62">
        <v>601.70000000000005</v>
      </c>
      <c r="D61" s="72">
        <f t="shared" si="0"/>
        <v>0.48563357546408398</v>
      </c>
    </row>
    <row r="62" spans="1:4" ht="19.5" customHeight="1" x14ac:dyDescent="0.3">
      <c r="A62" s="27" t="s">
        <v>30</v>
      </c>
      <c r="B62" s="63">
        <v>1040887</v>
      </c>
      <c r="C62" s="64">
        <v>556.85</v>
      </c>
      <c r="D62" s="73">
        <f t="shared" si="0"/>
        <v>0.44943502824858761</v>
      </c>
    </row>
    <row r="63" spans="1:4" ht="18.75" customHeight="1" x14ac:dyDescent="0.25">
      <c r="A63" s="26" t="s">
        <v>29</v>
      </c>
      <c r="B63" s="65">
        <v>16542</v>
      </c>
      <c r="C63" s="66">
        <v>697.48</v>
      </c>
      <c r="D63" s="70">
        <f t="shared" si="0"/>
        <v>0.56293785310734468</v>
      </c>
    </row>
    <row r="64" spans="1:4" ht="18.75" customHeight="1" x14ac:dyDescent="0.25">
      <c r="A64" s="26" t="s">
        <v>28</v>
      </c>
      <c r="B64" s="65">
        <v>97628</v>
      </c>
      <c r="C64" s="66">
        <v>577.20000000000005</v>
      </c>
      <c r="D64" s="70">
        <f t="shared" si="0"/>
        <v>0.46585956416464896</v>
      </c>
    </row>
    <row r="65" spans="1:17" ht="29.25" customHeight="1" x14ac:dyDescent="0.25">
      <c r="A65" s="26" t="s">
        <v>27</v>
      </c>
      <c r="B65" s="67">
        <v>89849</v>
      </c>
      <c r="C65" s="69">
        <v>820.35</v>
      </c>
      <c r="D65" s="74">
        <f t="shared" si="0"/>
        <v>0.66210653753026638</v>
      </c>
    </row>
    <row r="66" spans="1:17" ht="30.75" customHeight="1" x14ac:dyDescent="0.25">
      <c r="A66" s="25" t="s">
        <v>26</v>
      </c>
      <c r="B66" s="67">
        <v>265653</v>
      </c>
      <c r="C66" s="68" t="s">
        <v>50</v>
      </c>
      <c r="D66" s="75">
        <f>28.3/100</f>
        <v>0.28300000000000003</v>
      </c>
      <c r="E66" s="80"/>
      <c r="F66" s="24"/>
      <c r="G66" s="23"/>
      <c r="I66" s="23"/>
    </row>
    <row r="67" spans="1:17" ht="18" customHeight="1" x14ac:dyDescent="0.25">
      <c r="A67" s="22" t="s">
        <v>25</v>
      </c>
      <c r="B67" s="21" t="s">
        <v>24</v>
      </c>
      <c r="C67" s="20">
        <v>8.42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85" t="s">
        <v>57</v>
      </c>
      <c r="B68" s="85"/>
      <c r="C68" s="82">
        <v>1239</v>
      </c>
      <c r="F68" s="15"/>
      <c r="K68" s="14"/>
      <c r="M68" s="13"/>
      <c r="N68" s="13"/>
      <c r="O68" s="13"/>
      <c r="P68" s="13"/>
      <c r="Q68" s="13"/>
    </row>
    <row r="95" spans="1:6" x14ac:dyDescent="0.25">
      <c r="A95" s="19" t="s">
        <v>23</v>
      </c>
      <c r="B95" s="18"/>
      <c r="C95"/>
      <c r="D95"/>
      <c r="E95"/>
      <c r="F95"/>
    </row>
    <row r="96" spans="1:6" ht="12" customHeight="1" x14ac:dyDescent="0.25">
      <c r="A96" s="19" t="s">
        <v>22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9" t="s">
        <v>52</v>
      </c>
      <c r="B98" s="89"/>
      <c r="C98" s="89"/>
      <c r="D98" s="89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9"/>
      <c r="B99" s="89"/>
      <c r="C99" s="89"/>
      <c r="D99" s="89"/>
      <c r="E99" s="17"/>
      <c r="F99" s="17"/>
      <c r="G99" s="17"/>
      <c r="H99" s="17"/>
      <c r="I99" s="17"/>
      <c r="J99" s="17"/>
      <c r="K99" s="17"/>
      <c r="L99" s="17"/>
    </row>
    <row r="100" spans="1:12" ht="11.25" customHeight="1" x14ac:dyDescent="0.25">
      <c r="A100" s="89"/>
      <c r="B100" s="89"/>
      <c r="C100" s="89"/>
      <c r="D100" s="89"/>
    </row>
    <row r="101" spans="1:12" ht="67.5" customHeight="1" x14ac:dyDescent="0.25">
      <c r="A101" s="89" t="s">
        <v>53</v>
      </c>
      <c r="B101" s="89"/>
      <c r="C101" s="89"/>
      <c r="D101" s="89"/>
    </row>
    <row r="102" spans="1:12" ht="50.25" customHeight="1" x14ac:dyDescent="0.25">
      <c r="A102" s="88" t="s">
        <v>54</v>
      </c>
      <c r="B102" s="88"/>
      <c r="C102" s="88"/>
      <c r="D102" s="88"/>
    </row>
    <row r="117" spans="1:11" ht="15" customHeight="1" x14ac:dyDescent="0.25">
      <c r="A117" s="83"/>
      <c r="B117" s="83"/>
      <c r="C117" s="83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83"/>
      <c r="B118" s="83"/>
      <c r="C118" s="83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Q32" sqref="Q32"/>
    </sheetView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2" spans="2:29" ht="37.5" customHeight="1" x14ac:dyDescent="0.25">
      <c r="B2" s="90" t="s">
        <v>16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41433</v>
      </c>
      <c r="D7" s="12">
        <v>289.15540052615069</v>
      </c>
      <c r="E7" s="3">
        <f t="shared" ref="E7:E30" si="0">D7/$D$33</f>
        <v>0.23337804723660266</v>
      </c>
    </row>
    <row r="8" spans="2:29" x14ac:dyDescent="0.25">
      <c r="B8" s="6" t="s">
        <v>1</v>
      </c>
      <c r="C8" s="2">
        <v>19077</v>
      </c>
      <c r="D8" s="2">
        <v>332.87</v>
      </c>
      <c r="E8" s="3">
        <f t="shared" si="0"/>
        <v>0.26866020984665051</v>
      </c>
    </row>
    <row r="9" spans="2:29" x14ac:dyDescent="0.25">
      <c r="B9" s="6" t="s">
        <v>2</v>
      </c>
      <c r="C9" s="2">
        <v>20951</v>
      </c>
      <c r="D9" s="2">
        <v>402.85</v>
      </c>
      <c r="E9" s="3">
        <f t="shared" si="0"/>
        <v>0.32514124293785313</v>
      </c>
    </row>
    <row r="10" spans="2:29" x14ac:dyDescent="0.25">
      <c r="B10" s="6">
        <v>30</v>
      </c>
      <c r="C10" s="2">
        <v>5131</v>
      </c>
      <c r="D10" s="2">
        <v>439.06</v>
      </c>
      <c r="E10" s="3">
        <f t="shared" si="0"/>
        <v>0.35436642453591605</v>
      </c>
    </row>
    <row r="11" spans="2:29" x14ac:dyDescent="0.25">
      <c r="B11" s="6">
        <v>31</v>
      </c>
      <c r="C11" s="2">
        <v>4667</v>
      </c>
      <c r="D11" s="2">
        <v>460.01</v>
      </c>
      <c r="E11" s="3">
        <f t="shared" si="0"/>
        <v>0.37127522195318807</v>
      </c>
    </row>
    <row r="12" spans="2:29" x14ac:dyDescent="0.25">
      <c r="B12" s="6">
        <v>32</v>
      </c>
      <c r="C12" s="2">
        <v>4598</v>
      </c>
      <c r="D12" s="2">
        <v>462.32</v>
      </c>
      <c r="E12" s="3">
        <f t="shared" si="0"/>
        <v>0.37313962873284906</v>
      </c>
    </row>
    <row r="13" spans="2:29" x14ac:dyDescent="0.25">
      <c r="B13" s="6">
        <v>33</v>
      </c>
      <c r="C13" s="2">
        <v>4511</v>
      </c>
      <c r="D13" s="2">
        <v>479.64</v>
      </c>
      <c r="E13" s="3">
        <f t="shared" si="0"/>
        <v>0.38711864406779661</v>
      </c>
    </row>
    <row r="14" spans="2:29" x14ac:dyDescent="0.25">
      <c r="B14" s="6">
        <v>34</v>
      </c>
      <c r="C14" s="2">
        <v>4010</v>
      </c>
      <c r="D14" s="2">
        <v>497.69</v>
      </c>
      <c r="E14" s="3">
        <f t="shared" si="0"/>
        <v>0.40168684422921713</v>
      </c>
    </row>
    <row r="15" spans="2:29" x14ac:dyDescent="0.25">
      <c r="B15" s="6">
        <v>35</v>
      </c>
      <c r="C15" s="2">
        <v>13078</v>
      </c>
      <c r="D15" s="2">
        <v>480.52</v>
      </c>
      <c r="E15" s="3">
        <f t="shared" si="0"/>
        <v>0.38782889426957223</v>
      </c>
    </row>
    <row r="16" spans="2:29" x14ac:dyDescent="0.25">
      <c r="B16" s="6">
        <v>36</v>
      </c>
      <c r="C16" s="2">
        <v>6013</v>
      </c>
      <c r="D16" s="2">
        <v>522.55999999999995</v>
      </c>
      <c r="E16" s="3">
        <f t="shared" si="0"/>
        <v>0.42175948345439868</v>
      </c>
    </row>
    <row r="17" spans="2:5" x14ac:dyDescent="0.25">
      <c r="B17" s="6">
        <v>37</v>
      </c>
      <c r="C17" s="2">
        <v>5030</v>
      </c>
      <c r="D17" s="2">
        <v>546.95000000000005</v>
      </c>
      <c r="E17" s="3">
        <f t="shared" si="0"/>
        <v>0.44144471347861181</v>
      </c>
    </row>
    <row r="18" spans="2:5" x14ac:dyDescent="0.25">
      <c r="B18" s="6">
        <v>38</v>
      </c>
      <c r="C18" s="2">
        <v>4383</v>
      </c>
      <c r="D18" s="2">
        <v>575.94000000000005</v>
      </c>
      <c r="E18" s="3">
        <f t="shared" si="0"/>
        <v>0.46484261501210661</v>
      </c>
    </row>
    <row r="19" spans="2:5" x14ac:dyDescent="0.25">
      <c r="B19" s="6">
        <v>39</v>
      </c>
      <c r="C19" s="2">
        <v>3355</v>
      </c>
      <c r="D19" s="2">
        <v>597.34</v>
      </c>
      <c r="E19" s="3">
        <f t="shared" si="0"/>
        <v>0.48211460855528654</v>
      </c>
    </row>
    <row r="20" spans="2:5" x14ac:dyDescent="0.25">
      <c r="B20" s="6">
        <v>40</v>
      </c>
      <c r="C20" s="2">
        <v>14608</v>
      </c>
      <c r="D20" s="2">
        <v>585.53</v>
      </c>
      <c r="E20" s="3">
        <f t="shared" si="0"/>
        <v>0.47258272800645679</v>
      </c>
    </row>
    <row r="21" spans="2:5" x14ac:dyDescent="0.25">
      <c r="B21" s="6">
        <v>41</v>
      </c>
      <c r="C21" s="2">
        <v>3294</v>
      </c>
      <c r="D21" s="2">
        <v>621.6</v>
      </c>
      <c r="E21" s="3">
        <f t="shared" si="0"/>
        <v>0.50169491525423726</v>
      </c>
    </row>
    <row r="22" spans="2:5" x14ac:dyDescent="0.25">
      <c r="B22" s="6">
        <v>42</v>
      </c>
      <c r="C22" s="2">
        <v>1974</v>
      </c>
      <c r="D22" s="2">
        <v>650.95000000000005</v>
      </c>
      <c r="E22" s="3">
        <f t="shared" si="0"/>
        <v>0.52538337368845844</v>
      </c>
    </row>
    <row r="23" spans="2:5" x14ac:dyDescent="0.25">
      <c r="B23" s="6">
        <v>43</v>
      </c>
      <c r="C23" s="2">
        <v>1453</v>
      </c>
      <c r="D23" s="2">
        <v>680.51</v>
      </c>
      <c r="E23" s="3">
        <f t="shared" si="0"/>
        <v>0.5492413236481033</v>
      </c>
    </row>
    <row r="24" spans="2:5" x14ac:dyDescent="0.25">
      <c r="B24" s="6">
        <v>44</v>
      </c>
      <c r="C24" s="2">
        <v>1007</v>
      </c>
      <c r="D24" s="2">
        <v>707.93</v>
      </c>
      <c r="E24" s="3">
        <f t="shared" si="0"/>
        <v>0.57137207425343017</v>
      </c>
    </row>
    <row r="25" spans="2:5" x14ac:dyDescent="0.25">
      <c r="B25" s="6">
        <v>45</v>
      </c>
      <c r="C25" s="2">
        <v>754</v>
      </c>
      <c r="D25" s="2">
        <v>737.24</v>
      </c>
      <c r="E25" s="3">
        <f t="shared" si="0"/>
        <v>0.59502824858757064</v>
      </c>
    </row>
    <row r="26" spans="2:5" x14ac:dyDescent="0.25">
      <c r="B26" s="6" t="s">
        <v>3</v>
      </c>
      <c r="C26" s="2">
        <v>1566</v>
      </c>
      <c r="D26" s="2">
        <v>826.18</v>
      </c>
      <c r="E26" s="3">
        <f t="shared" si="0"/>
        <v>0.66681194511702979</v>
      </c>
    </row>
    <row r="27" spans="2:5" x14ac:dyDescent="0.25">
      <c r="B27" s="6" t="s">
        <v>4</v>
      </c>
      <c r="C27" s="7">
        <f>SUM(C7:C26)</f>
        <v>160893</v>
      </c>
      <c r="D27" s="7">
        <v>432.58</v>
      </c>
      <c r="E27" s="4">
        <f t="shared" si="0"/>
        <v>0.34913640032284099</v>
      </c>
    </row>
    <row r="28" spans="2:5" x14ac:dyDescent="0.25">
      <c r="B28" s="6" t="s">
        <v>5</v>
      </c>
      <c r="C28" s="2">
        <v>104378</v>
      </c>
      <c r="D28" s="2">
        <v>358.85</v>
      </c>
      <c r="E28" s="3">
        <f t="shared" si="0"/>
        <v>0.28962873284907187</v>
      </c>
    </row>
    <row r="29" spans="2:5" x14ac:dyDescent="0.25">
      <c r="B29" s="6" t="s">
        <v>6</v>
      </c>
      <c r="C29" s="2">
        <v>31859</v>
      </c>
      <c r="D29" s="2">
        <v>524.37</v>
      </c>
      <c r="E29" s="3">
        <f t="shared" si="0"/>
        <v>0.42322033898305084</v>
      </c>
    </row>
    <row r="30" spans="2:5" x14ac:dyDescent="0.25">
      <c r="B30" s="6" t="s">
        <v>7</v>
      </c>
      <c r="C30" s="2">
        <v>24656</v>
      </c>
      <c r="D30" s="2">
        <v>626.11</v>
      </c>
      <c r="E30" s="3">
        <f t="shared" si="0"/>
        <v>0.50533494753833741</v>
      </c>
    </row>
    <row r="33" spans="2:4" ht="45.75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90" t="s">
        <v>48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0.23737449920135612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0.29001614205004034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0.35590799031477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0.3923002421307506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0.40053268765133171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0.40555286521388217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0.42021791767554478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0.43621468926553675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0.46301856335754638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0.46821630347054077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0.48515738498789346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0.50733656174334141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0.53758676351896695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0.55543179983857949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0.54329297820823241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0.57594834543987083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0.60178369652945929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0.62836158192090397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0.64554479418886201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0.71777239709443108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0.41382566585956421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0.32478611783696532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0.48343825665859563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0.58555286521388217</v>
      </c>
    </row>
    <row r="33" spans="2:4" ht="49.5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10" zoomScaleNormal="100" workbookViewId="0">
      <selection activeCell="D33" sqref="D33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36" customHeight="1" x14ac:dyDescent="0.25">
      <c r="B2" s="90" t="s">
        <v>12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x14ac:dyDescent="0.25">
      <c r="R3" s="8"/>
    </row>
    <row r="4" spans="2:29" x14ac:dyDescent="0.25">
      <c r="R4" s="8"/>
    </row>
    <row r="5" spans="2:29" x14ac:dyDescent="0.25">
      <c r="B5" t="s">
        <v>51</v>
      </c>
      <c r="I5" s="14"/>
      <c r="R5" s="8"/>
    </row>
    <row r="6" spans="2:29" ht="34.5" customHeight="1" x14ac:dyDescent="0.25">
      <c r="B6" s="5" t="s">
        <v>11</v>
      </c>
      <c r="C6" s="5" t="s">
        <v>0</v>
      </c>
      <c r="D6" s="5" t="s">
        <v>8</v>
      </c>
      <c r="E6" s="5" t="s">
        <v>58</v>
      </c>
      <c r="R6" s="77"/>
    </row>
    <row r="7" spans="2:29" x14ac:dyDescent="0.25">
      <c r="B7" s="6" t="s">
        <v>9</v>
      </c>
      <c r="C7" s="2">
        <v>62634</v>
      </c>
      <c r="D7" s="12">
        <v>283.29973560685892</v>
      </c>
      <c r="E7" s="3">
        <f t="shared" ref="E7:E30" si="0">D7/$D$33</f>
        <v>0.22865192542926466</v>
      </c>
    </row>
    <row r="8" spans="2:29" x14ac:dyDescent="0.25">
      <c r="B8" s="6" t="s">
        <v>1</v>
      </c>
      <c r="C8" s="2">
        <v>46715</v>
      </c>
      <c r="D8" s="2">
        <v>334.14</v>
      </c>
      <c r="E8" s="3">
        <f t="shared" si="0"/>
        <v>0.26968523002421307</v>
      </c>
    </row>
    <row r="9" spans="2:29" x14ac:dyDescent="0.25">
      <c r="B9" s="6" t="s">
        <v>2</v>
      </c>
      <c r="C9" s="2">
        <v>48927</v>
      </c>
      <c r="D9" s="2">
        <v>432.97</v>
      </c>
      <c r="E9" s="3">
        <f t="shared" si="0"/>
        <v>0.34945117029862793</v>
      </c>
    </row>
    <row r="10" spans="2:29" x14ac:dyDescent="0.25">
      <c r="B10" s="6">
        <v>30</v>
      </c>
      <c r="C10" s="2">
        <v>20964</v>
      </c>
      <c r="D10" s="2">
        <v>539.54</v>
      </c>
      <c r="E10" s="3">
        <f t="shared" si="0"/>
        <v>0.43546408393866021</v>
      </c>
    </row>
    <row r="11" spans="2:29" x14ac:dyDescent="0.25">
      <c r="B11" s="6">
        <v>31</v>
      </c>
      <c r="C11" s="2">
        <v>12993</v>
      </c>
      <c r="D11" s="2">
        <v>559.25</v>
      </c>
      <c r="E11" s="3">
        <f t="shared" si="0"/>
        <v>0.45137207425343018</v>
      </c>
    </row>
    <row r="12" spans="2:29" x14ac:dyDescent="0.25">
      <c r="B12" s="6">
        <v>32</v>
      </c>
      <c r="C12" s="2">
        <v>12141</v>
      </c>
      <c r="D12" s="2">
        <v>569.54</v>
      </c>
      <c r="E12" s="3">
        <f t="shared" si="0"/>
        <v>0.45967715899919287</v>
      </c>
    </row>
    <row r="13" spans="2:29" x14ac:dyDescent="0.25">
      <c r="B13" s="6">
        <v>33</v>
      </c>
      <c r="C13" s="2">
        <v>10680</v>
      </c>
      <c r="D13" s="2">
        <v>592.13</v>
      </c>
      <c r="E13" s="3">
        <f t="shared" si="0"/>
        <v>0.47790960451977399</v>
      </c>
    </row>
    <row r="14" spans="2:29" x14ac:dyDescent="0.25">
      <c r="B14" s="6">
        <v>34</v>
      </c>
      <c r="C14" s="2">
        <v>8381</v>
      </c>
      <c r="D14" s="2">
        <v>631.32000000000005</v>
      </c>
      <c r="E14" s="3">
        <f t="shared" si="0"/>
        <v>0.5095399515738499</v>
      </c>
    </row>
    <row r="15" spans="2:29" x14ac:dyDescent="0.25">
      <c r="B15" s="6">
        <v>35</v>
      </c>
      <c r="C15" s="2">
        <v>44301</v>
      </c>
      <c r="D15" s="2">
        <v>637.03</v>
      </c>
      <c r="E15" s="3">
        <f t="shared" si="0"/>
        <v>0.51414850686037128</v>
      </c>
    </row>
    <row r="16" spans="2:29" x14ac:dyDescent="0.25">
      <c r="B16" s="6">
        <v>36</v>
      </c>
      <c r="C16" s="2">
        <v>14300</v>
      </c>
      <c r="D16" s="2">
        <v>679.67</v>
      </c>
      <c r="E16" s="3">
        <f t="shared" si="0"/>
        <v>0.54856335754640839</v>
      </c>
    </row>
    <row r="17" spans="2:5" x14ac:dyDescent="0.25">
      <c r="B17" s="6">
        <v>37</v>
      </c>
      <c r="C17" s="2">
        <v>12473</v>
      </c>
      <c r="D17" s="2">
        <v>719.62</v>
      </c>
      <c r="E17" s="3">
        <f t="shared" si="0"/>
        <v>0.58080710250201772</v>
      </c>
    </row>
    <row r="18" spans="2:5" x14ac:dyDescent="0.25">
      <c r="B18" s="6">
        <v>38</v>
      </c>
      <c r="C18" s="2">
        <v>11983</v>
      </c>
      <c r="D18" s="2">
        <v>760.6</v>
      </c>
      <c r="E18" s="3">
        <f t="shared" si="0"/>
        <v>0.61388216303470544</v>
      </c>
    </row>
    <row r="19" spans="2:5" x14ac:dyDescent="0.25">
      <c r="B19" s="6">
        <v>39</v>
      </c>
      <c r="C19" s="2">
        <v>11384</v>
      </c>
      <c r="D19" s="2">
        <v>801.47</v>
      </c>
      <c r="E19" s="3">
        <f t="shared" si="0"/>
        <v>0.64686844229217111</v>
      </c>
    </row>
    <row r="20" spans="2:5" x14ac:dyDescent="0.25">
      <c r="B20" s="6">
        <v>40</v>
      </c>
      <c r="C20" s="2">
        <v>27498</v>
      </c>
      <c r="D20" s="2">
        <v>781.69</v>
      </c>
      <c r="E20" s="3">
        <f t="shared" si="0"/>
        <v>0.63090395480225991</v>
      </c>
    </row>
    <row r="21" spans="2:5" x14ac:dyDescent="0.25">
      <c r="B21" s="6">
        <v>41</v>
      </c>
      <c r="C21" s="2">
        <v>13453</v>
      </c>
      <c r="D21" s="2">
        <v>804.68</v>
      </c>
      <c r="E21" s="3">
        <f t="shared" si="0"/>
        <v>0.64945924132364807</v>
      </c>
    </row>
    <row r="22" spans="2:5" x14ac:dyDescent="0.25">
      <c r="B22" s="6">
        <v>42</v>
      </c>
      <c r="C22" s="2">
        <v>10300</v>
      </c>
      <c r="D22" s="2">
        <v>809.72</v>
      </c>
      <c r="E22" s="3">
        <f t="shared" si="0"/>
        <v>0.65352703793381761</v>
      </c>
    </row>
    <row r="23" spans="2:5" x14ac:dyDescent="0.25">
      <c r="B23" s="6">
        <v>43</v>
      </c>
      <c r="C23" s="2">
        <v>9393</v>
      </c>
      <c r="D23" s="2">
        <v>810.03</v>
      </c>
      <c r="E23" s="3">
        <f t="shared" si="0"/>
        <v>0.65377723970944313</v>
      </c>
    </row>
    <row r="24" spans="2:5" x14ac:dyDescent="0.25">
      <c r="B24" s="6">
        <v>44</v>
      </c>
      <c r="C24" s="2">
        <v>8008</v>
      </c>
      <c r="D24" s="2">
        <v>826.04</v>
      </c>
      <c r="E24" s="3">
        <f t="shared" si="0"/>
        <v>0.66669895076674734</v>
      </c>
    </row>
    <row r="25" spans="2:5" x14ac:dyDescent="0.25">
      <c r="B25" s="6">
        <v>45</v>
      </c>
      <c r="C25" s="2">
        <v>7502</v>
      </c>
      <c r="D25" s="2">
        <v>830.61</v>
      </c>
      <c r="E25" s="3">
        <f t="shared" si="0"/>
        <v>0.67038740920096851</v>
      </c>
    </row>
    <row r="26" spans="2:5" x14ac:dyDescent="0.25">
      <c r="B26" s="6" t="s">
        <v>3</v>
      </c>
      <c r="C26" s="2">
        <v>13695</v>
      </c>
      <c r="D26" s="2">
        <v>919.52</v>
      </c>
      <c r="E26" s="3">
        <f t="shared" si="0"/>
        <v>0.74214689265536726</v>
      </c>
    </row>
    <row r="27" spans="2:5" x14ac:dyDescent="0.25">
      <c r="B27" s="6" t="s">
        <v>4</v>
      </c>
      <c r="C27" s="7">
        <f>SUM(C7:C26)</f>
        <v>407725</v>
      </c>
      <c r="D27" s="7">
        <v>565.35</v>
      </c>
      <c r="E27" s="4">
        <f t="shared" si="0"/>
        <v>0.4562953995157385</v>
      </c>
    </row>
    <row r="28" spans="2:5" x14ac:dyDescent="0.25">
      <c r="B28" s="6" t="s">
        <v>5</v>
      </c>
      <c r="C28" s="2">
        <v>223435</v>
      </c>
      <c r="D28" s="2">
        <v>410.16</v>
      </c>
      <c r="E28" s="3">
        <f t="shared" si="0"/>
        <v>0.33104116222760294</v>
      </c>
    </row>
    <row r="29" spans="2:5" x14ac:dyDescent="0.25">
      <c r="B29" s="6" t="s">
        <v>6</v>
      </c>
      <c r="C29" s="2">
        <v>94441</v>
      </c>
      <c r="D29" s="2">
        <v>689.89</v>
      </c>
      <c r="E29" s="3">
        <f t="shared" si="0"/>
        <v>0.55681194511702981</v>
      </c>
    </row>
    <row r="30" spans="2:5" x14ac:dyDescent="0.25">
      <c r="B30" s="6" t="s">
        <v>7</v>
      </c>
      <c r="C30" s="2">
        <v>89849</v>
      </c>
      <c r="D30" s="2">
        <v>820.35</v>
      </c>
      <c r="E30" s="3">
        <f t="shared" si="0"/>
        <v>0.66210653753026638</v>
      </c>
    </row>
    <row r="33" spans="2:4" ht="40.5" customHeight="1" x14ac:dyDescent="0.25">
      <c r="B33" s="91" t="s">
        <v>57</v>
      </c>
      <c r="C33" s="91"/>
      <c r="D33" s="53">
        <f>'NOVO GRAF+TABLICA'!C68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9"/>
  <sheetViews>
    <sheetView workbookViewId="0">
      <selection activeCell="D19" sqref="D19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0" t="s">
        <v>19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10</v>
      </c>
      <c r="C7" s="2">
        <v>24299</v>
      </c>
      <c r="D7" s="12">
        <v>616.87067410181487</v>
      </c>
      <c r="E7" s="3">
        <f t="shared" ref="E7:E16" si="0">D7/$D$19</f>
        <v>0.49787786448895471</v>
      </c>
      <c r="G7" s="78"/>
      <c r="H7" s="1"/>
    </row>
    <row r="8" spans="2:29" x14ac:dyDescent="0.25">
      <c r="B8" s="6">
        <v>42</v>
      </c>
      <c r="C8" s="2">
        <v>10091</v>
      </c>
      <c r="D8" s="2">
        <v>644.34</v>
      </c>
      <c r="E8" s="3">
        <f t="shared" si="0"/>
        <v>0.52004842615012115</v>
      </c>
    </row>
    <row r="9" spans="2:29" x14ac:dyDescent="0.25">
      <c r="B9" s="6">
        <v>43</v>
      </c>
      <c r="C9" s="2">
        <v>5663</v>
      </c>
      <c r="D9" s="2">
        <v>673.77</v>
      </c>
      <c r="E9" s="3">
        <f t="shared" si="0"/>
        <v>0.54380145278450365</v>
      </c>
    </row>
    <row r="10" spans="2:29" x14ac:dyDescent="0.25">
      <c r="B10" s="6">
        <v>44</v>
      </c>
      <c r="C10" s="2">
        <v>3386</v>
      </c>
      <c r="D10" s="2">
        <v>705.27</v>
      </c>
      <c r="E10" s="3">
        <f t="shared" si="0"/>
        <v>0.5692251815980629</v>
      </c>
    </row>
    <row r="11" spans="2:29" x14ac:dyDescent="0.25">
      <c r="B11" s="6">
        <v>45</v>
      </c>
      <c r="C11" s="2">
        <v>2054</v>
      </c>
      <c r="D11" s="2">
        <v>726.76</v>
      </c>
      <c r="E11" s="3">
        <f t="shared" si="0"/>
        <v>0.58656981436642452</v>
      </c>
    </row>
    <row r="12" spans="2:29" x14ac:dyDescent="0.25">
      <c r="B12" s="6" t="s">
        <v>3</v>
      </c>
      <c r="C12" s="2">
        <v>1839</v>
      </c>
      <c r="D12" s="2">
        <v>742.49</v>
      </c>
      <c r="E12" s="3">
        <f t="shared" si="0"/>
        <v>0.59926553672316385</v>
      </c>
    </row>
    <row r="13" spans="2:29" x14ac:dyDescent="0.25">
      <c r="B13" s="6" t="s">
        <v>4</v>
      </c>
      <c r="C13" s="49">
        <f>SUM(C7:C12)</f>
        <v>47332</v>
      </c>
      <c r="D13" s="49">
        <v>645.51</v>
      </c>
      <c r="E13" s="3">
        <f t="shared" si="0"/>
        <v>0.52099273607748187</v>
      </c>
    </row>
    <row r="14" spans="2:29" x14ac:dyDescent="0.25">
      <c r="B14" s="6" t="s">
        <v>5</v>
      </c>
      <c r="C14" s="2">
        <v>479</v>
      </c>
      <c r="D14" s="2">
        <v>524.29</v>
      </c>
      <c r="E14" s="3">
        <f t="shared" si="0"/>
        <v>0.42315577078288941</v>
      </c>
    </row>
    <row r="15" spans="2:29" x14ac:dyDescent="0.25">
      <c r="B15" s="6" t="s">
        <v>6</v>
      </c>
      <c r="C15" s="2">
        <v>24</v>
      </c>
      <c r="D15" s="2">
        <v>643.70000000000005</v>
      </c>
      <c r="E15" s="3">
        <f t="shared" si="0"/>
        <v>0.51953188054882971</v>
      </c>
    </row>
    <row r="16" spans="2:29" x14ac:dyDescent="0.25">
      <c r="B16" s="6" t="s">
        <v>7</v>
      </c>
      <c r="C16" s="2">
        <v>46829</v>
      </c>
      <c r="D16" s="2">
        <v>646.75</v>
      </c>
      <c r="E16" s="3">
        <f t="shared" si="0"/>
        <v>0.52199354317998381</v>
      </c>
    </row>
    <row r="19" spans="2:4" ht="44.25" customHeight="1" x14ac:dyDescent="0.25">
      <c r="B19" s="91" t="str">
        <f>'starosna mirovina BMU'!B33:C33</f>
        <v>Prosječna mjesečna isplaćena netoplaća Republike Hrvatske za siječanj 2024. u eurima (EUR) (izvor: DZS)</v>
      </c>
      <c r="C19" s="91"/>
      <c r="D19" s="50">
        <f>'starosna mirovina BMU'!D33</f>
        <v>1239</v>
      </c>
    </row>
  </sheetData>
  <mergeCells count="2">
    <mergeCell ref="B2:E2"/>
    <mergeCell ref="B19:C19"/>
  </mergeCells>
  <conditionalFormatting sqref="E7:E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2" t="s">
        <v>20</v>
      </c>
      <c r="C2" s="92"/>
      <c r="D2" s="92"/>
      <c r="E2" s="9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17855</v>
      </c>
      <c r="D7" s="12">
        <v>331.21584654158499</v>
      </c>
      <c r="E7" s="3">
        <f t="shared" ref="E7:E30" si="0">D7/$D$33</f>
        <v>0.26732513845164246</v>
      </c>
    </row>
    <row r="8" spans="2:29" x14ac:dyDescent="0.25">
      <c r="B8" s="6" t="s">
        <v>1</v>
      </c>
      <c r="C8" s="2">
        <v>15227</v>
      </c>
      <c r="D8" s="2">
        <v>455.6</v>
      </c>
      <c r="E8" s="3">
        <f t="shared" si="0"/>
        <v>0.36771589991928977</v>
      </c>
      <c r="I8" s="1"/>
    </row>
    <row r="9" spans="2:29" x14ac:dyDescent="0.25">
      <c r="B9" s="6" t="s">
        <v>2</v>
      </c>
      <c r="C9" s="2">
        <v>16865</v>
      </c>
      <c r="D9" s="2">
        <v>538.76</v>
      </c>
      <c r="E9" s="3">
        <f t="shared" si="0"/>
        <v>0.43483454398708637</v>
      </c>
    </row>
    <row r="10" spans="2:29" x14ac:dyDescent="0.25">
      <c r="B10" s="6">
        <v>30</v>
      </c>
      <c r="C10" s="2">
        <v>3159</v>
      </c>
      <c r="D10" s="2">
        <v>578.88</v>
      </c>
      <c r="E10" s="3">
        <f t="shared" si="0"/>
        <v>0.46721549636803872</v>
      </c>
    </row>
    <row r="11" spans="2:29" x14ac:dyDescent="0.25">
      <c r="B11" s="6">
        <v>31</v>
      </c>
      <c r="C11" s="2">
        <v>2610</v>
      </c>
      <c r="D11" s="2">
        <v>582.30999999999995</v>
      </c>
      <c r="E11" s="3">
        <f t="shared" si="0"/>
        <v>0.46998385794995962</v>
      </c>
    </row>
    <row r="12" spans="2:29" x14ac:dyDescent="0.25">
      <c r="B12" s="6">
        <v>32</v>
      </c>
      <c r="C12" s="2">
        <v>2284</v>
      </c>
      <c r="D12" s="2">
        <v>590.27</v>
      </c>
      <c r="E12" s="3">
        <f t="shared" si="0"/>
        <v>0.47640839386602096</v>
      </c>
    </row>
    <row r="13" spans="2:29" x14ac:dyDescent="0.25">
      <c r="B13" s="6">
        <v>33</v>
      </c>
      <c r="C13" s="2">
        <v>1918</v>
      </c>
      <c r="D13" s="2">
        <v>610.30999999999995</v>
      </c>
      <c r="E13" s="3">
        <f t="shared" si="0"/>
        <v>0.49258272800645675</v>
      </c>
    </row>
    <row r="14" spans="2:29" x14ac:dyDescent="0.25">
      <c r="B14" s="6">
        <v>34</v>
      </c>
      <c r="C14" s="2">
        <v>1461</v>
      </c>
      <c r="D14" s="2">
        <v>604.45000000000005</v>
      </c>
      <c r="E14" s="3">
        <f t="shared" si="0"/>
        <v>0.48785310734463283</v>
      </c>
    </row>
    <row r="15" spans="2:29" x14ac:dyDescent="0.25">
      <c r="B15" s="6">
        <v>35</v>
      </c>
      <c r="C15" s="2">
        <v>1186</v>
      </c>
      <c r="D15" s="2">
        <v>601.97</v>
      </c>
      <c r="E15" s="3">
        <f t="shared" si="0"/>
        <v>0.48585149313962878</v>
      </c>
    </row>
    <row r="16" spans="2:29" x14ac:dyDescent="0.25">
      <c r="B16" s="6">
        <v>36</v>
      </c>
      <c r="C16" s="2">
        <v>863</v>
      </c>
      <c r="D16" s="2">
        <v>617.27</v>
      </c>
      <c r="E16" s="3">
        <f t="shared" si="0"/>
        <v>0.49820016142050039</v>
      </c>
    </row>
    <row r="17" spans="2:5" x14ac:dyDescent="0.25">
      <c r="B17" s="6">
        <v>37</v>
      </c>
      <c r="C17" s="2">
        <v>643</v>
      </c>
      <c r="D17" s="2">
        <v>600.05999999999995</v>
      </c>
      <c r="E17" s="3">
        <f t="shared" si="0"/>
        <v>0.48430992736077477</v>
      </c>
    </row>
    <row r="18" spans="2:5" x14ac:dyDescent="0.25">
      <c r="B18" s="6">
        <v>38</v>
      </c>
      <c r="C18" s="2">
        <v>481</v>
      </c>
      <c r="D18" s="2">
        <v>624.16</v>
      </c>
      <c r="E18" s="3">
        <f t="shared" si="0"/>
        <v>0.50376109765940269</v>
      </c>
    </row>
    <row r="19" spans="2:5" x14ac:dyDescent="0.25">
      <c r="B19" s="6">
        <v>39</v>
      </c>
      <c r="C19" s="2">
        <v>288</v>
      </c>
      <c r="D19" s="2">
        <v>631.22</v>
      </c>
      <c r="E19" s="3">
        <f t="shared" si="0"/>
        <v>0.50945924132364817</v>
      </c>
    </row>
    <row r="20" spans="2:5" x14ac:dyDescent="0.25">
      <c r="B20" s="6">
        <v>40</v>
      </c>
      <c r="C20" s="2">
        <v>230</v>
      </c>
      <c r="D20" s="2">
        <v>618.54999999999995</v>
      </c>
      <c r="E20" s="3">
        <f t="shared" si="0"/>
        <v>0.4992332526230831</v>
      </c>
    </row>
    <row r="21" spans="2:5" x14ac:dyDescent="0.25">
      <c r="B21" s="6">
        <v>41</v>
      </c>
      <c r="C21" s="2">
        <v>120</v>
      </c>
      <c r="D21" s="2">
        <v>628.52</v>
      </c>
      <c r="E21" s="3">
        <f t="shared" si="0"/>
        <v>0.50728006456820018</v>
      </c>
    </row>
    <row r="22" spans="2:5" x14ac:dyDescent="0.25">
      <c r="B22" s="6">
        <v>42</v>
      </c>
      <c r="C22" s="2">
        <v>53</v>
      </c>
      <c r="D22" s="2">
        <v>651.54999999999995</v>
      </c>
      <c r="E22" s="3">
        <f t="shared" si="0"/>
        <v>0.52586763518966906</v>
      </c>
    </row>
    <row r="23" spans="2:5" x14ac:dyDescent="0.25">
      <c r="B23" s="6">
        <v>43</v>
      </c>
      <c r="C23" s="2">
        <v>43</v>
      </c>
      <c r="D23" s="2">
        <v>650.98</v>
      </c>
      <c r="E23" s="3">
        <f t="shared" si="0"/>
        <v>0.52540758676351895</v>
      </c>
    </row>
    <row r="24" spans="2:5" x14ac:dyDescent="0.25">
      <c r="B24" s="6">
        <v>44</v>
      </c>
      <c r="C24" s="2">
        <v>26</v>
      </c>
      <c r="D24" s="2">
        <v>671.12</v>
      </c>
      <c r="E24" s="3">
        <f t="shared" si="0"/>
        <v>0.54166263115415658</v>
      </c>
    </row>
    <row r="25" spans="2:5" x14ac:dyDescent="0.25">
      <c r="B25" s="6">
        <v>45</v>
      </c>
      <c r="C25" s="2">
        <v>13</v>
      </c>
      <c r="D25" s="12">
        <v>669</v>
      </c>
      <c r="E25" s="3">
        <f t="shared" si="0"/>
        <v>0.53995157384987891</v>
      </c>
    </row>
    <row r="26" spans="2:5" x14ac:dyDescent="0.25">
      <c r="B26" s="6" t="s">
        <v>3</v>
      </c>
      <c r="C26" s="2">
        <v>16</v>
      </c>
      <c r="D26" s="2">
        <v>691.07</v>
      </c>
      <c r="E26" s="3">
        <f t="shared" si="0"/>
        <v>0.55776432606941084</v>
      </c>
    </row>
    <row r="27" spans="2:5" x14ac:dyDescent="0.25">
      <c r="B27" s="6" t="s">
        <v>4</v>
      </c>
      <c r="C27" s="7">
        <f>SUM(C7:C26)</f>
        <v>65341</v>
      </c>
      <c r="D27" s="7">
        <v>476.27</v>
      </c>
      <c r="E27" s="4">
        <f t="shared" si="0"/>
        <v>0.38439870863599673</v>
      </c>
    </row>
    <row r="28" spans="2:5" x14ac:dyDescent="0.25">
      <c r="B28" s="6" t="s">
        <v>5</v>
      </c>
      <c r="C28" s="2">
        <v>61379</v>
      </c>
      <c r="D28" s="2">
        <v>467.39</v>
      </c>
      <c r="E28" s="3">
        <f t="shared" si="0"/>
        <v>0.37723163841807911</v>
      </c>
    </row>
    <row r="29" spans="2:5" x14ac:dyDescent="0.25">
      <c r="B29" s="6" t="s">
        <v>6</v>
      </c>
      <c r="C29" s="2">
        <v>3461</v>
      </c>
      <c r="D29" s="2">
        <v>610.95000000000005</v>
      </c>
      <c r="E29" s="3">
        <f t="shared" si="0"/>
        <v>0.49309927360774825</v>
      </c>
    </row>
    <row r="30" spans="2:5" x14ac:dyDescent="0.25">
      <c r="B30" s="6" t="s">
        <v>7</v>
      </c>
      <c r="C30" s="2">
        <v>501</v>
      </c>
      <c r="D30" s="2">
        <v>633.57000000000005</v>
      </c>
      <c r="E30" s="3">
        <f t="shared" si="0"/>
        <v>0.51135593220338982</v>
      </c>
    </row>
    <row r="33" spans="2:4" ht="46.5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90" t="s">
        <v>17</v>
      </c>
      <c r="C2" s="90"/>
      <c r="D2" s="90"/>
      <c r="E2" s="90"/>
    </row>
    <row r="3" spans="2:5" ht="18.75" customHeight="1" x14ac:dyDescent="0.25">
      <c r="B3" s="93" t="s">
        <v>18</v>
      </c>
      <c r="C3" s="93"/>
      <c r="D3" s="93"/>
      <c r="E3" s="94"/>
    </row>
    <row r="4" spans="2:5" x14ac:dyDescent="0.25">
      <c r="C4" s="11"/>
      <c r="D4" s="11"/>
    </row>
    <row r="6" spans="2:5" x14ac:dyDescent="0.25">
      <c r="B6" t="str">
        <f>'starosna prevedena iz inv.BMU'!B5</f>
        <v>za veljaču 2024. (isplata u ožujku 2024.)</v>
      </c>
    </row>
    <row r="7" spans="2:5" ht="36" x14ac:dyDescent="0.25">
      <c r="B7" s="5" t="s">
        <v>11</v>
      </c>
      <c r="C7" s="5" t="s">
        <v>0</v>
      </c>
      <c r="D7" s="5" t="s">
        <v>8</v>
      </c>
      <c r="E7" s="5" t="str">
        <f>'starosna mirovina BMU'!E6</f>
        <v>udio u prosječnoj netoplaći za siječanj 2024.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0.23233803451232696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0.29361581920903956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0.37112187247780465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0.4392171105730428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0.454180790960452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0.46223567393058923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0.47987893462469738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0.50623890234059732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0.51288135593220341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0.54605326876513316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0.57601291364003226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0.60942695722356743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0.6437288135593221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0.62958030669895071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0.55334140435835355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0.5871993543179983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0.61205811138014532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0.63773204196933009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0.65224374495560933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0.72470540758676349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0.45288135593220341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0.34009685230024211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0.55430185633575457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0.61363196125907993</v>
      </c>
    </row>
    <row r="34" spans="2:4" ht="51" customHeight="1" x14ac:dyDescent="0.25">
      <c r="B34" s="95" t="str">
        <f>'starosna mirovina BMU'!B33:C33</f>
        <v>Prosječna mjesečna isplaćena netoplaća Republike Hrvatske za siječanj 2024. u eurima (EUR) (izvor: DZS)</v>
      </c>
      <c r="C34" s="96"/>
      <c r="D34" s="50">
        <f>'starosna mirovina BMU'!D33</f>
        <v>1239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0" t="s">
        <v>13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2436</v>
      </c>
      <c r="D7" s="12">
        <v>400.45</v>
      </c>
      <c r="E7" s="3">
        <f t="shared" ref="E7:E30" si="0">D7/$D$33</f>
        <v>0.3232041969330105</v>
      </c>
    </row>
    <row r="8" spans="2:29" x14ac:dyDescent="0.25">
      <c r="B8" s="6" t="s">
        <v>1</v>
      </c>
      <c r="C8" s="2">
        <v>1</v>
      </c>
      <c r="D8" s="2">
        <v>404.03</v>
      </c>
      <c r="E8" s="3">
        <f t="shared" si="0"/>
        <v>0.32609362389023405</v>
      </c>
    </row>
    <row r="9" spans="2:29" x14ac:dyDescent="0.25">
      <c r="B9" s="6" t="s">
        <v>2</v>
      </c>
      <c r="C9" s="2">
        <v>4</v>
      </c>
      <c r="D9" s="2">
        <v>439.88</v>
      </c>
      <c r="E9" s="3">
        <f t="shared" si="0"/>
        <v>0.35502824858757059</v>
      </c>
    </row>
    <row r="10" spans="2:29" x14ac:dyDescent="0.25">
      <c r="B10" s="6">
        <v>30</v>
      </c>
      <c r="C10" s="2">
        <v>18332</v>
      </c>
      <c r="D10" s="2">
        <v>429.65</v>
      </c>
      <c r="E10" s="3">
        <f t="shared" si="0"/>
        <v>0.34677158999192897</v>
      </c>
    </row>
    <row r="11" spans="2:29" x14ac:dyDescent="0.25">
      <c r="B11" s="6">
        <v>31</v>
      </c>
      <c r="C11" s="2">
        <v>10375</v>
      </c>
      <c r="D11" s="2">
        <v>423.17</v>
      </c>
      <c r="E11" s="3">
        <f t="shared" si="0"/>
        <v>0.34154156577885392</v>
      </c>
    </row>
    <row r="12" spans="2:29" x14ac:dyDescent="0.25">
      <c r="B12" s="6">
        <v>32</v>
      </c>
      <c r="C12" s="2">
        <v>11159</v>
      </c>
      <c r="D12" s="2">
        <v>436.08</v>
      </c>
      <c r="E12" s="3">
        <f t="shared" si="0"/>
        <v>0.35196125907990311</v>
      </c>
    </row>
    <row r="13" spans="2:29" x14ac:dyDescent="0.25">
      <c r="B13" s="6">
        <v>33</v>
      </c>
      <c r="C13" s="2">
        <v>10060</v>
      </c>
      <c r="D13" s="2">
        <v>455.6</v>
      </c>
      <c r="E13" s="3">
        <f t="shared" si="0"/>
        <v>0.36771589991928977</v>
      </c>
    </row>
    <row r="14" spans="2:29" x14ac:dyDescent="0.25">
      <c r="B14" s="6">
        <v>34</v>
      </c>
      <c r="C14" s="2">
        <v>8161</v>
      </c>
      <c r="D14" s="2">
        <v>467.94</v>
      </c>
      <c r="E14" s="3">
        <f t="shared" si="0"/>
        <v>0.37767554479418886</v>
      </c>
    </row>
    <row r="15" spans="2:29" x14ac:dyDescent="0.25">
      <c r="B15" s="6">
        <v>35</v>
      </c>
      <c r="C15" s="2">
        <v>29232</v>
      </c>
      <c r="D15" s="2">
        <v>522.91</v>
      </c>
      <c r="E15" s="3">
        <f t="shared" si="0"/>
        <v>0.4220419693301049</v>
      </c>
    </row>
    <row r="16" spans="2:29" x14ac:dyDescent="0.25">
      <c r="B16" s="6">
        <v>36</v>
      </c>
      <c r="C16" s="2">
        <v>18472</v>
      </c>
      <c r="D16" s="2">
        <v>524.36</v>
      </c>
      <c r="E16" s="3">
        <f t="shared" si="0"/>
        <v>0.42321226795803069</v>
      </c>
    </row>
    <row r="17" spans="2:5" x14ac:dyDescent="0.25">
      <c r="B17" s="6">
        <v>37</v>
      </c>
      <c r="C17" s="2">
        <v>17842</v>
      </c>
      <c r="D17" s="2">
        <v>537.37</v>
      </c>
      <c r="E17" s="3">
        <f t="shared" si="0"/>
        <v>0.43371267150928167</v>
      </c>
    </row>
    <row r="18" spans="2:5" x14ac:dyDescent="0.25">
      <c r="B18" s="6">
        <v>38</v>
      </c>
      <c r="C18" s="2">
        <v>16518</v>
      </c>
      <c r="D18" s="2">
        <v>550.58000000000004</v>
      </c>
      <c r="E18" s="3">
        <f t="shared" si="0"/>
        <v>0.44437449556093628</v>
      </c>
    </row>
    <row r="19" spans="2:5" x14ac:dyDescent="0.25">
      <c r="B19" s="6">
        <v>39</v>
      </c>
      <c r="C19" s="2">
        <v>13649</v>
      </c>
      <c r="D19" s="2">
        <v>574.1</v>
      </c>
      <c r="E19" s="3">
        <f t="shared" si="0"/>
        <v>0.46335754640839388</v>
      </c>
    </row>
    <row r="20" spans="2:5" x14ac:dyDescent="0.25">
      <c r="B20" s="6">
        <v>40</v>
      </c>
      <c r="C20" s="2">
        <v>10896</v>
      </c>
      <c r="D20" s="2">
        <v>594.51</v>
      </c>
      <c r="E20" s="3">
        <f t="shared" si="0"/>
        <v>0.47983050847457626</v>
      </c>
    </row>
    <row r="21" spans="2:5" x14ac:dyDescent="0.25">
      <c r="B21" s="6">
        <v>41</v>
      </c>
      <c r="C21" s="2">
        <v>4706</v>
      </c>
      <c r="D21" s="2">
        <v>614.17999999999995</v>
      </c>
      <c r="E21" s="3">
        <f t="shared" si="0"/>
        <v>0.49570621468926551</v>
      </c>
    </row>
    <row r="22" spans="2:5" x14ac:dyDescent="0.25">
      <c r="B22" s="6">
        <v>42</v>
      </c>
      <c r="C22" s="2">
        <v>2238</v>
      </c>
      <c r="D22" s="2">
        <v>644.69000000000005</v>
      </c>
      <c r="E22" s="3">
        <f t="shared" si="0"/>
        <v>0.52033091202582737</v>
      </c>
    </row>
    <row r="23" spans="2:5" x14ac:dyDescent="0.25">
      <c r="B23" s="6">
        <v>43</v>
      </c>
      <c r="C23" s="2">
        <v>1203</v>
      </c>
      <c r="D23" s="2">
        <v>670.89</v>
      </c>
      <c r="E23" s="3">
        <f t="shared" si="0"/>
        <v>0.5414769975786925</v>
      </c>
    </row>
    <row r="24" spans="2:5" x14ac:dyDescent="0.25">
      <c r="B24" s="6">
        <v>44</v>
      </c>
      <c r="C24" s="2">
        <v>653</v>
      </c>
      <c r="D24" s="2">
        <v>692.84</v>
      </c>
      <c r="E24" s="3">
        <f t="shared" si="0"/>
        <v>0.55919289749798229</v>
      </c>
    </row>
    <row r="25" spans="2:5" x14ac:dyDescent="0.25">
      <c r="B25" s="6">
        <v>45</v>
      </c>
      <c r="C25" s="2">
        <v>286</v>
      </c>
      <c r="D25" s="2">
        <v>701.57</v>
      </c>
      <c r="E25" s="3">
        <f t="shared" si="0"/>
        <v>0.56623890234059726</v>
      </c>
    </row>
    <row r="26" spans="2:5" x14ac:dyDescent="0.25">
      <c r="B26" s="6" t="s">
        <v>3</v>
      </c>
      <c r="C26" s="2">
        <v>194</v>
      </c>
      <c r="D26" s="2">
        <v>728.1</v>
      </c>
      <c r="E26" s="3">
        <f t="shared" si="0"/>
        <v>0.58765133171912831</v>
      </c>
    </row>
    <row r="27" spans="2:5" x14ac:dyDescent="0.25">
      <c r="B27" s="6" t="s">
        <v>4</v>
      </c>
      <c r="C27" s="7">
        <f>SUM(C7:C26)</f>
        <v>176417</v>
      </c>
      <c r="D27" s="7">
        <v>512.51</v>
      </c>
      <c r="E27" s="4">
        <f t="shared" si="0"/>
        <v>0.41364810330912027</v>
      </c>
    </row>
    <row r="28" spans="2:5" x14ac:dyDescent="0.25">
      <c r="B28" s="6" t="s">
        <v>5</v>
      </c>
      <c r="C28" s="2">
        <v>60528</v>
      </c>
      <c r="D28" s="2">
        <v>438.03</v>
      </c>
      <c r="E28" s="3">
        <f t="shared" si="0"/>
        <v>0.35353510895883777</v>
      </c>
    </row>
    <row r="29" spans="2:5" x14ac:dyDescent="0.25">
      <c r="B29" s="6" t="s">
        <v>6</v>
      </c>
      <c r="C29" s="2">
        <v>95713</v>
      </c>
      <c r="D29" s="2">
        <v>537.96</v>
      </c>
      <c r="E29" s="3">
        <f t="shared" si="0"/>
        <v>0.43418886198547219</v>
      </c>
    </row>
    <row r="30" spans="2:5" x14ac:dyDescent="0.25">
      <c r="B30" s="6" t="s">
        <v>7</v>
      </c>
      <c r="C30" s="2">
        <v>20176</v>
      </c>
      <c r="D30" s="2">
        <v>615.20000000000005</v>
      </c>
      <c r="E30" s="3">
        <f t="shared" si="0"/>
        <v>0.49652945924132369</v>
      </c>
    </row>
    <row r="33" spans="2:4" ht="51.75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2" t="s">
        <v>21</v>
      </c>
      <c r="C2" s="92"/>
      <c r="D2" s="92"/>
      <c r="E2" s="9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0</v>
      </c>
      <c r="D7" s="12">
        <v>0</v>
      </c>
      <c r="E7" s="3">
        <f t="shared" ref="E7:E30" si="0">D7/$D$33</f>
        <v>0</v>
      </c>
    </row>
    <row r="8" spans="2:29" x14ac:dyDescent="0.25">
      <c r="B8" s="6" t="s">
        <v>1</v>
      </c>
      <c r="C8" s="2">
        <v>0</v>
      </c>
      <c r="D8" s="12">
        <v>0</v>
      </c>
      <c r="E8" s="3">
        <f t="shared" si="0"/>
        <v>0</v>
      </c>
    </row>
    <row r="9" spans="2:29" x14ac:dyDescent="0.25">
      <c r="B9" s="6" t="s">
        <v>2</v>
      </c>
      <c r="C9" s="2">
        <v>1</v>
      </c>
      <c r="D9" s="2">
        <v>485.05</v>
      </c>
      <c r="E9" s="3">
        <f t="shared" si="0"/>
        <v>0.39148506860371268</v>
      </c>
    </row>
    <row r="10" spans="2:29" x14ac:dyDescent="0.25">
      <c r="B10" s="6">
        <v>30</v>
      </c>
      <c r="C10" s="2">
        <v>0</v>
      </c>
      <c r="D10" s="12">
        <v>0</v>
      </c>
      <c r="E10" s="3">
        <f t="shared" si="0"/>
        <v>0</v>
      </c>
    </row>
    <row r="11" spans="2:29" x14ac:dyDescent="0.25">
      <c r="B11" s="6">
        <v>31</v>
      </c>
      <c r="C11" s="2">
        <v>13</v>
      </c>
      <c r="D11" s="2">
        <v>408.42</v>
      </c>
      <c r="E11" s="3">
        <f t="shared" si="0"/>
        <v>0.329636803874092</v>
      </c>
    </row>
    <row r="12" spans="2:29" x14ac:dyDescent="0.25">
      <c r="B12" s="6">
        <v>32</v>
      </c>
      <c r="C12" s="2">
        <v>47</v>
      </c>
      <c r="D12" s="2">
        <v>426.2</v>
      </c>
      <c r="E12" s="3">
        <f t="shared" si="0"/>
        <v>0.34398708635996772</v>
      </c>
    </row>
    <row r="13" spans="2:29" x14ac:dyDescent="0.25">
      <c r="B13" s="6">
        <v>33</v>
      </c>
      <c r="C13" s="2">
        <v>39</v>
      </c>
      <c r="D13" s="2">
        <v>426.77</v>
      </c>
      <c r="E13" s="3">
        <f t="shared" si="0"/>
        <v>0.34444713478611783</v>
      </c>
    </row>
    <row r="14" spans="2:29" x14ac:dyDescent="0.25">
      <c r="B14" s="6">
        <v>34</v>
      </c>
      <c r="C14" s="2">
        <v>21</v>
      </c>
      <c r="D14" s="2">
        <v>449.6</v>
      </c>
      <c r="E14" s="3">
        <f t="shared" si="0"/>
        <v>0.36287328490718324</v>
      </c>
    </row>
    <row r="15" spans="2:29" x14ac:dyDescent="0.25">
      <c r="B15" s="6">
        <v>35</v>
      </c>
      <c r="C15" s="2">
        <v>92</v>
      </c>
      <c r="D15" s="2">
        <v>526.20000000000005</v>
      </c>
      <c r="E15" s="3">
        <f t="shared" si="0"/>
        <v>0.42469733656174335</v>
      </c>
    </row>
    <row r="16" spans="2:29" x14ac:dyDescent="0.25">
      <c r="B16" s="6">
        <v>36</v>
      </c>
      <c r="C16" s="2">
        <v>54</v>
      </c>
      <c r="D16" s="2">
        <v>520.03</v>
      </c>
      <c r="E16" s="3">
        <f t="shared" si="0"/>
        <v>0.41971751412429376</v>
      </c>
    </row>
    <row r="17" spans="2:5" x14ac:dyDescent="0.25">
      <c r="B17" s="6">
        <v>37</v>
      </c>
      <c r="C17" s="2">
        <v>46</v>
      </c>
      <c r="D17" s="2">
        <v>534.51</v>
      </c>
      <c r="E17" s="3">
        <f t="shared" si="0"/>
        <v>0.43140435835351088</v>
      </c>
    </row>
    <row r="18" spans="2:5" x14ac:dyDescent="0.25">
      <c r="B18" s="6">
        <v>38</v>
      </c>
      <c r="C18" s="2">
        <v>26</v>
      </c>
      <c r="D18" s="2">
        <v>573.83000000000004</v>
      </c>
      <c r="E18" s="3">
        <f t="shared" si="0"/>
        <v>0.46313962873284908</v>
      </c>
    </row>
    <row r="19" spans="2:5" x14ac:dyDescent="0.25">
      <c r="B19" s="6">
        <v>39</v>
      </c>
      <c r="C19" s="2">
        <v>20</v>
      </c>
      <c r="D19" s="2">
        <v>586.46</v>
      </c>
      <c r="E19" s="3">
        <f t="shared" si="0"/>
        <v>0.47333333333333338</v>
      </c>
    </row>
    <row r="20" spans="2:5" x14ac:dyDescent="0.25">
      <c r="B20" s="6">
        <v>40</v>
      </c>
      <c r="C20" s="2">
        <v>9</v>
      </c>
      <c r="D20" s="2">
        <v>623.99</v>
      </c>
      <c r="E20" s="3">
        <f t="shared" si="0"/>
        <v>0.50362389023405973</v>
      </c>
    </row>
    <row r="21" spans="2:5" x14ac:dyDescent="0.25">
      <c r="B21" s="6">
        <v>41</v>
      </c>
      <c r="C21" s="2">
        <v>3</v>
      </c>
      <c r="D21" s="2">
        <v>647.69000000000005</v>
      </c>
      <c r="E21" s="3">
        <f t="shared" si="0"/>
        <v>0.52275221953188056</v>
      </c>
    </row>
    <row r="22" spans="2:5" x14ac:dyDescent="0.25">
      <c r="B22" s="6">
        <v>42</v>
      </c>
      <c r="C22" s="2">
        <v>4</v>
      </c>
      <c r="D22" s="2">
        <v>648.87</v>
      </c>
      <c r="E22" s="3">
        <f t="shared" si="0"/>
        <v>0.52370460048426148</v>
      </c>
    </row>
    <row r="23" spans="2:5" x14ac:dyDescent="0.25">
      <c r="B23" s="6">
        <v>43</v>
      </c>
      <c r="C23" s="2">
        <v>2</v>
      </c>
      <c r="D23" s="2">
        <v>732.8</v>
      </c>
      <c r="E23" s="3">
        <f t="shared" si="0"/>
        <v>0.59144471347861172</v>
      </c>
    </row>
    <row r="24" spans="2:5" x14ac:dyDescent="0.25">
      <c r="B24" s="6">
        <v>44</v>
      </c>
      <c r="C24" s="2">
        <v>0</v>
      </c>
      <c r="D24" s="12">
        <v>0</v>
      </c>
      <c r="E24" s="3">
        <f t="shared" si="0"/>
        <v>0</v>
      </c>
    </row>
    <row r="25" spans="2:5" x14ac:dyDescent="0.25">
      <c r="B25" s="6">
        <v>45</v>
      </c>
      <c r="C25" s="2">
        <v>0</v>
      </c>
      <c r="D25" s="12">
        <v>0</v>
      </c>
      <c r="E25" s="3">
        <f t="shared" si="0"/>
        <v>0</v>
      </c>
    </row>
    <row r="26" spans="2:5" x14ac:dyDescent="0.25">
      <c r="B26" s="6" t="s">
        <v>3</v>
      </c>
      <c r="C26" s="2">
        <v>0</v>
      </c>
      <c r="D26" s="12">
        <v>0</v>
      </c>
      <c r="E26" s="3">
        <f t="shared" si="0"/>
        <v>0</v>
      </c>
    </row>
    <row r="27" spans="2:5" x14ac:dyDescent="0.25">
      <c r="B27" s="6" t="s">
        <v>4</v>
      </c>
      <c r="C27" s="7">
        <f>SUM(C7:C26)</f>
        <v>377</v>
      </c>
      <c r="D27" s="7">
        <v>507.32</v>
      </c>
      <c r="E27" s="4">
        <f t="shared" si="0"/>
        <v>0.40945924132364808</v>
      </c>
    </row>
    <row r="28" spans="2:5" x14ac:dyDescent="0.25">
      <c r="B28" s="6" t="s">
        <v>5</v>
      </c>
      <c r="C28" s="2">
        <v>121</v>
      </c>
      <c r="D28" s="2">
        <v>429.02</v>
      </c>
      <c r="E28" s="3">
        <f t="shared" si="0"/>
        <v>0.3462631154156578</v>
      </c>
    </row>
    <row r="29" spans="2:5" x14ac:dyDescent="0.25">
      <c r="B29" s="6" t="s">
        <v>6</v>
      </c>
      <c r="C29" s="2">
        <v>238</v>
      </c>
      <c r="D29" s="2">
        <v>536.67999999999995</v>
      </c>
      <c r="E29" s="3">
        <f t="shared" si="0"/>
        <v>0.43315577078288936</v>
      </c>
    </row>
    <row r="30" spans="2:5" x14ac:dyDescent="0.25">
      <c r="B30" s="6" t="s">
        <v>7</v>
      </c>
      <c r="C30" s="2">
        <v>18</v>
      </c>
      <c r="D30" s="2">
        <v>645.55999999999995</v>
      </c>
      <c r="E30" s="3">
        <f t="shared" si="0"/>
        <v>0.52103309120258268</v>
      </c>
    </row>
    <row r="33" spans="2:4" ht="48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0" t="s">
        <v>14</v>
      </c>
      <c r="C2" s="90"/>
      <c r="D2" s="90"/>
      <c r="E2" s="9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83367</v>
      </c>
      <c r="D7" s="12">
        <v>298.31404836446075</v>
      </c>
      <c r="E7" s="3">
        <f t="shared" ref="E7:E30" si="0">D7/$D$33</f>
        <v>0.24077001482200222</v>
      </c>
    </row>
    <row r="8" spans="2:29" x14ac:dyDescent="0.25">
      <c r="B8" s="6" t="s">
        <v>1</v>
      </c>
      <c r="C8" s="2">
        <v>61956</v>
      </c>
      <c r="D8" s="2">
        <v>364.01</v>
      </c>
      <c r="E8" s="3">
        <f t="shared" si="0"/>
        <v>0.29379338175948344</v>
      </c>
    </row>
    <row r="9" spans="2:29" x14ac:dyDescent="0.25">
      <c r="B9" s="6" t="s">
        <v>2</v>
      </c>
      <c r="C9" s="2">
        <v>65808</v>
      </c>
      <c r="D9" s="2">
        <v>460.07</v>
      </c>
      <c r="E9" s="3">
        <f t="shared" si="0"/>
        <v>0.37132364810330909</v>
      </c>
    </row>
    <row r="10" spans="2:29" x14ac:dyDescent="0.25">
      <c r="B10" s="6">
        <v>30</v>
      </c>
      <c r="C10" s="2">
        <v>42457</v>
      </c>
      <c r="D10" s="2">
        <v>495.01</v>
      </c>
      <c r="E10" s="3">
        <f t="shared" si="0"/>
        <v>0.3995238095238095</v>
      </c>
    </row>
    <row r="11" spans="2:29" x14ac:dyDescent="0.25">
      <c r="B11" s="6">
        <v>31</v>
      </c>
      <c r="C11" s="2">
        <v>25993</v>
      </c>
      <c r="D11" s="2">
        <v>507.17</v>
      </c>
      <c r="E11" s="3">
        <f t="shared" si="0"/>
        <v>0.40933817594834543</v>
      </c>
    </row>
    <row r="12" spans="2:29" x14ac:dyDescent="0.25">
      <c r="B12" s="6">
        <v>32</v>
      </c>
      <c r="C12" s="2">
        <v>25634</v>
      </c>
      <c r="D12" s="2">
        <v>513.01</v>
      </c>
      <c r="E12" s="3">
        <f t="shared" si="0"/>
        <v>0.41405165456012916</v>
      </c>
    </row>
    <row r="13" spans="2:29" x14ac:dyDescent="0.25">
      <c r="B13" s="6">
        <v>33</v>
      </c>
      <c r="C13" s="2">
        <v>22698</v>
      </c>
      <c r="D13" s="2">
        <v>532.87</v>
      </c>
      <c r="E13" s="3">
        <f t="shared" si="0"/>
        <v>0.43008071025020178</v>
      </c>
    </row>
    <row r="14" spans="2:29" x14ac:dyDescent="0.25">
      <c r="B14" s="6">
        <v>34</v>
      </c>
      <c r="C14" s="2">
        <v>18029</v>
      </c>
      <c r="D14" s="2">
        <v>554.94000000000005</v>
      </c>
      <c r="E14" s="3">
        <f t="shared" si="0"/>
        <v>0.44789346246973372</v>
      </c>
    </row>
    <row r="15" spans="2:29" x14ac:dyDescent="0.25">
      <c r="B15" s="6">
        <v>35</v>
      </c>
      <c r="C15" s="2">
        <v>74815</v>
      </c>
      <c r="D15" s="2">
        <v>591.74</v>
      </c>
      <c r="E15" s="3">
        <f t="shared" si="0"/>
        <v>0.4775948345439871</v>
      </c>
    </row>
    <row r="16" spans="2:29" x14ac:dyDescent="0.25">
      <c r="B16" s="6">
        <v>36</v>
      </c>
      <c r="C16" s="2">
        <v>33691</v>
      </c>
      <c r="D16" s="2">
        <v>592.66</v>
      </c>
      <c r="E16" s="3">
        <f t="shared" si="0"/>
        <v>0.47833736884584338</v>
      </c>
    </row>
    <row r="17" spans="2:5" x14ac:dyDescent="0.25">
      <c r="B17" s="6">
        <v>37</v>
      </c>
      <c r="C17" s="2">
        <v>31008</v>
      </c>
      <c r="D17" s="2">
        <v>612.01</v>
      </c>
      <c r="E17" s="3">
        <f t="shared" si="0"/>
        <v>0.49395480225988697</v>
      </c>
    </row>
    <row r="18" spans="2:5" x14ac:dyDescent="0.25">
      <c r="B18" s="6">
        <v>38</v>
      </c>
      <c r="C18" s="2">
        <v>29018</v>
      </c>
      <c r="D18" s="2">
        <v>638.58000000000004</v>
      </c>
      <c r="E18" s="3">
        <f t="shared" si="0"/>
        <v>0.51539951573849885</v>
      </c>
    </row>
    <row r="19" spans="2:5" x14ac:dyDescent="0.25">
      <c r="B19" s="6">
        <v>39</v>
      </c>
      <c r="C19" s="2">
        <v>25345</v>
      </c>
      <c r="D19" s="2">
        <v>676.89</v>
      </c>
      <c r="E19" s="3">
        <f t="shared" si="0"/>
        <v>0.54631961259079898</v>
      </c>
    </row>
    <row r="20" spans="2:5" x14ac:dyDescent="0.25">
      <c r="B20" s="6">
        <v>40</v>
      </c>
      <c r="C20" s="2">
        <v>38645</v>
      </c>
      <c r="D20" s="2">
        <v>727.92</v>
      </c>
      <c r="E20" s="3">
        <f t="shared" si="0"/>
        <v>0.58750605326876515</v>
      </c>
    </row>
    <row r="21" spans="2:5" x14ac:dyDescent="0.25">
      <c r="B21" s="6">
        <v>41</v>
      </c>
      <c r="C21" s="2">
        <v>42066</v>
      </c>
      <c r="D21" s="2">
        <v>677.65</v>
      </c>
      <c r="E21" s="3">
        <f t="shared" si="0"/>
        <v>0.54693301049233256</v>
      </c>
    </row>
    <row r="22" spans="2:5" x14ac:dyDescent="0.25">
      <c r="B22" s="6">
        <v>42</v>
      </c>
      <c r="C22" s="2">
        <v>22686</v>
      </c>
      <c r="D22" s="2">
        <v>719.48</v>
      </c>
      <c r="E22" s="3">
        <f t="shared" si="0"/>
        <v>0.58069410815173528</v>
      </c>
    </row>
    <row r="23" spans="2:5" x14ac:dyDescent="0.25">
      <c r="B23" s="6">
        <v>43</v>
      </c>
      <c r="C23" s="2">
        <v>16304</v>
      </c>
      <c r="D23" s="2">
        <v>752.01</v>
      </c>
      <c r="E23" s="3">
        <f t="shared" si="0"/>
        <v>0.60694915254237292</v>
      </c>
    </row>
    <row r="24" spans="2:5" x14ac:dyDescent="0.25">
      <c r="B24" s="6">
        <v>44</v>
      </c>
      <c r="C24" s="2">
        <v>12073</v>
      </c>
      <c r="D24" s="2">
        <v>784.63</v>
      </c>
      <c r="E24" s="3">
        <f t="shared" si="0"/>
        <v>0.63327683615819208</v>
      </c>
    </row>
    <row r="25" spans="2:5" x14ac:dyDescent="0.25">
      <c r="B25" s="6">
        <v>45</v>
      </c>
      <c r="C25" s="2">
        <v>9855</v>
      </c>
      <c r="D25" s="2">
        <v>805.01</v>
      </c>
      <c r="E25" s="3">
        <f t="shared" si="0"/>
        <v>0.649725585149314</v>
      </c>
    </row>
    <row r="26" spans="2:5" x14ac:dyDescent="0.25">
      <c r="B26" s="6" t="s">
        <v>3</v>
      </c>
      <c r="C26" s="2">
        <v>15744</v>
      </c>
      <c r="D26" s="2">
        <v>896.25</v>
      </c>
      <c r="E26" s="3">
        <f t="shared" si="0"/>
        <v>0.7233656174334141</v>
      </c>
    </row>
    <row r="27" spans="2:5" x14ac:dyDescent="0.25">
      <c r="B27" s="6" t="s">
        <v>4</v>
      </c>
      <c r="C27" s="7">
        <f>SUM(C7:C26)</f>
        <v>697192</v>
      </c>
      <c r="D27" s="7">
        <v>549.04</v>
      </c>
      <c r="E27" s="4">
        <f t="shared" si="0"/>
        <v>0.44313155770782886</v>
      </c>
    </row>
    <row r="28" spans="2:5" x14ac:dyDescent="0.25">
      <c r="B28" s="6" t="s">
        <v>5</v>
      </c>
      <c r="C28" s="2">
        <v>345942</v>
      </c>
      <c r="D28" s="2">
        <v>425.35</v>
      </c>
      <c r="E28" s="3">
        <f t="shared" si="0"/>
        <v>0.34330104923325266</v>
      </c>
    </row>
    <row r="29" spans="2:5" x14ac:dyDescent="0.25">
      <c r="B29" s="6" t="s">
        <v>6</v>
      </c>
      <c r="C29" s="2">
        <v>193877</v>
      </c>
      <c r="D29" s="2">
        <v>613.29</v>
      </c>
      <c r="E29" s="3">
        <f t="shared" si="0"/>
        <v>0.49498789346246969</v>
      </c>
    </row>
    <row r="30" spans="2:5" x14ac:dyDescent="0.25">
      <c r="B30" s="6" t="s">
        <v>7</v>
      </c>
      <c r="C30" s="2">
        <v>157373</v>
      </c>
      <c r="D30" s="2">
        <v>741.78</v>
      </c>
      <c r="E30" s="3">
        <f t="shared" si="0"/>
        <v>0.59869249394673119</v>
      </c>
    </row>
    <row r="33" spans="2:4" ht="45.75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7" t="s">
        <v>15</v>
      </c>
      <c r="C2" s="97"/>
      <c r="D2" s="97"/>
      <c r="E2" s="9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za veljaču 2024. (isplata u ožujku 2024.)</v>
      </c>
    </row>
    <row r="6" spans="2:29" ht="36" x14ac:dyDescent="0.25">
      <c r="B6" s="5" t="s">
        <v>11</v>
      </c>
      <c r="C6" s="5" t="s">
        <v>0</v>
      </c>
      <c r="D6" s="5" t="s">
        <v>8</v>
      </c>
      <c r="E6" s="5" t="str">
        <f>'starosna mirovina BMU'!E6</f>
        <v>udio u prosječnoj netoplaći za siječanj 2024.</v>
      </c>
    </row>
    <row r="7" spans="2:29" x14ac:dyDescent="0.25">
      <c r="B7" s="6" t="s">
        <v>9</v>
      </c>
      <c r="C7" s="2">
        <v>35606</v>
      </c>
      <c r="D7" s="12">
        <v>307.93784081334599</v>
      </c>
      <c r="E7" s="3">
        <f t="shared" ref="E7:E30" si="0">D7/$D$33</f>
        <v>0.24853740178639708</v>
      </c>
    </row>
    <row r="8" spans="2:29" x14ac:dyDescent="0.25">
      <c r="B8" s="6" t="s">
        <v>1</v>
      </c>
      <c r="C8" s="2">
        <v>18055</v>
      </c>
      <c r="D8" s="2">
        <v>372.5</v>
      </c>
      <c r="E8" s="3">
        <f t="shared" si="0"/>
        <v>0.30064568200161418</v>
      </c>
      <c r="I8" s="1"/>
    </row>
    <row r="9" spans="2:29" x14ac:dyDescent="0.25">
      <c r="B9" s="6" t="s">
        <v>2</v>
      </c>
      <c r="C9" s="2">
        <v>18159</v>
      </c>
      <c r="D9" s="2">
        <v>416.93</v>
      </c>
      <c r="E9" s="3">
        <f t="shared" si="0"/>
        <v>0.33650524616626309</v>
      </c>
    </row>
    <row r="10" spans="2:29" x14ac:dyDescent="0.25">
      <c r="B10" s="6">
        <v>30</v>
      </c>
      <c r="C10" s="2">
        <v>3073</v>
      </c>
      <c r="D10" s="2">
        <v>446.5</v>
      </c>
      <c r="E10" s="3">
        <f t="shared" si="0"/>
        <v>0.36037126715092815</v>
      </c>
    </row>
    <row r="11" spans="2:29" x14ac:dyDescent="0.25">
      <c r="B11" s="6">
        <v>31</v>
      </c>
      <c r="C11" s="2">
        <v>2538</v>
      </c>
      <c r="D11" s="2">
        <v>454.8</v>
      </c>
      <c r="E11" s="3">
        <f t="shared" si="0"/>
        <v>0.36707021791767558</v>
      </c>
    </row>
    <row r="12" spans="2:29" x14ac:dyDescent="0.25">
      <c r="B12" s="6">
        <v>32</v>
      </c>
      <c r="C12" s="2">
        <v>2246</v>
      </c>
      <c r="D12" s="2">
        <v>466.02</v>
      </c>
      <c r="E12" s="3">
        <f t="shared" si="0"/>
        <v>0.37612590799031476</v>
      </c>
    </row>
    <row r="13" spans="2:29" x14ac:dyDescent="0.25">
      <c r="B13" s="6">
        <v>33</v>
      </c>
      <c r="C13" s="2">
        <v>1964</v>
      </c>
      <c r="D13" s="2">
        <v>475.02</v>
      </c>
      <c r="E13" s="3">
        <f t="shared" si="0"/>
        <v>0.38338983050847458</v>
      </c>
    </row>
    <row r="14" spans="2:29" x14ac:dyDescent="0.25">
      <c r="B14" s="6">
        <v>34</v>
      </c>
      <c r="C14" s="2">
        <v>1665</v>
      </c>
      <c r="D14" s="2">
        <v>488.41</v>
      </c>
      <c r="E14" s="3">
        <f t="shared" si="0"/>
        <v>0.39419693301049236</v>
      </c>
    </row>
    <row r="15" spans="2:29" x14ac:dyDescent="0.25">
      <c r="B15" s="6">
        <v>35</v>
      </c>
      <c r="C15" s="2">
        <v>1319</v>
      </c>
      <c r="D15" s="2">
        <v>491.24</v>
      </c>
      <c r="E15" s="3">
        <f t="shared" si="0"/>
        <v>0.39648103309120258</v>
      </c>
    </row>
    <row r="16" spans="2:29" x14ac:dyDescent="0.25">
      <c r="B16" s="6">
        <v>36</v>
      </c>
      <c r="C16" s="2">
        <v>1062</v>
      </c>
      <c r="D16" s="2">
        <v>502.96</v>
      </c>
      <c r="E16" s="3">
        <f t="shared" si="0"/>
        <v>0.40594027441485064</v>
      </c>
    </row>
    <row r="17" spans="2:5" x14ac:dyDescent="0.25">
      <c r="B17" s="6">
        <v>37</v>
      </c>
      <c r="C17" s="2">
        <v>758</v>
      </c>
      <c r="D17" s="2">
        <v>516.69000000000005</v>
      </c>
      <c r="E17" s="3">
        <f t="shared" si="0"/>
        <v>0.41702179176755455</v>
      </c>
    </row>
    <row r="18" spans="2:5" x14ac:dyDescent="0.25">
      <c r="B18" s="6">
        <v>38</v>
      </c>
      <c r="C18" s="2">
        <v>606</v>
      </c>
      <c r="D18" s="2">
        <v>523.01</v>
      </c>
      <c r="E18" s="3">
        <f t="shared" si="0"/>
        <v>0.42212267958030669</v>
      </c>
    </row>
    <row r="19" spans="2:5" x14ac:dyDescent="0.25">
      <c r="B19" s="6">
        <v>39</v>
      </c>
      <c r="C19" s="2">
        <v>382</v>
      </c>
      <c r="D19" s="2">
        <v>527.54</v>
      </c>
      <c r="E19" s="3">
        <f t="shared" si="0"/>
        <v>0.42577885391444709</v>
      </c>
    </row>
    <row r="20" spans="2:5" x14ac:dyDescent="0.25">
      <c r="B20" s="6">
        <v>40</v>
      </c>
      <c r="C20" s="2">
        <v>246</v>
      </c>
      <c r="D20" s="2">
        <v>542.94000000000005</v>
      </c>
      <c r="E20" s="3">
        <f t="shared" si="0"/>
        <v>0.43820823244552065</v>
      </c>
    </row>
    <row r="21" spans="2:5" x14ac:dyDescent="0.25">
      <c r="B21" s="6">
        <v>41</v>
      </c>
      <c r="C21" s="2">
        <v>131</v>
      </c>
      <c r="D21" s="2">
        <v>550.39</v>
      </c>
      <c r="E21" s="3">
        <f t="shared" si="0"/>
        <v>0.44422114608555285</v>
      </c>
    </row>
    <row r="22" spans="2:5" x14ac:dyDescent="0.25">
      <c r="B22" s="6">
        <v>42</v>
      </c>
      <c r="C22" s="2">
        <v>71</v>
      </c>
      <c r="D22" s="2">
        <v>588.65</v>
      </c>
      <c r="E22" s="3">
        <f t="shared" si="0"/>
        <v>0.47510088781275223</v>
      </c>
    </row>
    <row r="23" spans="2:5" x14ac:dyDescent="0.25">
      <c r="B23" s="6">
        <v>43</v>
      </c>
      <c r="C23" s="2">
        <v>51</v>
      </c>
      <c r="D23" s="2">
        <v>626.91999999999996</v>
      </c>
      <c r="E23" s="3">
        <f t="shared" si="0"/>
        <v>0.50598870056497169</v>
      </c>
    </row>
    <row r="24" spans="2:5" x14ac:dyDescent="0.25">
      <c r="B24" s="6">
        <v>44</v>
      </c>
      <c r="C24" s="2">
        <v>33</v>
      </c>
      <c r="D24" s="2">
        <v>603.25</v>
      </c>
      <c r="E24" s="3">
        <f t="shared" si="0"/>
        <v>0.48688458434221144</v>
      </c>
    </row>
    <row r="25" spans="2:5" x14ac:dyDescent="0.25">
      <c r="B25" s="6">
        <v>45</v>
      </c>
      <c r="C25" s="2">
        <v>23</v>
      </c>
      <c r="D25" s="2">
        <v>629.52</v>
      </c>
      <c r="E25" s="3">
        <f t="shared" si="0"/>
        <v>0.50808716707021795</v>
      </c>
    </row>
    <row r="26" spans="2:5" x14ac:dyDescent="0.25">
      <c r="B26" s="6" t="s">
        <v>3</v>
      </c>
      <c r="C26" s="2">
        <v>32</v>
      </c>
      <c r="D26" s="2">
        <v>669.84</v>
      </c>
      <c r="E26" s="3">
        <f t="shared" si="0"/>
        <v>0.54062953995157392</v>
      </c>
    </row>
    <row r="27" spans="2:5" x14ac:dyDescent="0.25">
      <c r="B27" s="6" t="s">
        <v>4</v>
      </c>
      <c r="C27" s="7">
        <v>88020</v>
      </c>
      <c r="D27" s="79">
        <v>375</v>
      </c>
      <c r="E27" s="4">
        <f t="shared" si="0"/>
        <v>0.30266343825665859</v>
      </c>
    </row>
    <row r="28" spans="2:5" x14ac:dyDescent="0.25">
      <c r="B28" s="6" t="s">
        <v>5</v>
      </c>
      <c r="C28" s="2">
        <v>83306</v>
      </c>
      <c r="D28" s="2">
        <v>367.08</v>
      </c>
      <c r="E28" s="3">
        <f t="shared" si="0"/>
        <v>0.29627118644067796</v>
      </c>
    </row>
    <row r="29" spans="2:5" x14ac:dyDescent="0.25">
      <c r="B29" s="6" t="s">
        <v>6</v>
      </c>
      <c r="C29" s="2">
        <v>4127</v>
      </c>
      <c r="D29" s="2">
        <v>506.95</v>
      </c>
      <c r="E29" s="3">
        <f t="shared" si="0"/>
        <v>0.40916061339790155</v>
      </c>
    </row>
    <row r="30" spans="2:5" x14ac:dyDescent="0.25">
      <c r="B30" s="6" t="s">
        <v>7</v>
      </c>
      <c r="C30" s="2">
        <v>587</v>
      </c>
      <c r="D30" s="2">
        <v>571.13</v>
      </c>
      <c r="E30" s="3">
        <f t="shared" si="0"/>
        <v>0.46096045197740115</v>
      </c>
    </row>
    <row r="33" spans="2:4" ht="46.5" customHeight="1" x14ac:dyDescent="0.25">
      <c r="B33" s="91" t="str">
        <f>'starosna mirovina BMU'!B33:C33</f>
        <v>Prosječna mjesečna isplaćena netoplaća Republike Hrvatske za siječanj 2024. u eurima (EUR) (izvor: DZS)</v>
      </c>
      <c r="C33" s="91"/>
      <c r="D33" s="50">
        <f>'starosna mirovina BMU'!D33</f>
        <v>1239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2024-04-02T08:55:45Z</cp:lastPrinted>
  <dcterms:created xsi:type="dcterms:W3CDTF">2023-10-03T11:00:22Z</dcterms:created>
  <dcterms:modified xsi:type="dcterms:W3CDTF">2024-04-02T08:57:09Z</dcterms:modified>
</cp:coreProperties>
</file>