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zmo-fs2\hzmo-fs2\FS\Mih\Plan i analiza\Statistika\MJESEČNE TABLICE - ažurirati nakon obrade\WEB stranica\Osnovni podaci o Zavodu\2024\"/>
    </mc:Choice>
  </mc:AlternateContent>
  <bookViews>
    <workbookView xWindow="0" yWindow="0" windowWidth="28800" windowHeight="11700" tabRatio="944"/>
  </bookViews>
  <sheets>
    <sheet name="NOVO GRAF+TABLICA" sheetId="14" r:id="rId1"/>
    <sheet name="starosna mirovina BMU" sheetId="1" r:id="rId2"/>
    <sheet name="starosna za dugo.osig. BMU" sheetId="2" r:id="rId3"/>
    <sheet name="starosna prevedena iz inv.BMU" sheetId="3" r:id="rId4"/>
    <sheet name="UKUPNO starosna BMU" sheetId="4" state="hidden" r:id="rId5"/>
    <sheet name="PSM BMU" sheetId="5" r:id="rId6"/>
    <sheet name="PSM zbog stečaja BMU" sheetId="6" r:id="rId7"/>
    <sheet name="sveukupno ST BMU" sheetId="8" r:id="rId8"/>
    <sheet name="invalidska BMU" sheetId="9" r:id="rId9"/>
    <sheet name="obiteljska BMU" sheetId="11" r:id="rId10"/>
    <sheet name="UKUPNO BMU" sheetId="13" state="hidden" r:id="rId11"/>
  </sheets>
  <definedNames>
    <definedName name="_xlnm.Print_Area" localSheetId="0">'NOVO GRAF+TABLICA'!$A$1:$D$122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6" i="14" l="1"/>
  <c r="B5" i="11" l="1"/>
  <c r="B5" i="9"/>
  <c r="B5" i="8"/>
  <c r="B5" i="6"/>
  <c r="B5" i="5"/>
  <c r="D50" i="14" l="1"/>
  <c r="D51" i="14"/>
  <c r="D52" i="14"/>
  <c r="D53" i="14"/>
  <c r="D54" i="14"/>
  <c r="D55" i="14"/>
  <c r="D56" i="14"/>
  <c r="D57" i="14"/>
  <c r="D58" i="14"/>
  <c r="D59" i="14"/>
  <c r="D60" i="14"/>
  <c r="D61" i="14"/>
  <c r="D62" i="14"/>
  <c r="D63" i="14"/>
  <c r="D64" i="14"/>
  <c r="D65" i="14"/>
  <c r="D49" i="14"/>
  <c r="E6" i="2" l="1"/>
  <c r="E6" i="3"/>
  <c r="E7" i="4"/>
  <c r="E6" i="5"/>
  <c r="E6" i="6"/>
  <c r="E6" i="8"/>
  <c r="E6" i="9"/>
  <c r="E6" i="11"/>
  <c r="E6" i="13"/>
  <c r="D33" i="13"/>
  <c r="B33" i="13"/>
  <c r="D33" i="11"/>
  <c r="B33" i="11"/>
  <c r="D33" i="9"/>
  <c r="B33" i="9"/>
  <c r="D33" i="8"/>
  <c r="E7" i="8" s="1"/>
  <c r="B33" i="8"/>
  <c r="D33" i="6"/>
  <c r="B33" i="6"/>
  <c r="D33" i="5"/>
  <c r="B33" i="5"/>
  <c r="D34" i="4"/>
  <c r="B34" i="4"/>
  <c r="D19" i="2"/>
  <c r="E7" i="2" s="1"/>
  <c r="D33" i="3"/>
  <c r="B33" i="3"/>
  <c r="B19" i="2"/>
  <c r="E7" i="1"/>
  <c r="E8" i="5" l="1"/>
  <c r="E12" i="5"/>
  <c r="E16" i="5"/>
  <c r="E20" i="5"/>
  <c r="E24" i="5"/>
  <c r="E28" i="5"/>
  <c r="E26" i="5"/>
  <c r="E11" i="5"/>
  <c r="E19" i="5"/>
  <c r="E9" i="5"/>
  <c r="E13" i="5"/>
  <c r="E17" i="5"/>
  <c r="E21" i="5"/>
  <c r="E25" i="5"/>
  <c r="E29" i="5"/>
  <c r="E22" i="5"/>
  <c r="E15" i="5"/>
  <c r="E27" i="5"/>
  <c r="E10" i="5"/>
  <c r="E14" i="5"/>
  <c r="E18" i="5"/>
  <c r="E30" i="5"/>
  <c r="E23" i="5"/>
  <c r="B5" i="3"/>
  <c r="B6" i="4" s="1"/>
  <c r="B5" i="2"/>
  <c r="B5" i="13" l="1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7" i="5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8" i="2"/>
  <c r="E9" i="2"/>
  <c r="E10" i="2"/>
  <c r="E11" i="2"/>
  <c r="E12" i="2"/>
  <c r="E13" i="2"/>
  <c r="E14" i="2"/>
  <c r="E15" i="2"/>
  <c r="E16" i="2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</calcChain>
</file>

<file path=xl/sharedStrings.xml><?xml version="1.0" encoding="utf-8"?>
<sst xmlns="http://schemas.openxmlformats.org/spreadsheetml/2006/main" count="162" uniqueCount="65">
  <si>
    <t>broj korisnika</t>
  </si>
  <si>
    <t xml:space="preserve">  20 - 24 </t>
  </si>
  <si>
    <t xml:space="preserve">  25 - 29 </t>
  </si>
  <si>
    <t xml:space="preserve">46 I VIŠE </t>
  </si>
  <si>
    <t xml:space="preserve">   UKUPNO </t>
  </si>
  <si>
    <t xml:space="preserve">   0 - 34 </t>
  </si>
  <si>
    <t xml:space="preserve">  35 - 39 </t>
  </si>
  <si>
    <t xml:space="preserve">40 I VIŠE </t>
  </si>
  <si>
    <t>prosječni iznos netomirovine</t>
  </si>
  <si>
    <t xml:space="preserve">  do - 19 </t>
  </si>
  <si>
    <t>do - 41</t>
  </si>
  <si>
    <t>godine mirovinskog staža</t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</si>
  <si>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STAROSNE MIROVINE</t>
    </r>
    <r>
      <rPr>
        <b/>
        <sz val="10"/>
        <color theme="1"/>
        <rFont val="Calibri"/>
        <family val="2"/>
        <charset val="238"/>
        <scheme val="minor"/>
      </rPr>
      <t xml:space="preserve"> KOJI SU PRAVO NA MIROVINU OSTVARILI PREMA ZAKONU O MIROVINSKOM OSIGURANJU  - </t>
    </r>
    <r>
      <rPr>
        <b/>
        <i/>
        <sz val="10"/>
        <color rgb="FFFF0000"/>
        <rFont val="Calibri"/>
        <family val="2"/>
        <charset val="238"/>
        <scheme val="minor"/>
      </rPr>
      <t>BEZ MEĐUNARODNIH UGOVORA</t>
    </r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</si>
  <si>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PRIJEVREMENE STAROSNE MIROVINE</t>
    </r>
    <r>
      <rPr>
        <b/>
        <sz val="10"/>
        <color theme="1"/>
        <rFont val="Calibri"/>
        <family val="2"/>
        <charset val="238"/>
        <scheme val="minor"/>
      </rPr>
      <t xml:space="preserve"> KOJI SU PRAVO NA MIROVINU OSTVARILI PREMA ZAKONU O MIROVINSKOM OSIGURANJU  - </t>
    </r>
    <r>
      <rPr>
        <b/>
        <i/>
        <sz val="10"/>
        <color rgb="FFFF0000"/>
        <rFont val="Calibri"/>
        <family val="2"/>
        <charset val="238"/>
        <scheme val="minor"/>
      </rPr>
      <t>BEZ MEĐUNARODNIH UGOVORA</t>
    </r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</si>
  <si>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SVEUKUPNO STAROSNE MIROVINE</t>
    </r>
    <r>
      <rPr>
        <b/>
        <sz val="10"/>
        <color theme="1"/>
        <rFont val="Calibri"/>
        <family val="2"/>
        <charset val="238"/>
        <scheme val="minor"/>
      </rPr>
      <t xml:space="preserve"> KOJI SU PRAVO NA MIROVINU OSTVARILI PREMA ZAKONU O MIROVINSKOM OSIGURANJU  - </t>
    </r>
    <r>
      <rPr>
        <b/>
        <i/>
        <sz val="10"/>
        <color rgb="FFFF0000"/>
        <rFont val="Calibri"/>
        <family val="2"/>
        <charset val="238"/>
        <scheme val="minor"/>
      </rPr>
      <t>BEZ MEĐUNARODNIH UGOVORA</t>
    </r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</si>
  <si>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INVALIDSKE MIROVINE</t>
    </r>
    <r>
      <rPr>
        <b/>
        <sz val="10"/>
        <color theme="1"/>
        <rFont val="Calibri"/>
        <family val="2"/>
        <charset val="238"/>
        <scheme val="minor"/>
      </rPr>
      <t xml:space="preserve"> KOJI SU PRAVO NA MIROVINU OSTVARILI PREMA ZAKONU O MIROVINSKOM OSIGURANJU  - </t>
    </r>
    <r>
      <rPr>
        <b/>
        <i/>
        <sz val="10"/>
        <color rgb="FFFF0000"/>
        <rFont val="Calibri"/>
        <family val="2"/>
        <charset val="238"/>
        <scheme val="minor"/>
      </rPr>
      <t>BEZ MEĐUNARODNIH UGOVORA</t>
    </r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</si>
  <si>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OBITELJSKE MIROVINE</t>
    </r>
    <r>
      <rPr>
        <b/>
        <sz val="10"/>
        <color theme="1"/>
        <rFont val="Calibri"/>
        <family val="2"/>
        <charset val="238"/>
        <scheme val="minor"/>
      </rPr>
      <t xml:space="preserve"> KOJI SU PRAVO NA MIROVINU OSTVARILI PREMA ZAKONU O MIROVINSKOM OSIGURANJU  - </t>
    </r>
    <r>
      <rPr>
        <b/>
        <i/>
        <sz val="10"/>
        <color rgb="FFFF0000"/>
        <rFont val="Calibri"/>
        <family val="2"/>
        <charset val="238"/>
        <scheme val="minor"/>
      </rPr>
      <t>BEZ MEĐUNARODNIH UGOVORA</t>
    </r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</si>
  <si>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UKUPNE STAROSNE MIROVINE</t>
    </r>
    <r>
      <rPr>
        <b/>
        <sz val="10"/>
        <color theme="1"/>
        <rFont val="Calibri"/>
        <family val="2"/>
        <charset val="238"/>
        <scheme val="minor"/>
      </rPr>
      <t xml:space="preserve"> KOJI SU PRAVO NA MIROVINU OSTVARILI PREMA ZAKONU O MIROVINSKOM OSIGURANJU  - </t>
    </r>
    <r>
      <rPr>
        <b/>
        <i/>
        <sz val="10"/>
        <color rgb="FFFF0000"/>
        <rFont val="Calibri"/>
        <family val="2"/>
        <charset val="238"/>
        <scheme val="minor"/>
      </rPr>
      <t>BEZ MEĐUNARODNIH UGOVORA</t>
    </r>
  </si>
  <si>
    <t>( Starosna + starosna za dugog.osiguranika + starosna preved. iz invalidske)</t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</si>
  <si>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STAROSNE MIROVINE ZA DUGOGODIŠNJEG OSIGURANIKA - ČLANAK 35.</t>
    </r>
    <r>
      <rPr>
        <b/>
        <sz val="14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 xml:space="preserve">KOJI SU PRAVO NA MIROVINU OSTVARILI PREMA ZAKONU O MIROVINSKOM OSIGURANJU 
</t>
    </r>
    <r>
      <rPr>
        <b/>
        <sz val="10"/>
        <color rgb="FFFF0000"/>
        <rFont val="Calibri"/>
        <family val="2"/>
        <charset val="238"/>
        <scheme val="minor"/>
      </rPr>
      <t xml:space="preserve"> - </t>
    </r>
    <r>
      <rPr>
        <b/>
        <i/>
        <sz val="10"/>
        <color rgb="FFFF0000"/>
        <rFont val="Calibri"/>
        <family val="2"/>
        <charset val="238"/>
        <scheme val="minor"/>
      </rPr>
      <t>BEZ MEĐUNARODNIH UGOVORA</t>
    </r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</si>
  <si>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STAROSNE MIROVINE PREVEDENE IZ INVALIDSKE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9"/>
        <color theme="1"/>
        <rFont val="Calibri"/>
        <family val="2"/>
        <charset val="238"/>
        <scheme val="minor"/>
      </rPr>
      <t xml:space="preserve">KOJI SU PRAVO NA MIROVINU OSTVARILI PREMA ZAKONU O MIROVINSKOM OSIGURANJU  - </t>
    </r>
    <r>
      <rPr>
        <b/>
        <i/>
        <sz val="9"/>
        <color rgb="FFFF0000"/>
        <rFont val="Calibri"/>
        <family val="2"/>
        <charset val="238"/>
        <scheme val="minor"/>
      </rPr>
      <t>BEZ MEĐUNARODNIH UGOVORA</t>
    </r>
  </si>
  <si>
    <r>
      <t>KORISNICI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b/>
        <i/>
        <u/>
        <sz val="14"/>
        <color rgb="FFFF0000"/>
        <rFont val="Calibri"/>
        <family val="2"/>
        <charset val="238"/>
        <scheme val="minor"/>
      </rPr>
      <t>PRIJEVREMENE STAROSNE MIROVINE ZBOG STEČAJA POSLODAVCA - ČLANAK 36.</t>
    </r>
    <r>
      <rPr>
        <b/>
        <sz val="14"/>
        <color theme="1"/>
        <rFont val="Calibri"/>
        <family val="2"/>
        <charset val="238"/>
        <scheme val="minor"/>
      </rPr>
      <t xml:space="preserve"> </t>
    </r>
    <r>
      <rPr>
        <b/>
        <sz val="9"/>
        <color theme="1"/>
        <rFont val="Calibri"/>
        <family val="2"/>
        <charset val="238"/>
        <scheme val="minor"/>
      </rPr>
      <t xml:space="preserve">KOJI SU PRAVO NA MIROVINU OSTVARILI PREMA ZAKONU O MIROVINSKOM OSIGURANJU  - </t>
    </r>
    <r>
      <rPr>
        <b/>
        <i/>
        <sz val="9"/>
        <color rgb="FFFF0000"/>
        <rFont val="Calibri"/>
        <family val="2"/>
        <charset val="238"/>
        <scheme val="minor"/>
      </rPr>
      <t>BEZ MEĐUNARODNIH UGOVORA</t>
    </r>
  </si>
  <si>
    <t>Iznosi u stupcima 2012.-2022. preračunavaju se iz kune u euro prema fiksnom tečaju konverzije (1 EUR=7,53450 kuna)</t>
  </si>
  <si>
    <t>Izvor podataka: Bruto bilanca</t>
  </si>
  <si>
    <t>Aktualna vrijednost mirovine (AVM u eurima) i % usklađivanja</t>
  </si>
  <si>
    <r>
      <t xml:space="preserve">Korisnici najniže mirovine kojima je mirovina određena prema ZOMO-u
</t>
    </r>
    <r>
      <rPr>
        <sz val="8"/>
        <color rgb="FFFF0000"/>
        <rFont val="Calibri"/>
        <family val="2"/>
        <charset val="238"/>
        <scheme val="minor"/>
      </rPr>
      <t>(Prosječna mirovina određena na osnovi mirovinskog staža i ostvarenih plaća)</t>
    </r>
  </si>
  <si>
    <t>Prosječna starosna mirovina prema ZOMO-u s mirovinskim stažem od 40 i više godina</t>
  </si>
  <si>
    <t>Korisnici kojima je isplaćena osobna i dio obiteljske mirovine (DOM)</t>
  </si>
  <si>
    <t xml:space="preserve">Korisnici osnovnih mirovina </t>
  </si>
  <si>
    <t>SVEUKUPNO I.+II.+III.+IV.</t>
  </si>
  <si>
    <t xml:space="preserve">IV. Pripadnici Hrvatskog vijeća obrane  - HVO </t>
  </si>
  <si>
    <t>III. Hrvatski branitelji iz Domovinskog rata - ZOHBDR</t>
  </si>
  <si>
    <t xml:space="preserve">II. Djelatne vojne osobe - DVO </t>
  </si>
  <si>
    <t xml:space="preserve"> I. UKUPNO  </t>
  </si>
  <si>
    <t>Obiteljska mirovina</t>
  </si>
  <si>
    <t>Invalidska mirovina</t>
  </si>
  <si>
    <t>Sveukupno starosna mirovina</t>
  </si>
  <si>
    <t>Prijevremena starosna mirovina zbog stečaja poslodavca - čl. 36.</t>
  </si>
  <si>
    <t>Prijevremena starosna mirovina</t>
  </si>
  <si>
    <t>Ukupno starosna mirovina</t>
  </si>
  <si>
    <t xml:space="preserve">Starosna mirovina prevedena iz invalidske   </t>
  </si>
  <si>
    <t>Starosna mirovina za dugogodišnjeg osiguranika - čl. 35.</t>
  </si>
  <si>
    <t>Starosna mirovina</t>
  </si>
  <si>
    <t>Prosječna netomirovina u eurima (EUR)</t>
  </si>
  <si>
    <t>Broj korisnika</t>
  </si>
  <si>
    <t>Vrste mirovina</t>
  </si>
  <si>
    <r>
      <t xml:space="preserve">Korisnici mirovina koji su pravo na mirovinu ostvarili prema Zakonu o mirovinskom osiguranju 
</t>
    </r>
    <r>
      <rPr>
        <b/>
        <i/>
        <sz val="14"/>
        <color rgb="FFFF0000"/>
        <rFont val="Calibri"/>
        <family val="2"/>
        <charset val="238"/>
        <scheme val="minor"/>
      </rPr>
      <t>bez međunarodnih ugovora</t>
    </r>
  </si>
  <si>
    <r>
      <rPr>
        <b/>
        <sz val="14"/>
        <color rgb="FFFF0000"/>
        <rFont val="Calibri"/>
        <family val="2"/>
        <charset val="238"/>
        <scheme val="minor"/>
      </rPr>
      <t>UKUPNO</t>
    </r>
    <r>
      <rPr>
        <b/>
        <sz val="10"/>
        <color theme="1"/>
        <rFont val="Calibri"/>
        <family val="2"/>
        <charset val="238"/>
        <scheme val="minor"/>
      </rPr>
      <t xml:space="preserve"> KORISNICI MIROVINA KOJI SU PRAVO NA MIROVINU OSTVARILI PREMA ZAKONU O MIROVINSKOM OSIGURANJU  - </t>
    </r>
    <r>
      <rPr>
        <b/>
        <i/>
        <sz val="10"/>
        <color rgb="FFFF0000"/>
        <rFont val="Calibri"/>
        <family val="2"/>
        <charset val="238"/>
        <scheme val="minor"/>
      </rPr>
      <t>BEZ MEĐUNARODNIH UGOVORA</t>
    </r>
  </si>
  <si>
    <r>
      <rPr>
        <b/>
        <i/>
        <sz val="9"/>
        <color theme="1"/>
        <rFont val="Calibri"/>
        <family val="2"/>
        <charset val="238"/>
        <scheme val="minor"/>
      </rPr>
      <t>Napomena:</t>
    </r>
    <r>
      <rPr>
        <i/>
        <sz val="9"/>
        <color theme="1"/>
        <rFont val="Calibri"/>
        <family val="2"/>
        <charset val="238"/>
        <scheme val="minor"/>
      </rPr>
      <t xml:space="preserve"> 
*U 2021. godini uključeno je jednokratno novčano primanje korisnicima mirovine radi ublažavanja posljedica uzrokovanih epidemijom bolesti COVID-19 u u ukupnom iznosu od 62.308.819 EUR, najvećim dijelom isplaćeno u </t>
    </r>
    <r>
      <rPr>
        <b/>
        <i/>
        <sz val="9"/>
        <color theme="1"/>
        <rFont val="Calibri"/>
        <family val="2"/>
        <charset val="238"/>
        <scheme val="minor"/>
      </rPr>
      <t xml:space="preserve">travnju. </t>
    </r>
  </si>
  <si>
    <r>
      <t xml:space="preserve">*U 2022. godini uključeni su rashodi za jednokratno novčano primanje korisnicima mirovinskih primanja radi ublažavanja posljedica porasta cijena energenata u ukupnom iznosu od 59.648.802 EUR, najvećim dijelom isplaćeni u </t>
    </r>
    <r>
      <rPr>
        <b/>
        <i/>
        <sz val="9"/>
        <color theme="1"/>
        <rFont val="Calibri"/>
        <family val="2"/>
        <charset val="238"/>
        <scheme val="minor"/>
      </rPr>
      <t>svibnju;</t>
    </r>
    <r>
      <rPr>
        <i/>
        <sz val="9"/>
        <color theme="1"/>
        <rFont val="Calibri"/>
        <family val="2"/>
        <charset val="238"/>
        <scheme val="minor"/>
      </rPr>
      <t xml:space="preserve"> rashodi za jednokratno novčano primanje korisnicima mirovinskih primanja radi ublažavanja posljedica porasta cijena  u ukupnom iznosu od 62.419.295 EUR, najvećim dijelom isplaćeni u </t>
    </r>
    <r>
      <rPr>
        <b/>
        <i/>
        <sz val="9"/>
        <color theme="1"/>
        <rFont val="Calibri"/>
        <family val="2"/>
        <charset val="238"/>
        <scheme val="minor"/>
      </rPr>
      <t xml:space="preserve">listopadu </t>
    </r>
    <r>
      <rPr>
        <i/>
        <sz val="9"/>
        <color theme="1"/>
        <rFont val="Calibri"/>
        <family val="2"/>
        <charset val="238"/>
        <scheme val="minor"/>
      </rPr>
      <t>te</t>
    </r>
    <r>
      <rPr>
        <sz val="9"/>
        <color theme="1"/>
        <rFont val="Calibri"/>
        <family val="2"/>
        <charset val="238"/>
        <scheme val="minor"/>
      </rPr>
      <t xml:space="preserve"> r</t>
    </r>
    <r>
      <rPr>
        <i/>
        <sz val="9"/>
        <color theme="1"/>
        <rFont val="Calibri"/>
        <family val="2"/>
        <charset val="238"/>
        <scheme val="minor"/>
      </rPr>
      <t xml:space="preserve">ashodi za jednokratno novčano primanje korisnicima mirovinskih primanja radi ublažavanja posljedica rasta troškova života u ukupnom iznosu od 61.727.693 EUR,najvećim dijelom isplaćeni u </t>
    </r>
    <r>
      <rPr>
        <b/>
        <i/>
        <sz val="9"/>
        <color theme="1"/>
        <rFont val="Calibri"/>
        <family val="2"/>
        <charset val="238"/>
        <scheme val="minor"/>
      </rPr>
      <t>prosincu.</t>
    </r>
  </si>
  <si>
    <t>z56</t>
  </si>
  <si>
    <t>PREGLED OSNOVNIH PODATAKA O STANJU U SUSTAVU MIROVINSKOG OSIGURANJA
 za travanj 2024. (isplata u svibnju 2024.)</t>
  </si>
  <si>
    <t>novi graf za travanj + plaća</t>
  </si>
  <si>
    <t>Udio u prosječnoj netoplaći za ožujak 2024.</t>
  </si>
  <si>
    <r>
      <t xml:space="preserve">365,90
</t>
    </r>
    <r>
      <rPr>
        <sz val="12"/>
        <color rgb="FFFF0000"/>
        <rFont val="Calibri"/>
        <family val="2"/>
        <charset val="238"/>
        <scheme val="minor"/>
      </rPr>
      <t>(246,88)</t>
    </r>
  </si>
  <si>
    <t>Prosječna mjesečna isplaćena netoplaća Republike Hrvatske za ožujak 2024. u eurima (EUR) (izvor: DZS)</t>
  </si>
  <si>
    <t>graf uređen za razdoblje od I.-III.</t>
  </si>
  <si>
    <t>podaci za travanj ukucani</t>
  </si>
  <si>
    <t>za travanj 2024. (isplata u svibnju 2024.)</t>
  </si>
  <si>
    <t>udio u prosječnoj netoplaći za ožujak 2024.</t>
  </si>
  <si>
    <t>korigirati plaću za ožujak</t>
  </si>
  <si>
    <t>* U 2024. godini prosječna netoplaća u RH dostupna je za ožujak 2024.</t>
  </si>
  <si>
    <t>rashodi ako dođu</t>
  </si>
  <si>
    <t>omjer ok</t>
  </si>
  <si>
    <t>*U 2023. uključeni su rashodi za jednokratno novčano primanje korisnicima mirovinskih primanja radi ublažavanja posljedica rasta troškova života u iznosu od 210.483.302 eura (EUR).                                                                                                                                                                                                                                         **Za 2024. posljednji je dostupni podatak o ostvarenim rashodima za mirovine i mirovinska primanja (privremeni)  za razdoblje siječanj - ožujak  2024., dok su planirani rashodi za razdoblje I.-XII.2024. u visini od 8.372.313.300 eura (tekući plan Hrvatskog zavoda za mirovinsko osiguranje za 2024. godinu).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</si>
</sst>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4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u/>
      <sz val="14"/>
      <color rgb="FFFF0000"/>
      <name val="Calibri"/>
      <family val="2"/>
      <charset val="238"/>
      <scheme val="minor"/>
    </font>
    <font>
      <b/>
      <i/>
      <sz val="10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i/>
      <sz val="9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0"/>
      <color rgb="FF7030A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8"/>
      <color rgb="FFFF000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3"/>
      <color rgb="FF00206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b/>
      <sz val="9"/>
      <color rgb="FF7030A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9" fontId="42" fillId="0" borderId="0" applyFont="0" applyFill="0" applyBorder="0" applyAlignment="0" applyProtection="0"/>
  </cellStyleXfs>
  <cellXfs count="99">
    <xf numFmtId="0" fontId="0" fillId="0" borderId="0" xfId="0"/>
    <xf numFmtId="2" fontId="0" fillId="0" borderId="0" xfId="0" applyNumberFormat="1"/>
    <xf numFmtId="0" fontId="0" fillId="2" borderId="1" xfId="0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/>
    </xf>
    <xf numFmtId="10" fontId="4" fillId="2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0" xfId="0" applyBorder="1"/>
    <xf numFmtId="2" fontId="0" fillId="2" borderId="1" xfId="0" applyNumberFormat="1" applyFill="1" applyBorder="1" applyAlignment="1">
      <alignment horizontal="center" vertical="center"/>
    </xf>
    <xf numFmtId="0" fontId="0" fillId="0" borderId="0" xfId="0" applyFont="1"/>
    <xf numFmtId="0" fontId="14" fillId="0" borderId="0" xfId="0" applyFont="1"/>
    <xf numFmtId="0" fontId="15" fillId="0" borderId="0" xfId="0" applyFont="1"/>
    <xf numFmtId="0" fontId="0" fillId="0" borderId="0" xfId="0" applyAlignment="1">
      <alignment vertical="top" wrapText="1"/>
    </xf>
    <xf numFmtId="0" fontId="18" fillId="0" borderId="0" xfId="0" applyFont="1" applyAlignment="1">
      <alignment wrapText="1"/>
    </xf>
    <xf numFmtId="0" fontId="19" fillId="0" borderId="0" xfId="0" applyFont="1" applyFill="1" applyBorder="1" applyAlignment="1"/>
    <xf numFmtId="0" fontId="16" fillId="0" borderId="0" xfId="0" applyFont="1" applyFill="1" applyBorder="1" applyAlignment="1">
      <alignment vertical="top"/>
    </xf>
    <xf numFmtId="4" fontId="20" fillId="0" borderId="1" xfId="0" applyNumberFormat="1" applyFont="1" applyFill="1" applyBorder="1" applyAlignment="1">
      <alignment vertical="center"/>
    </xf>
    <xf numFmtId="0" fontId="20" fillId="0" borderId="1" xfId="0" applyFont="1" applyFill="1" applyBorder="1" applyAlignment="1">
      <alignment horizontal="right" vertical="center"/>
    </xf>
    <xf numFmtId="0" fontId="21" fillId="2" borderId="1" xfId="0" applyFont="1" applyFill="1" applyBorder="1" applyAlignment="1">
      <alignment horizontal="left" vertical="center" wrapText="1"/>
    </xf>
    <xf numFmtId="2" fontId="14" fillId="0" borderId="0" xfId="0" applyNumberFormat="1" applyFont="1"/>
    <xf numFmtId="0" fontId="23" fillId="2" borderId="1" xfId="0" applyFont="1" applyFill="1" applyBorder="1" applyAlignment="1">
      <alignment vertical="center" wrapText="1"/>
    </xf>
    <xf numFmtId="0" fontId="21" fillId="2" borderId="1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25" fillId="5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left" vertical="center"/>
    </xf>
    <xf numFmtId="0" fontId="27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0" fillId="0" borderId="0" xfId="0" applyFont="1" applyAlignment="1"/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top"/>
    </xf>
    <xf numFmtId="0" fontId="21" fillId="0" borderId="0" xfId="0" applyFont="1"/>
    <xf numFmtId="0" fontId="31" fillId="0" borderId="0" xfId="0" applyFont="1"/>
    <xf numFmtId="0" fontId="22" fillId="0" borderId="0" xfId="0" applyFont="1"/>
    <xf numFmtId="0" fontId="0" fillId="2" borderId="0" xfId="0" applyFill="1"/>
    <xf numFmtId="164" fontId="32" fillId="0" borderId="0" xfId="0" applyNumberFormat="1" applyFont="1" applyAlignment="1">
      <alignment vertical="top"/>
    </xf>
    <xf numFmtId="0" fontId="33" fillId="0" borderId="0" xfId="0" applyFont="1" applyBorder="1" applyAlignment="1">
      <alignment horizontal="center" vertical="center"/>
    </xf>
    <xf numFmtId="0" fontId="32" fillId="0" borderId="0" xfId="0" applyFont="1" applyAlignment="1">
      <alignment vertical="top" wrapText="1"/>
    </xf>
    <xf numFmtId="0" fontId="33" fillId="0" borderId="0" xfId="0" applyFont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64" fontId="14" fillId="0" borderId="0" xfId="0" applyNumberFormat="1" applyFont="1"/>
    <xf numFmtId="165" fontId="32" fillId="0" borderId="0" xfId="0" applyNumberFormat="1" applyFont="1" applyAlignment="1">
      <alignment vertical="top"/>
    </xf>
    <xf numFmtId="1" fontId="26" fillId="2" borderId="1" xfId="0" applyNumberFormat="1" applyFont="1" applyFill="1" applyBorder="1" applyAlignment="1">
      <alignment vertical="center"/>
    </xf>
    <xf numFmtId="4" fontId="26" fillId="2" borderId="1" xfId="0" applyNumberFormat="1" applyFont="1" applyFill="1" applyBorder="1" applyAlignment="1">
      <alignment vertical="center"/>
    </xf>
    <xf numFmtId="1" fontId="11" fillId="6" borderId="1" xfId="0" applyNumberFormat="1" applyFont="1" applyFill="1" applyBorder="1" applyAlignment="1">
      <alignment vertical="center"/>
    </xf>
    <xf numFmtId="4" fontId="11" fillId="6" borderId="1" xfId="0" applyNumberFormat="1" applyFont="1" applyFill="1" applyBorder="1" applyAlignment="1">
      <alignment vertical="center"/>
    </xf>
    <xf numFmtId="1" fontId="25" fillId="5" borderId="1" xfId="0" applyNumberFormat="1" applyFont="1" applyFill="1" applyBorder="1" applyAlignment="1">
      <alignment vertical="center"/>
    </xf>
    <xf numFmtId="4" fontId="25" fillId="5" borderId="1" xfId="0" applyNumberFormat="1" applyFont="1" applyFill="1" applyBorder="1" applyAlignment="1">
      <alignment vertical="center"/>
    </xf>
    <xf numFmtId="0" fontId="10" fillId="5" borderId="1" xfId="0" applyFont="1" applyFill="1" applyBorder="1"/>
    <xf numFmtId="4" fontId="10" fillId="5" borderId="1" xfId="0" applyNumberFormat="1" applyFont="1" applyFill="1" applyBorder="1"/>
    <xf numFmtId="1" fontId="12" fillId="4" borderId="6" xfId="0" applyNumberFormat="1" applyFont="1" applyFill="1" applyBorder="1"/>
    <xf numFmtId="4" fontId="12" fillId="4" borderId="6" xfId="0" applyNumberFormat="1" applyFont="1" applyFill="1" applyBorder="1"/>
    <xf numFmtId="0" fontId="20" fillId="2" borderId="6" xfId="0" applyFont="1" applyFill="1" applyBorder="1" applyAlignment="1">
      <alignment horizontal="right" vertical="center"/>
    </xf>
    <xf numFmtId="4" fontId="20" fillId="2" borderId="6" xfId="0" applyNumberFormat="1" applyFont="1" applyFill="1" applyBorder="1" applyAlignment="1">
      <alignment horizontal="right" vertical="center"/>
    </xf>
    <xf numFmtId="0" fontId="20" fillId="2" borderId="1" xfId="0" applyFont="1" applyFill="1" applyBorder="1" applyAlignment="1">
      <alignment horizontal="right" vertical="center"/>
    </xf>
    <xf numFmtId="4" fontId="20" fillId="2" borderId="1" xfId="0" applyNumberFormat="1" applyFont="1" applyFill="1" applyBorder="1" applyAlignment="1">
      <alignment horizontal="right" vertical="top" wrapText="1"/>
    </xf>
    <xf numFmtId="4" fontId="20" fillId="2" borderId="1" xfId="0" applyNumberFormat="1" applyFont="1" applyFill="1" applyBorder="1" applyAlignment="1">
      <alignment horizontal="right" vertical="center"/>
    </xf>
    <xf numFmtId="0" fontId="39" fillId="0" borderId="0" xfId="0" applyFont="1" applyAlignment="1">
      <alignment vertical="center"/>
    </xf>
    <xf numFmtId="2" fontId="5" fillId="0" borderId="0" xfId="0" applyNumberFormat="1" applyFont="1" applyAlignment="1">
      <alignment wrapText="1"/>
    </xf>
    <xf numFmtId="1" fontId="0" fillId="0" borderId="0" xfId="0" applyNumberFormat="1"/>
    <xf numFmtId="2" fontId="4" fillId="3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top"/>
    </xf>
    <xf numFmtId="0" fontId="38" fillId="8" borderId="1" xfId="0" applyFont="1" applyFill="1" applyBorder="1" applyAlignment="1">
      <alignment horizontal="center" vertical="center" wrapText="1"/>
    </xf>
    <xf numFmtId="0" fontId="41" fillId="0" borderId="0" xfId="0" applyFont="1" applyAlignment="1">
      <alignment vertical="top"/>
    </xf>
    <xf numFmtId="3" fontId="15" fillId="0" borderId="0" xfId="0" applyNumberFormat="1" applyFont="1" applyAlignment="1">
      <alignment horizontal="center" vertical="center"/>
    </xf>
    <xf numFmtId="0" fontId="20" fillId="2" borderId="1" xfId="0" applyFont="1" applyFill="1" applyBorder="1" applyAlignment="1">
      <alignment horizontal="right" vertical="top"/>
    </xf>
    <xf numFmtId="0" fontId="16" fillId="0" borderId="0" xfId="0" applyFont="1" applyAlignment="1">
      <alignment horizontal="left" vertical="top" wrapText="1"/>
    </xf>
    <xf numFmtId="0" fontId="34" fillId="0" borderId="0" xfId="0" applyFont="1" applyBorder="1" applyAlignment="1">
      <alignment horizontal="center" vertical="top" wrapText="1"/>
    </xf>
    <xf numFmtId="0" fontId="21" fillId="2" borderId="1" xfId="0" applyFont="1" applyFill="1" applyBorder="1" applyAlignment="1">
      <alignment horizontal="left" vertical="center" wrapText="1"/>
    </xf>
    <xf numFmtId="0" fontId="28" fillId="2" borderId="7" xfId="0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37" fillId="2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37" fillId="2" borderId="2" xfId="0" applyFont="1" applyFill="1" applyBorder="1" applyAlignment="1">
      <alignment horizontal="left" vertical="center" wrapText="1"/>
    </xf>
    <xf numFmtId="0" fontId="37" fillId="2" borderId="3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165" fontId="20" fillId="0" borderId="1" xfId="0" applyNumberFormat="1" applyFont="1" applyBorder="1"/>
    <xf numFmtId="165" fontId="10" fillId="7" borderId="1" xfId="0" applyNumberFormat="1" applyFont="1" applyFill="1" applyBorder="1"/>
    <xf numFmtId="165" fontId="10" fillId="5" borderId="1" xfId="0" applyNumberFormat="1" applyFont="1" applyFill="1" applyBorder="1"/>
    <xf numFmtId="165" fontId="10" fillId="4" borderId="1" xfId="0" applyNumberFormat="1" applyFont="1" applyFill="1" applyBorder="1"/>
    <xf numFmtId="165" fontId="20" fillId="0" borderId="1" xfId="0" applyNumberFormat="1" applyFont="1" applyBorder="1" applyAlignment="1">
      <alignment horizontal="right" vertical="center"/>
    </xf>
    <xf numFmtId="3" fontId="20" fillId="0" borderId="1" xfId="0" applyNumberFormat="1" applyFont="1" applyFill="1" applyBorder="1" applyAlignment="1">
      <alignment vertical="center"/>
    </xf>
    <xf numFmtId="165" fontId="0" fillId="0" borderId="0" xfId="1" applyNumberFormat="1" applyFont="1"/>
    <xf numFmtId="165" fontId="1" fillId="0" borderId="1" xfId="0" applyNumberFormat="1" applyFont="1" applyBorder="1" applyAlignment="1">
      <alignment horizontal="right" vertical="top"/>
    </xf>
  </cellXfs>
  <cellStyles count="2">
    <cellStyle name="Normalno" xfId="0" builtinId="0"/>
    <cellStyle name="Postota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4</xdr:row>
      <xdr:rowOff>228600</xdr:rowOff>
    </xdr:from>
    <xdr:to>
      <xdr:col>3</xdr:col>
      <xdr:colOff>419101</xdr:colOff>
      <xdr:row>7</xdr:row>
      <xdr:rowOff>590550</xdr:rowOff>
    </xdr:to>
    <xdr:sp macro="" textlink="">
      <xdr:nvSpPr>
        <xdr:cNvPr id="2" name="Zaobljeni pravokutnik 1"/>
        <xdr:cNvSpPr/>
      </xdr:nvSpPr>
      <xdr:spPr>
        <a:xfrm>
          <a:off x="533400" y="1390650"/>
          <a:ext cx="5800726" cy="1552575"/>
        </a:xfrm>
        <a:prstGeom prst="roundRec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hr-HR" sz="1800"/>
            <a:t>Sveukupan broj korisnika mirovina </a:t>
          </a:r>
        </a:p>
        <a:p>
          <a:pPr algn="ctr"/>
          <a:r>
            <a:rPr lang="hr-HR" sz="1800" i="1">
              <a:solidFill>
                <a:srgbClr val="FFFF00"/>
              </a:solidFill>
            </a:rPr>
            <a:t>za</a:t>
          </a:r>
          <a:r>
            <a:rPr lang="hr-HR" sz="1800" i="1" baseline="0">
              <a:solidFill>
                <a:srgbClr val="FFFF00"/>
              </a:solidFill>
            </a:rPr>
            <a:t> travanj</a:t>
          </a:r>
          <a:r>
            <a:rPr lang="hr-HR" sz="1800" i="1">
              <a:solidFill>
                <a:srgbClr val="FFFF00"/>
              </a:solidFill>
            </a:rPr>
            <a:t> 2024.</a:t>
          </a:r>
        </a:p>
        <a:p>
          <a:pPr algn="ctr"/>
          <a:r>
            <a:rPr lang="hr-HR" sz="2400" b="1"/>
            <a:t>1.226.530</a:t>
          </a:r>
          <a:r>
            <a:rPr lang="hr-HR" sz="2400"/>
            <a:t> </a:t>
          </a:r>
          <a:r>
            <a:rPr lang="hr-HR" sz="1800"/>
            <a:t>(515,89 eura)</a:t>
          </a:r>
        </a:p>
      </xdr:txBody>
    </xdr:sp>
    <xdr:clientData/>
  </xdr:twoCellAnchor>
  <xdr:twoCellAnchor>
    <xdr:from>
      <xdr:col>0</xdr:col>
      <xdr:colOff>533400</xdr:colOff>
      <xdr:row>19</xdr:row>
      <xdr:rowOff>38100</xdr:rowOff>
    </xdr:from>
    <xdr:to>
      <xdr:col>3</xdr:col>
      <xdr:colOff>304800</xdr:colOff>
      <xdr:row>22</xdr:row>
      <xdr:rowOff>428625</xdr:rowOff>
    </xdr:to>
    <xdr:sp macro="" textlink="">
      <xdr:nvSpPr>
        <xdr:cNvPr id="3" name="Zaobljeni pravokutnik 2"/>
        <xdr:cNvSpPr/>
      </xdr:nvSpPr>
      <xdr:spPr>
        <a:xfrm>
          <a:off x="533400" y="6724650"/>
          <a:ext cx="5686425" cy="1571625"/>
        </a:xfrm>
        <a:prstGeom prst="roundRec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hr-HR" sz="1800">
              <a:solidFill>
                <a:schemeClr val="lt1"/>
              </a:solidFill>
              <a:latin typeface="+mn-lt"/>
              <a:ea typeface="+mn-ea"/>
              <a:cs typeface="+mn-cs"/>
            </a:rPr>
            <a:t>Sveukupan broj korisnika mirovina </a:t>
          </a:r>
        </a:p>
        <a:p>
          <a:pPr marL="0" indent="0" algn="ctr"/>
          <a:r>
            <a:rPr lang="hr-HR" sz="1800">
              <a:solidFill>
                <a:srgbClr val="FFFF00"/>
              </a:solidFill>
              <a:latin typeface="+mn-lt"/>
              <a:ea typeface="+mn-ea"/>
              <a:cs typeface="+mn-cs"/>
            </a:rPr>
            <a:t>za</a:t>
          </a:r>
          <a:r>
            <a:rPr lang="hr-HR" sz="1800" baseline="0">
              <a:solidFill>
                <a:srgbClr val="FFFF00"/>
              </a:solidFill>
              <a:latin typeface="+mn-lt"/>
              <a:ea typeface="+mn-ea"/>
              <a:cs typeface="+mn-cs"/>
            </a:rPr>
            <a:t> travanj</a:t>
          </a:r>
          <a:r>
            <a:rPr lang="hr-HR" sz="1800">
              <a:solidFill>
                <a:srgbClr val="FFFF00"/>
              </a:solidFill>
              <a:latin typeface="+mn-lt"/>
              <a:ea typeface="+mn-ea"/>
              <a:cs typeface="+mn-cs"/>
            </a:rPr>
            <a:t> 2024. </a:t>
          </a:r>
        </a:p>
        <a:p>
          <a:pPr algn="ctr"/>
          <a:r>
            <a:rPr lang="hr-HR" sz="1800" i="1" baseline="0">
              <a:solidFill>
                <a:srgbClr val="FFFF00"/>
              </a:solidFill>
            </a:rPr>
            <a:t>prema međunarodnim ugovorima</a:t>
          </a:r>
        </a:p>
        <a:p>
          <a:pPr algn="ctr"/>
          <a:r>
            <a:rPr lang="hr-HR" sz="2400" b="1" baseline="0">
              <a:solidFill>
                <a:schemeClr val="bg1"/>
              </a:solidFill>
            </a:rPr>
            <a:t>186.547</a:t>
          </a:r>
          <a:r>
            <a:rPr lang="hr-HR" sz="1800" baseline="0">
              <a:solidFill>
                <a:schemeClr val="bg1"/>
              </a:solidFill>
            </a:rPr>
            <a:t> (158,64 eura)</a:t>
          </a:r>
          <a:endParaRPr lang="hr-HR" sz="18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2457449</xdr:colOff>
      <xdr:row>8</xdr:row>
      <xdr:rowOff>38100</xdr:rowOff>
    </xdr:from>
    <xdr:to>
      <xdr:col>1</xdr:col>
      <xdr:colOff>57149</xdr:colOff>
      <xdr:row>10</xdr:row>
      <xdr:rowOff>9525</xdr:rowOff>
    </xdr:to>
    <xdr:sp macro="" textlink="">
      <xdr:nvSpPr>
        <xdr:cNvPr id="4" name="Minus 3"/>
        <xdr:cNvSpPr/>
      </xdr:nvSpPr>
      <xdr:spPr>
        <a:xfrm>
          <a:off x="609599" y="1562100"/>
          <a:ext cx="57150" cy="352425"/>
        </a:xfrm>
        <a:prstGeom prst="mathMinus">
          <a:avLst/>
        </a:prstGeom>
        <a:solidFill>
          <a:srgbClr val="002060"/>
        </a:solidFill>
        <a:ln w="508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/>
        </a:p>
      </xdr:txBody>
    </xdr:sp>
    <xdr:clientData/>
  </xdr:twoCellAnchor>
  <xdr:twoCellAnchor>
    <xdr:from>
      <xdr:col>0</xdr:col>
      <xdr:colOff>2324101</xdr:colOff>
      <xdr:row>17</xdr:row>
      <xdr:rowOff>161925</xdr:rowOff>
    </xdr:from>
    <xdr:to>
      <xdr:col>1</xdr:col>
      <xdr:colOff>76200</xdr:colOff>
      <xdr:row>18</xdr:row>
      <xdr:rowOff>333375</xdr:rowOff>
    </xdr:to>
    <xdr:sp macro="" textlink="">
      <xdr:nvSpPr>
        <xdr:cNvPr id="5" name="Jednako 4"/>
        <xdr:cNvSpPr/>
      </xdr:nvSpPr>
      <xdr:spPr>
        <a:xfrm>
          <a:off x="609601" y="3400425"/>
          <a:ext cx="76199" cy="219075"/>
        </a:xfrm>
        <a:prstGeom prst="mathEqual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323852</xdr:colOff>
      <xdr:row>10</xdr:row>
      <xdr:rowOff>161926</xdr:rowOff>
    </xdr:from>
    <xdr:to>
      <xdr:col>3</xdr:col>
      <xdr:colOff>323851</xdr:colOff>
      <xdr:row>17</xdr:row>
      <xdr:rowOff>104775</xdr:rowOff>
    </xdr:to>
    <xdr:sp macro="" textlink="">
      <xdr:nvSpPr>
        <xdr:cNvPr id="6" name="Zaobljeni pravokutnik 5"/>
        <xdr:cNvSpPr/>
      </xdr:nvSpPr>
      <xdr:spPr>
        <a:xfrm>
          <a:off x="323852" y="3733801"/>
          <a:ext cx="5915024" cy="2066924"/>
        </a:xfrm>
        <a:prstGeom prst="roundRec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hr-HR" sz="1800"/>
            <a:t>Sveukupan broj korisnika mirovina </a:t>
          </a:r>
        </a:p>
        <a:p>
          <a:pPr algn="ctr"/>
          <a:r>
            <a:rPr lang="hr-HR" sz="1800" i="1">
              <a:solidFill>
                <a:srgbClr val="FFFF00"/>
              </a:solidFill>
            </a:rPr>
            <a:t>za travanj 2024. </a:t>
          </a:r>
        </a:p>
        <a:p>
          <a:pPr algn="ctr"/>
          <a:r>
            <a:rPr lang="hr-HR" sz="1800" i="1">
              <a:solidFill>
                <a:srgbClr val="FFFF00"/>
              </a:solidFill>
            </a:rPr>
            <a:t>bez međunarodnih ugovora</a:t>
          </a:r>
        </a:p>
        <a:p>
          <a:pPr algn="ctr"/>
          <a:r>
            <a:rPr lang="hr-HR" sz="1800" b="1"/>
            <a:t>1.039.983</a:t>
          </a:r>
          <a:r>
            <a:rPr lang="hr-HR" sz="1800"/>
            <a:t>  </a:t>
          </a:r>
          <a:r>
            <a:rPr lang="hr-HR" sz="1800" b="1"/>
            <a:t>(579,97 eura  </a:t>
          </a:r>
          <a:r>
            <a:rPr lang="hr-HR" sz="1800" b="1">
              <a:solidFill>
                <a:schemeClr val="bg1"/>
              </a:solidFill>
            </a:rPr>
            <a:t>43,7%)</a:t>
          </a:r>
        </a:p>
      </xdr:txBody>
    </xdr:sp>
    <xdr:clientData/>
  </xdr:twoCellAnchor>
  <xdr:twoCellAnchor editAs="oneCell">
    <xdr:from>
      <xdr:col>0</xdr:col>
      <xdr:colOff>0</xdr:colOff>
      <xdr:row>101</xdr:row>
      <xdr:rowOff>742950</xdr:rowOff>
    </xdr:from>
    <xdr:to>
      <xdr:col>3</xdr:col>
      <xdr:colOff>971550</xdr:colOff>
      <xdr:row>122</xdr:row>
      <xdr:rowOff>0</xdr:rowOff>
    </xdr:to>
    <xdr:pic>
      <xdr:nvPicPr>
        <xdr:cNvPr id="10" name="Slika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6841450"/>
          <a:ext cx="6886575" cy="38195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69</xdr:row>
      <xdr:rowOff>38099</xdr:rowOff>
    </xdr:from>
    <xdr:to>
      <xdr:col>3</xdr:col>
      <xdr:colOff>971550</xdr:colOff>
      <xdr:row>94</xdr:row>
      <xdr:rowOff>9524</xdr:rowOff>
    </xdr:to>
    <xdr:pic>
      <xdr:nvPicPr>
        <xdr:cNvPr id="11" name="Slika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9583399"/>
          <a:ext cx="6886575" cy="47339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</xdr:row>
      <xdr:rowOff>257175</xdr:rowOff>
    </xdr:from>
    <xdr:to>
      <xdr:col>4</xdr:col>
      <xdr:colOff>9525</xdr:colOff>
      <xdr:row>44</xdr:row>
      <xdr:rowOff>28574</xdr:rowOff>
    </xdr:to>
    <xdr:pic>
      <xdr:nvPicPr>
        <xdr:cNvPr id="13" name="Slika 1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8991600"/>
          <a:ext cx="6915150" cy="4038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118"/>
  <sheetViews>
    <sheetView tabSelected="1" topLeftCell="A64" zoomScaleNormal="100" workbookViewId="0">
      <selection activeCell="G76" sqref="G76"/>
    </sheetView>
  </sheetViews>
  <sheetFormatPr defaultColWidth="9.140625" defaultRowHeight="15" x14ac:dyDescent="0.25"/>
  <cols>
    <col min="1" max="1" width="59" style="13" customWidth="1"/>
    <col min="2" max="6" width="14.85546875" style="13" customWidth="1"/>
    <col min="7" max="7" width="11.28515625" style="14" customWidth="1"/>
    <col min="8" max="8" width="9.140625" style="14" customWidth="1"/>
    <col min="9" max="9" width="12.140625" style="14" customWidth="1"/>
    <col min="10" max="10" width="9.140625" style="14" customWidth="1"/>
    <col min="11" max="11" width="9.140625" style="15" customWidth="1"/>
    <col min="12" max="12" width="11.7109375" style="14" customWidth="1"/>
    <col min="13" max="14" width="9.140625" style="14" customWidth="1"/>
    <col min="15" max="17" width="9.140625" style="14"/>
    <col min="18" max="16384" width="9.140625" style="13"/>
  </cols>
  <sheetData>
    <row r="3" spans="1:15" ht="43.5" customHeight="1" x14ac:dyDescent="0.25">
      <c r="A3" s="77" t="s">
        <v>51</v>
      </c>
      <c r="B3" s="77"/>
      <c r="C3" s="77"/>
      <c r="D3" s="47"/>
      <c r="E3" s="47"/>
      <c r="F3" s="46"/>
      <c r="G3" s="39"/>
      <c r="H3" s="39"/>
      <c r="I3" s="39"/>
      <c r="J3" s="39"/>
      <c r="K3" s="39"/>
      <c r="L3" s="39"/>
      <c r="M3" s="39"/>
      <c r="N3" s="39"/>
      <c r="O3" s="39"/>
    </row>
    <row r="4" spans="1:15" ht="18" customHeight="1" x14ac:dyDescent="0.25">
      <c r="A4" s="45"/>
      <c r="B4" s="45"/>
      <c r="C4" s="45"/>
      <c r="D4" s="45"/>
      <c r="E4" s="45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5" customFormat="1" ht="28.5" customHeight="1" x14ac:dyDescent="0.25"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customFormat="1" ht="15.75" customHeight="1" x14ac:dyDescent="0.25">
      <c r="F6" s="39"/>
      <c r="G6" s="39"/>
      <c r="H6" s="39"/>
      <c r="I6" s="39"/>
      <c r="J6" s="39"/>
      <c r="K6" s="39"/>
      <c r="L6" s="39"/>
      <c r="M6" s="39"/>
      <c r="N6" s="39"/>
      <c r="O6" s="39"/>
    </row>
    <row r="7" spans="1:15" customFormat="1" ht="49.5" customHeight="1" x14ac:dyDescent="0.25">
      <c r="F7" s="39"/>
      <c r="G7" s="39"/>
      <c r="H7" s="39"/>
      <c r="I7" s="44"/>
      <c r="J7" s="39"/>
      <c r="K7" s="39"/>
      <c r="L7" s="39"/>
      <c r="M7" s="39"/>
      <c r="N7" s="39"/>
      <c r="O7" s="39"/>
    </row>
    <row r="8" spans="1:15" customFormat="1" ht="66" customHeight="1" x14ac:dyDescent="0.25">
      <c r="F8" s="39"/>
      <c r="G8" s="39"/>
      <c r="H8" s="39"/>
      <c r="I8" s="39"/>
      <c r="J8" s="39"/>
      <c r="K8" s="39"/>
      <c r="L8" s="39"/>
      <c r="M8" s="39"/>
      <c r="N8" s="39"/>
      <c r="O8" s="39"/>
    </row>
    <row r="9" spans="1:15" customFormat="1" ht="15" customHeight="1" x14ac:dyDescent="0.25">
      <c r="F9" s="39"/>
      <c r="G9" s="39"/>
      <c r="H9" s="39"/>
      <c r="I9" s="39"/>
      <c r="J9" s="39"/>
      <c r="K9" s="39"/>
      <c r="L9" s="39"/>
      <c r="M9" s="39"/>
      <c r="N9" s="39"/>
      <c r="O9" s="39"/>
    </row>
    <row r="10" spans="1:15" s="43" customFormat="1" ht="15" customHeight="1" x14ac:dyDescent="0.25">
      <c r="F10" s="39"/>
      <c r="G10" s="39"/>
      <c r="H10" s="39"/>
      <c r="I10" s="39"/>
      <c r="J10" s="39"/>
      <c r="K10" s="39"/>
      <c r="L10" s="39"/>
      <c r="M10" s="39"/>
      <c r="N10" s="39"/>
      <c r="O10" s="39"/>
    </row>
    <row r="11" spans="1:15" s="40" customFormat="1" ht="30.75" customHeight="1" x14ac:dyDescent="0.2">
      <c r="A11" s="42"/>
      <c r="B11" s="42"/>
      <c r="C11" s="42"/>
      <c r="D11" s="42"/>
      <c r="E11" s="41"/>
      <c r="F11" s="39"/>
      <c r="G11" s="39"/>
      <c r="H11" s="39"/>
      <c r="I11" s="39"/>
      <c r="J11" s="39"/>
      <c r="K11" s="39"/>
      <c r="L11" s="39"/>
      <c r="M11" s="39"/>
      <c r="N11" s="39"/>
      <c r="O11" s="39"/>
    </row>
    <row r="12" spans="1:15" s="36" customFormat="1" ht="19.5" customHeight="1" x14ac:dyDescent="0.25">
      <c r="A12" s="37"/>
      <c r="B12" s="37"/>
      <c r="C12" s="37"/>
      <c r="D12" s="37"/>
      <c r="E12" s="38"/>
      <c r="F12" s="39"/>
      <c r="G12" s="39"/>
      <c r="H12" s="39"/>
      <c r="I12" s="39"/>
      <c r="J12" s="39"/>
      <c r="K12" s="39"/>
      <c r="L12" s="39"/>
      <c r="M12" s="39"/>
      <c r="N12" s="39"/>
      <c r="O12" s="39"/>
    </row>
    <row r="13" spans="1:15" s="36" customFormat="1" ht="19.5" customHeight="1" x14ac:dyDescent="0.25">
      <c r="A13" s="37"/>
      <c r="B13" s="37"/>
      <c r="C13" s="37"/>
      <c r="D13" s="37"/>
      <c r="E13" s="38"/>
      <c r="F13" s="39"/>
      <c r="G13" s="39"/>
      <c r="H13" s="39"/>
      <c r="I13" s="39"/>
      <c r="J13" s="39"/>
      <c r="K13" s="39"/>
      <c r="L13" s="39"/>
      <c r="M13" s="39"/>
      <c r="N13" s="39"/>
      <c r="O13" s="39"/>
    </row>
    <row r="14" spans="1:15" s="36" customFormat="1" ht="19.5" customHeight="1" x14ac:dyDescent="0.25">
      <c r="A14" s="37"/>
      <c r="B14" s="37"/>
      <c r="C14" s="37"/>
      <c r="D14" s="37"/>
      <c r="E14" s="38"/>
      <c r="F14" s="39"/>
      <c r="G14" s="39"/>
      <c r="H14" s="39"/>
      <c r="I14" s="39"/>
      <c r="J14" s="39"/>
      <c r="K14" s="39"/>
      <c r="L14" s="39"/>
      <c r="M14" s="39"/>
      <c r="N14" s="39"/>
      <c r="O14" s="39"/>
    </row>
    <row r="15" spans="1:15" s="36" customFormat="1" ht="19.5" customHeight="1" x14ac:dyDescent="0.25">
      <c r="A15" s="37"/>
      <c r="B15" s="37"/>
      <c r="C15" s="37"/>
      <c r="D15" s="37"/>
      <c r="E15" s="38"/>
      <c r="F15" s="39"/>
      <c r="G15" s="39"/>
      <c r="H15" s="39"/>
      <c r="I15" s="39"/>
      <c r="J15" s="39"/>
      <c r="K15" s="39"/>
      <c r="L15" s="39"/>
      <c r="M15" s="39"/>
      <c r="N15" s="39"/>
      <c r="O15" s="39"/>
    </row>
    <row r="16" spans="1:15" s="36" customFormat="1" ht="19.5" customHeight="1" x14ac:dyDescent="0.25">
      <c r="A16" s="37"/>
      <c r="B16" s="37"/>
      <c r="C16" s="37"/>
      <c r="D16" s="37"/>
      <c r="E16" s="67"/>
      <c r="F16" s="44"/>
      <c r="G16" s="39"/>
      <c r="H16" s="39"/>
      <c r="I16" s="39"/>
      <c r="J16" s="39"/>
      <c r="K16" s="39"/>
      <c r="L16" s="39"/>
      <c r="M16" s="39"/>
      <c r="N16" s="39"/>
      <c r="O16" s="39"/>
    </row>
    <row r="17" spans="1:17" s="36" customFormat="1" ht="39" customHeight="1" x14ac:dyDescent="0.25">
      <c r="A17" s="37"/>
      <c r="B17" s="37"/>
      <c r="C17" s="37"/>
      <c r="D17" s="37"/>
      <c r="E17" s="67"/>
      <c r="F17" s="44"/>
      <c r="G17" s="51"/>
      <c r="H17" s="39"/>
      <c r="I17" s="39"/>
      <c r="J17" s="39"/>
      <c r="K17" s="39"/>
      <c r="L17" s="39"/>
      <c r="M17" s="39"/>
      <c r="N17" s="39"/>
      <c r="O17" s="39"/>
    </row>
    <row r="18" spans="1:17" s="36" customFormat="1" ht="39" customHeight="1" x14ac:dyDescent="0.25">
      <c r="A18" s="37"/>
      <c r="B18" s="37"/>
      <c r="C18" s="37"/>
      <c r="D18" s="37"/>
      <c r="E18" s="38"/>
      <c r="F18" s="39"/>
      <c r="G18" s="39"/>
      <c r="H18" s="39"/>
      <c r="I18" s="39"/>
      <c r="J18" s="39"/>
      <c r="K18" s="39"/>
      <c r="L18" s="39"/>
      <c r="M18" s="39"/>
      <c r="N18" s="39"/>
      <c r="O18" s="39"/>
    </row>
    <row r="19" spans="1:17" s="36" customFormat="1" ht="39" customHeight="1" x14ac:dyDescent="0.25">
      <c r="A19" s="37"/>
      <c r="B19" s="37"/>
      <c r="C19" s="37"/>
      <c r="D19" s="37"/>
      <c r="E19" s="38"/>
      <c r="F19" s="39"/>
      <c r="G19" s="39"/>
      <c r="H19" s="39"/>
      <c r="I19" s="39"/>
      <c r="J19" s="39"/>
      <c r="K19" s="39"/>
      <c r="L19" s="39"/>
      <c r="M19" s="39"/>
      <c r="N19" s="39"/>
      <c r="O19" s="39"/>
    </row>
    <row r="20" spans="1:17" s="36" customFormat="1" ht="39" customHeight="1" x14ac:dyDescent="0.25">
      <c r="A20" s="37"/>
      <c r="B20" s="37"/>
      <c r="C20" s="37"/>
      <c r="D20" s="37"/>
      <c r="E20" s="38"/>
      <c r="F20" s="34"/>
      <c r="G20" s="37"/>
      <c r="H20" s="37"/>
      <c r="I20" s="37"/>
      <c r="J20" s="37"/>
    </row>
    <row r="21" spans="1:17" s="36" customFormat="1" ht="19.5" customHeight="1" x14ac:dyDescent="0.25">
      <c r="A21" s="37"/>
      <c r="B21" s="37"/>
      <c r="C21" s="37"/>
      <c r="D21" s="37"/>
      <c r="E21" s="38"/>
      <c r="F21" s="34"/>
      <c r="G21" s="37"/>
      <c r="H21" s="37"/>
      <c r="I21" s="37"/>
      <c r="J21" s="37"/>
    </row>
    <row r="22" spans="1:17" customFormat="1" ht="34.5" customHeight="1" x14ac:dyDescent="0.3">
      <c r="D22" s="35"/>
      <c r="E22" s="35"/>
      <c r="F22" s="34"/>
      <c r="G22" s="35"/>
      <c r="H22" s="35"/>
      <c r="I22" s="35"/>
      <c r="J22" s="35"/>
      <c r="K22" s="35"/>
      <c r="L22" s="35"/>
    </row>
    <row r="23" spans="1:17" customFormat="1" ht="33.75" customHeight="1" x14ac:dyDescent="0.25">
      <c r="F23" s="34"/>
    </row>
    <row r="24" spans="1:17" customFormat="1" ht="34.5" customHeight="1" x14ac:dyDescent="0.25"/>
    <row r="25" spans="1:17" customFormat="1" ht="51" customHeight="1" x14ac:dyDescent="0.25"/>
    <row r="26" spans="1:17" x14ac:dyDescent="0.25">
      <c r="C26" s="15"/>
      <c r="D26" s="14"/>
      <c r="E26" s="14"/>
      <c r="F26" s="14"/>
      <c r="G26" s="15"/>
      <c r="K26" s="14"/>
      <c r="N26" s="13"/>
      <c r="O26" s="13"/>
      <c r="P26" s="13"/>
      <c r="Q26" s="13"/>
    </row>
    <row r="27" spans="1:17" x14ac:dyDescent="0.25">
      <c r="C27" s="15"/>
      <c r="D27" s="14"/>
      <c r="E27" s="14"/>
      <c r="F27" s="14"/>
      <c r="G27" s="15"/>
      <c r="K27" s="14"/>
      <c r="N27" s="13"/>
      <c r="O27" s="13"/>
      <c r="P27" s="13"/>
      <c r="Q27" s="13"/>
    </row>
    <row r="28" spans="1:17" x14ac:dyDescent="0.25">
      <c r="C28" s="15"/>
      <c r="D28" s="14"/>
      <c r="E28" s="14"/>
      <c r="F28" s="14"/>
      <c r="G28" s="15"/>
      <c r="I28" s="50"/>
      <c r="K28" s="14"/>
      <c r="N28" s="13"/>
      <c r="O28" s="13"/>
      <c r="P28" s="13"/>
      <c r="Q28" s="13"/>
    </row>
    <row r="29" spans="1:17" x14ac:dyDescent="0.25">
      <c r="C29" s="15"/>
      <c r="D29" s="14"/>
      <c r="E29" s="14"/>
      <c r="F29" s="14"/>
      <c r="G29" s="15"/>
      <c r="K29" s="14"/>
      <c r="N29" s="13"/>
      <c r="O29" s="13"/>
      <c r="P29" s="13"/>
      <c r="Q29" s="13"/>
    </row>
    <row r="30" spans="1:17" x14ac:dyDescent="0.25">
      <c r="C30" s="15"/>
      <c r="D30" s="14"/>
      <c r="E30" s="14"/>
      <c r="F30" s="14"/>
      <c r="G30" s="15"/>
      <c r="K30" s="14"/>
      <c r="N30" s="13"/>
      <c r="O30" s="13"/>
      <c r="P30" s="13"/>
      <c r="Q30" s="13"/>
    </row>
    <row r="31" spans="1:17" x14ac:dyDescent="0.25">
      <c r="C31" s="15"/>
      <c r="D31" s="14"/>
      <c r="E31" s="14"/>
      <c r="F31" s="14"/>
      <c r="G31" s="15"/>
      <c r="K31" s="14"/>
      <c r="N31" s="13"/>
      <c r="O31" s="13"/>
      <c r="P31" s="13"/>
      <c r="Q31" s="13"/>
    </row>
    <row r="32" spans="1:17" x14ac:dyDescent="0.25">
      <c r="C32" s="15"/>
      <c r="D32" s="14"/>
      <c r="E32" s="14"/>
      <c r="F32" s="14"/>
      <c r="G32" s="15"/>
      <c r="K32" s="14"/>
      <c r="N32" s="13"/>
      <c r="O32" s="13"/>
      <c r="P32" s="13"/>
      <c r="Q32" s="13"/>
    </row>
    <row r="33" spans="1:17" x14ac:dyDescent="0.25">
      <c r="C33" s="15"/>
      <c r="D33" s="14"/>
      <c r="E33" s="14"/>
      <c r="F33" s="14"/>
      <c r="G33" s="15"/>
      <c r="K33" s="14"/>
      <c r="N33" s="13"/>
      <c r="O33" s="13"/>
      <c r="P33" s="13"/>
      <c r="Q33" s="13"/>
    </row>
    <row r="34" spans="1:17" x14ac:dyDescent="0.25">
      <c r="C34" s="15"/>
      <c r="D34" s="14"/>
      <c r="E34" s="14"/>
      <c r="F34" s="14"/>
      <c r="G34" s="15"/>
      <c r="K34" s="14"/>
      <c r="N34" s="13"/>
      <c r="O34" s="13"/>
      <c r="P34" s="13"/>
      <c r="Q34" s="13"/>
    </row>
    <row r="35" spans="1:17" x14ac:dyDescent="0.25">
      <c r="C35" s="15"/>
      <c r="D35" s="14"/>
      <c r="E35" s="14"/>
      <c r="F35" s="14" t="s">
        <v>52</v>
      </c>
      <c r="G35" s="15"/>
      <c r="K35" s="14"/>
      <c r="N35" s="13"/>
      <c r="O35" s="13"/>
      <c r="P35" s="13"/>
      <c r="Q35" s="13"/>
    </row>
    <row r="36" spans="1:17" x14ac:dyDescent="0.25">
      <c r="C36" s="15"/>
      <c r="D36" s="14"/>
      <c r="E36" s="14"/>
      <c r="F36" s="14"/>
      <c r="G36" s="15"/>
      <c r="K36" s="14"/>
      <c r="N36" s="13"/>
      <c r="O36" s="13"/>
      <c r="P36" s="13"/>
      <c r="Q36" s="13"/>
    </row>
    <row r="37" spans="1:17" x14ac:dyDescent="0.25">
      <c r="C37" s="15"/>
      <c r="D37" s="14"/>
      <c r="E37" s="14"/>
      <c r="F37" s="14"/>
      <c r="G37" s="15"/>
      <c r="K37" s="14"/>
      <c r="N37" s="13"/>
      <c r="O37" s="13"/>
      <c r="P37" s="13"/>
      <c r="Q37" s="13"/>
    </row>
    <row r="38" spans="1:17" x14ac:dyDescent="0.25">
      <c r="C38" s="15"/>
      <c r="D38" s="14"/>
      <c r="E38" s="14"/>
      <c r="F38" s="14"/>
      <c r="G38" s="15"/>
      <c r="K38" s="14"/>
      <c r="N38" s="13"/>
      <c r="O38" s="13"/>
      <c r="P38" s="13"/>
      <c r="Q38" s="13"/>
    </row>
    <row r="39" spans="1:17" x14ac:dyDescent="0.25">
      <c r="C39" s="15"/>
      <c r="D39" s="14"/>
      <c r="E39" s="14"/>
      <c r="F39" s="14"/>
      <c r="G39" s="15"/>
      <c r="K39" s="14"/>
      <c r="N39" s="13"/>
      <c r="O39" s="13"/>
      <c r="P39" s="13"/>
      <c r="Q39" s="13"/>
    </row>
    <row r="40" spans="1:17" x14ac:dyDescent="0.25">
      <c r="C40" s="15"/>
      <c r="D40" s="14"/>
      <c r="E40" s="14"/>
      <c r="F40" s="14"/>
      <c r="G40" s="15"/>
      <c r="K40" s="14"/>
      <c r="N40" s="13"/>
      <c r="O40" s="13"/>
      <c r="P40" s="13"/>
      <c r="Q40" s="13"/>
    </row>
    <row r="41" spans="1:17" x14ac:dyDescent="0.25">
      <c r="C41" s="15"/>
      <c r="D41" s="14"/>
      <c r="E41" s="14"/>
      <c r="F41" s="14"/>
      <c r="G41" s="15"/>
      <c r="K41" s="14"/>
      <c r="N41" s="13"/>
      <c r="O41" s="13"/>
      <c r="P41" s="13"/>
      <c r="Q41" s="13"/>
    </row>
    <row r="42" spans="1:17" x14ac:dyDescent="0.25">
      <c r="C42" s="15"/>
      <c r="D42" s="14"/>
      <c r="E42" s="14"/>
      <c r="F42" s="14"/>
      <c r="G42" s="15"/>
      <c r="K42" s="14"/>
      <c r="N42" s="13"/>
      <c r="O42" s="13"/>
      <c r="P42" s="13"/>
      <c r="Q42" s="13"/>
    </row>
    <row r="43" spans="1:17" x14ac:dyDescent="0.25">
      <c r="C43" s="15"/>
      <c r="D43" s="14"/>
      <c r="E43" s="14"/>
      <c r="F43" s="14"/>
      <c r="G43" s="15"/>
      <c r="K43" s="14"/>
      <c r="N43" s="13"/>
      <c r="O43" s="13"/>
      <c r="P43" s="13"/>
      <c r="Q43" s="13"/>
    </row>
    <row r="44" spans="1:17" x14ac:dyDescent="0.25">
      <c r="C44" s="15"/>
      <c r="D44" s="14"/>
      <c r="E44" s="14"/>
      <c r="F44" s="14"/>
      <c r="G44" s="15"/>
      <c r="K44" s="14"/>
      <c r="N44" s="13"/>
      <c r="O44" s="13"/>
      <c r="P44" s="13"/>
      <c r="Q44" s="13"/>
    </row>
    <row r="45" spans="1:17" x14ac:dyDescent="0.25">
      <c r="A45" s="73" t="s">
        <v>61</v>
      </c>
      <c r="C45" s="15"/>
      <c r="D45" s="14"/>
      <c r="E45" s="14"/>
      <c r="F45" s="14"/>
      <c r="G45" s="15"/>
      <c r="K45" s="14"/>
      <c r="N45" s="13"/>
      <c r="O45" s="13"/>
      <c r="P45" s="13"/>
      <c r="Q45" s="13"/>
    </row>
    <row r="46" spans="1:17" ht="3" customHeight="1" x14ac:dyDescent="0.25">
      <c r="C46" s="15"/>
      <c r="D46" s="14"/>
      <c r="E46" s="14"/>
      <c r="F46" s="14"/>
      <c r="G46" s="15"/>
      <c r="K46" s="14"/>
      <c r="N46" s="13"/>
      <c r="O46" s="13"/>
      <c r="P46" s="13"/>
      <c r="Q46" s="13"/>
    </row>
    <row r="47" spans="1:17" ht="28.5" customHeight="1" x14ac:dyDescent="0.25">
      <c r="A47" s="79" t="s">
        <v>46</v>
      </c>
      <c r="B47" s="80"/>
      <c r="C47" s="80"/>
      <c r="D47" s="80"/>
    </row>
    <row r="48" spans="1:17" ht="38.25" x14ac:dyDescent="0.25">
      <c r="A48" s="33" t="s">
        <v>45</v>
      </c>
      <c r="B48" s="33" t="s">
        <v>44</v>
      </c>
      <c r="C48" s="33" t="s">
        <v>43</v>
      </c>
      <c r="D48" s="72" t="s">
        <v>53</v>
      </c>
      <c r="F48" s="14"/>
    </row>
    <row r="49" spans="1:11" ht="20.25" customHeight="1" x14ac:dyDescent="0.25">
      <c r="A49" s="29" t="s">
        <v>42</v>
      </c>
      <c r="B49" s="52">
        <v>407807</v>
      </c>
      <c r="C49" s="53">
        <v>588.92999999999995</v>
      </c>
      <c r="D49" s="91">
        <f>C49/$C$68</f>
        <v>0.44414027149321261</v>
      </c>
      <c r="K49" s="15" t="s">
        <v>50</v>
      </c>
    </row>
    <row r="50" spans="1:11" ht="20.25" customHeight="1" x14ac:dyDescent="0.25">
      <c r="A50" s="32" t="s">
        <v>41</v>
      </c>
      <c r="B50" s="52">
        <v>47898</v>
      </c>
      <c r="C50" s="53">
        <v>670.77</v>
      </c>
      <c r="D50" s="91">
        <f t="shared" ref="D50:D65" si="0">C50/$C$68</f>
        <v>0.50585972850678729</v>
      </c>
    </row>
    <row r="51" spans="1:11" ht="20.25" customHeight="1" x14ac:dyDescent="0.25">
      <c r="A51" s="32" t="s">
        <v>40</v>
      </c>
      <c r="B51" s="52">
        <v>64848</v>
      </c>
      <c r="C51" s="53">
        <v>495.98</v>
      </c>
      <c r="D51" s="91">
        <f t="shared" si="0"/>
        <v>0.37404223227752642</v>
      </c>
    </row>
    <row r="52" spans="1:11" ht="18" customHeight="1" x14ac:dyDescent="0.25">
      <c r="A52" s="30" t="s">
        <v>39</v>
      </c>
      <c r="B52" s="54">
        <v>520553</v>
      </c>
      <c r="C52" s="55">
        <v>584.88</v>
      </c>
      <c r="D52" s="92">
        <f t="shared" si="0"/>
        <v>0.44108597285067874</v>
      </c>
      <c r="F52" s="13" t="s">
        <v>57</v>
      </c>
    </row>
    <row r="53" spans="1:11" ht="21" customHeight="1" x14ac:dyDescent="0.25">
      <c r="A53" s="29" t="s">
        <v>38</v>
      </c>
      <c r="B53" s="52">
        <v>176532</v>
      </c>
      <c r="C53" s="53">
        <v>533.53</v>
      </c>
      <c r="D53" s="91">
        <f t="shared" si="0"/>
        <v>0.40236048265460028</v>
      </c>
    </row>
    <row r="54" spans="1:11" ht="21" customHeight="1" x14ac:dyDescent="0.25">
      <c r="A54" s="31" t="s">
        <v>37</v>
      </c>
      <c r="B54" s="52">
        <v>380</v>
      </c>
      <c r="C54" s="53">
        <v>527.58000000000004</v>
      </c>
      <c r="D54" s="91">
        <f t="shared" si="0"/>
        <v>0.39787330316742087</v>
      </c>
    </row>
    <row r="55" spans="1:11" ht="18" customHeight="1" x14ac:dyDescent="0.25">
      <c r="A55" s="30" t="s">
        <v>36</v>
      </c>
      <c r="B55" s="54">
        <v>697465</v>
      </c>
      <c r="C55" s="55">
        <v>571.85</v>
      </c>
      <c r="D55" s="92">
        <f t="shared" si="0"/>
        <v>0.43125942684766216</v>
      </c>
    </row>
    <row r="56" spans="1:11" ht="19.5" customHeight="1" x14ac:dyDescent="0.25">
      <c r="A56" s="29" t="s">
        <v>35</v>
      </c>
      <c r="B56" s="52">
        <v>87553</v>
      </c>
      <c r="C56" s="53">
        <v>390.72</v>
      </c>
      <c r="D56" s="91">
        <f t="shared" si="0"/>
        <v>0.29466063348416294</v>
      </c>
    </row>
    <row r="57" spans="1:11" ht="19.5" customHeight="1" x14ac:dyDescent="0.25">
      <c r="A57" s="29" t="s">
        <v>34</v>
      </c>
      <c r="B57" s="52">
        <v>160221</v>
      </c>
      <c r="C57" s="53">
        <v>450.29</v>
      </c>
      <c r="D57" s="91">
        <f t="shared" si="0"/>
        <v>0.33958521870286579</v>
      </c>
    </row>
    <row r="58" spans="1:11" ht="18.75" x14ac:dyDescent="0.25">
      <c r="A58" s="28" t="s">
        <v>33</v>
      </c>
      <c r="B58" s="56">
        <v>945239</v>
      </c>
      <c r="C58" s="57">
        <v>534.47</v>
      </c>
      <c r="D58" s="93">
        <f t="shared" si="0"/>
        <v>0.40306938159879341</v>
      </c>
    </row>
    <row r="59" spans="1:11" ht="19.5" customHeight="1" x14ac:dyDescent="0.25">
      <c r="A59" s="27" t="s">
        <v>32</v>
      </c>
      <c r="B59" s="58">
        <v>16039</v>
      </c>
      <c r="C59" s="59">
        <v>750.65</v>
      </c>
      <c r="D59" s="93">
        <f t="shared" si="0"/>
        <v>0.56610105580693815</v>
      </c>
    </row>
    <row r="60" spans="1:11" ht="19.5" customHeight="1" x14ac:dyDescent="0.25">
      <c r="A60" s="27" t="s">
        <v>31</v>
      </c>
      <c r="B60" s="58">
        <v>71573</v>
      </c>
      <c r="C60" s="59">
        <v>1137.8699999999999</v>
      </c>
      <c r="D60" s="93">
        <f t="shared" si="0"/>
        <v>0.85812217194570128</v>
      </c>
    </row>
    <row r="61" spans="1:11" ht="19.5" customHeight="1" x14ac:dyDescent="0.25">
      <c r="A61" s="27" t="s">
        <v>30</v>
      </c>
      <c r="B61" s="58">
        <v>7132</v>
      </c>
      <c r="C61" s="59">
        <v>628.01</v>
      </c>
      <c r="D61" s="93">
        <f t="shared" si="0"/>
        <v>0.4736123680241327</v>
      </c>
    </row>
    <row r="62" spans="1:11" ht="19.5" customHeight="1" x14ac:dyDescent="0.3">
      <c r="A62" s="26" t="s">
        <v>29</v>
      </c>
      <c r="B62" s="60">
        <v>1039983</v>
      </c>
      <c r="C62" s="61">
        <v>579.97</v>
      </c>
      <c r="D62" s="94">
        <f t="shared" si="0"/>
        <v>0.43738310708898948</v>
      </c>
    </row>
    <row r="63" spans="1:11" ht="18.75" customHeight="1" x14ac:dyDescent="0.25">
      <c r="A63" s="25" t="s">
        <v>28</v>
      </c>
      <c r="B63" s="62">
        <v>17156</v>
      </c>
      <c r="C63" s="63">
        <v>723.95</v>
      </c>
      <c r="D63" s="91">
        <f t="shared" si="0"/>
        <v>0.54596530920060338</v>
      </c>
    </row>
    <row r="64" spans="1:11" ht="18.75" customHeight="1" x14ac:dyDescent="0.25">
      <c r="A64" s="25" t="s">
        <v>27</v>
      </c>
      <c r="B64" s="62">
        <v>101159</v>
      </c>
      <c r="C64" s="63">
        <v>600.32505708833321</v>
      </c>
      <c r="D64" s="91">
        <f t="shared" si="0"/>
        <v>0.45273382887506275</v>
      </c>
    </row>
    <row r="65" spans="1:17" ht="29.25" customHeight="1" x14ac:dyDescent="0.25">
      <c r="A65" s="25" t="s">
        <v>26</v>
      </c>
      <c r="B65" s="64">
        <v>90505</v>
      </c>
      <c r="C65" s="66">
        <v>853.09</v>
      </c>
      <c r="D65" s="95">
        <f t="shared" si="0"/>
        <v>0.64335595776772248</v>
      </c>
    </row>
    <row r="66" spans="1:17" ht="30.75" customHeight="1" x14ac:dyDescent="0.25">
      <c r="A66" s="24" t="s">
        <v>25</v>
      </c>
      <c r="B66" s="75">
        <v>266408</v>
      </c>
      <c r="C66" s="65" t="s">
        <v>54</v>
      </c>
      <c r="D66" s="98">
        <v>0.27600000000000002</v>
      </c>
      <c r="E66" s="71"/>
      <c r="F66" s="97">
        <f>365.9/C68</f>
        <v>0.27594268476621414</v>
      </c>
      <c r="G66" s="23"/>
      <c r="I66" s="23"/>
    </row>
    <row r="67" spans="1:17" ht="18" customHeight="1" x14ac:dyDescent="0.25">
      <c r="A67" s="22" t="s">
        <v>24</v>
      </c>
      <c r="B67" s="21">
        <v>12.26</v>
      </c>
      <c r="C67" s="20">
        <v>4.1900000000000004</v>
      </c>
      <c r="F67" s="15"/>
      <c r="K67" s="14"/>
      <c r="M67" s="13"/>
      <c r="N67" s="13"/>
      <c r="O67" s="13"/>
      <c r="P67" s="13"/>
      <c r="Q67" s="13"/>
    </row>
    <row r="68" spans="1:17" ht="25.5" customHeight="1" x14ac:dyDescent="0.25">
      <c r="A68" s="78" t="s">
        <v>55</v>
      </c>
      <c r="B68" s="78"/>
      <c r="C68" s="96">
        <v>1326</v>
      </c>
      <c r="F68" s="15"/>
      <c r="K68" s="14"/>
      <c r="M68" s="13"/>
      <c r="N68" s="13"/>
      <c r="O68" s="13"/>
      <c r="P68" s="13"/>
      <c r="Q68" s="13"/>
    </row>
    <row r="84" spans="1:6" x14ac:dyDescent="0.25">
      <c r="F84" s="13" t="s">
        <v>56</v>
      </c>
    </row>
    <row r="95" spans="1:6" x14ac:dyDescent="0.25">
      <c r="A95" s="19" t="s">
        <v>23</v>
      </c>
      <c r="B95" s="18"/>
      <c r="C95"/>
      <c r="D95"/>
      <c r="E95"/>
      <c r="F95"/>
    </row>
    <row r="96" spans="1:6" ht="12" customHeight="1" x14ac:dyDescent="0.25">
      <c r="A96" s="19" t="s">
        <v>22</v>
      </c>
      <c r="B96" s="18"/>
      <c r="C96" s="18"/>
      <c r="D96" s="18"/>
      <c r="E96" s="18"/>
      <c r="F96" s="18"/>
    </row>
    <row r="97" spans="1:12" ht="5.25" customHeight="1" x14ac:dyDescent="0.25"/>
    <row r="98" spans="1:12" ht="15" customHeight="1" x14ac:dyDescent="0.25">
      <c r="A98" s="82" t="s">
        <v>48</v>
      </c>
      <c r="B98" s="82"/>
      <c r="C98" s="82"/>
      <c r="D98" s="82"/>
      <c r="E98" s="16"/>
      <c r="F98" s="16"/>
      <c r="G98" s="16"/>
      <c r="H98" s="16"/>
      <c r="I98" s="16"/>
      <c r="J98" s="16"/>
      <c r="K98" s="16"/>
      <c r="L98" s="16"/>
    </row>
    <row r="99" spans="1:12" ht="15" customHeight="1" x14ac:dyDescent="0.25">
      <c r="A99" s="82"/>
      <c r="B99" s="82"/>
      <c r="C99" s="82"/>
      <c r="D99" s="82"/>
      <c r="E99" s="17"/>
      <c r="F99" s="17"/>
      <c r="G99" s="17"/>
      <c r="H99" s="17"/>
      <c r="I99" s="17"/>
      <c r="J99" s="17"/>
      <c r="K99" s="17"/>
      <c r="L99" s="17"/>
    </row>
    <row r="100" spans="1:12" ht="11.25" customHeight="1" x14ac:dyDescent="0.25">
      <c r="A100" s="82"/>
      <c r="B100" s="82"/>
      <c r="C100" s="82"/>
      <c r="D100" s="82"/>
    </row>
    <row r="101" spans="1:12" ht="67.5" customHeight="1" x14ac:dyDescent="0.25">
      <c r="A101" s="82" t="s">
        <v>49</v>
      </c>
      <c r="B101" s="82"/>
      <c r="C101" s="82"/>
      <c r="D101" s="82"/>
    </row>
    <row r="102" spans="1:12" ht="59.25" customHeight="1" x14ac:dyDescent="0.25">
      <c r="A102" s="81" t="s">
        <v>64</v>
      </c>
      <c r="B102" s="81"/>
      <c r="C102" s="81"/>
      <c r="D102" s="81"/>
      <c r="F102" s="13" t="s">
        <v>62</v>
      </c>
    </row>
    <row r="107" spans="1:12" x14ac:dyDescent="0.25">
      <c r="F107" s="13" t="s">
        <v>63</v>
      </c>
    </row>
    <row r="117" spans="1:11" ht="15" customHeight="1" x14ac:dyDescent="0.25">
      <c r="A117" s="76"/>
      <c r="B117" s="76"/>
      <c r="C117" s="76"/>
      <c r="D117" s="16"/>
      <c r="E117" s="16"/>
      <c r="F117" s="16"/>
      <c r="G117" s="16"/>
      <c r="H117" s="16"/>
      <c r="I117" s="16"/>
      <c r="J117" s="16"/>
      <c r="K117" s="16"/>
    </row>
    <row r="118" spans="1:11" x14ac:dyDescent="0.25">
      <c r="A118" s="76"/>
      <c r="B118" s="76"/>
      <c r="C118" s="76"/>
    </row>
  </sheetData>
  <mergeCells count="7">
    <mergeCell ref="A117:C118"/>
    <mergeCell ref="A3:C3"/>
    <mergeCell ref="A68:B68"/>
    <mergeCell ref="A47:D47"/>
    <mergeCell ref="A102:D102"/>
    <mergeCell ref="A101:D101"/>
    <mergeCell ref="A98:D100"/>
  </mergeCells>
  <pageMargins left="0.59055118110236227" right="0" top="0.39370078740157483" bottom="0.39370078740157483" header="0.31496062992125984" footer="0.31496062992125984"/>
  <pageSetup paperSize="9" scale="92" orientation="portrait" r:id="rId1"/>
  <rowBreaks count="2" manualBreakCount="2">
    <brk id="24" max="3" man="1"/>
    <brk id="69" max="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3"/>
  <sheetViews>
    <sheetView workbookViewId="0">
      <selection activeCell="J20" sqref="J20"/>
    </sheetView>
  </sheetViews>
  <sheetFormatPr defaultRowHeight="15" x14ac:dyDescent="0.25"/>
  <cols>
    <col min="2" max="2" width="15.140625" customWidth="1"/>
    <col min="3" max="3" width="17" customWidth="1"/>
    <col min="4" max="5" width="16.7109375" customWidth="1"/>
  </cols>
  <sheetData>
    <row r="2" spans="2:29" ht="37.5" customHeight="1" x14ac:dyDescent="0.25">
      <c r="B2" s="83" t="s">
        <v>16</v>
      </c>
      <c r="C2" s="83"/>
      <c r="D2" s="83"/>
      <c r="E2" s="83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5" spans="2:29" x14ac:dyDescent="0.25">
      <c r="B5" t="str">
        <f>'starosna mirovina BMU'!B5</f>
        <v>za travanj 2024. (isplata u svibnju 2024.)</v>
      </c>
    </row>
    <row r="6" spans="2:29" ht="36" x14ac:dyDescent="0.25">
      <c r="B6" s="5" t="s">
        <v>11</v>
      </c>
      <c r="C6" s="5" t="s">
        <v>0</v>
      </c>
      <c r="D6" s="5" t="s">
        <v>8</v>
      </c>
      <c r="E6" s="5" t="str">
        <f>'starosna mirovina BMU'!E6</f>
        <v>udio u prosječnoj netoplaći za ožujak 2024.</v>
      </c>
    </row>
    <row r="7" spans="2:29" x14ac:dyDescent="0.25">
      <c r="B7" s="6" t="s">
        <v>9</v>
      </c>
      <c r="C7" s="2">
        <v>41243</v>
      </c>
      <c r="D7" s="12">
        <v>300.57483524476879</v>
      </c>
      <c r="E7" s="3">
        <f t="shared" ref="E7:E30" si="0">D7/$D$33</f>
        <v>0.22667785463406395</v>
      </c>
    </row>
    <row r="8" spans="2:29" x14ac:dyDescent="0.25">
      <c r="B8" s="6" t="s">
        <v>1</v>
      </c>
      <c r="C8" s="2">
        <v>19005</v>
      </c>
      <c r="D8" s="2">
        <v>346.42</v>
      </c>
      <c r="E8" s="3">
        <f t="shared" si="0"/>
        <v>0.26125188536953242</v>
      </c>
    </row>
    <row r="9" spans="2:29" x14ac:dyDescent="0.25">
      <c r="B9" s="6" t="s">
        <v>2</v>
      </c>
      <c r="C9" s="2">
        <v>20856</v>
      </c>
      <c r="D9" s="2">
        <v>419.53</v>
      </c>
      <c r="E9" s="3">
        <f t="shared" si="0"/>
        <v>0.31638763197586722</v>
      </c>
    </row>
    <row r="10" spans="2:29" x14ac:dyDescent="0.25">
      <c r="B10" s="6">
        <v>30</v>
      </c>
      <c r="C10" s="2">
        <v>5107</v>
      </c>
      <c r="D10" s="2">
        <v>457.16</v>
      </c>
      <c r="E10" s="3">
        <f t="shared" si="0"/>
        <v>0.34476621417797892</v>
      </c>
    </row>
    <row r="11" spans="2:29" x14ac:dyDescent="0.25">
      <c r="B11" s="6">
        <v>31</v>
      </c>
      <c r="C11" s="2">
        <v>4612</v>
      </c>
      <c r="D11" s="2">
        <v>478.16</v>
      </c>
      <c r="E11" s="3">
        <f t="shared" si="0"/>
        <v>0.36060331825037711</v>
      </c>
    </row>
    <row r="12" spans="2:29" x14ac:dyDescent="0.25">
      <c r="B12" s="6">
        <v>32</v>
      </c>
      <c r="C12" s="2">
        <v>4569</v>
      </c>
      <c r="D12" s="2">
        <v>481.98</v>
      </c>
      <c r="E12" s="3">
        <f t="shared" si="0"/>
        <v>0.36348416289592761</v>
      </c>
    </row>
    <row r="13" spans="2:29" x14ac:dyDescent="0.25">
      <c r="B13" s="6">
        <v>33</v>
      </c>
      <c r="C13" s="2">
        <v>4490</v>
      </c>
      <c r="D13" s="2">
        <v>499.23</v>
      </c>
      <c r="E13" s="3">
        <f t="shared" si="0"/>
        <v>0.37649321266968327</v>
      </c>
    </row>
    <row r="14" spans="2:29" x14ac:dyDescent="0.25">
      <c r="B14" s="6">
        <v>34</v>
      </c>
      <c r="C14" s="2">
        <v>3987</v>
      </c>
      <c r="D14" s="2">
        <v>517.15</v>
      </c>
      <c r="E14" s="3">
        <f t="shared" si="0"/>
        <v>0.39000754147812972</v>
      </c>
    </row>
    <row r="15" spans="2:29" x14ac:dyDescent="0.25">
      <c r="B15" s="6">
        <v>35</v>
      </c>
      <c r="C15" s="2">
        <v>13002</v>
      </c>
      <c r="D15" s="2">
        <v>500.65</v>
      </c>
      <c r="E15" s="3">
        <f t="shared" si="0"/>
        <v>0.37756410256410255</v>
      </c>
    </row>
    <row r="16" spans="2:29" x14ac:dyDescent="0.25">
      <c r="B16" s="6">
        <v>36</v>
      </c>
      <c r="C16" s="2">
        <v>6010</v>
      </c>
      <c r="D16" s="2">
        <v>543.69000000000005</v>
      </c>
      <c r="E16" s="3">
        <f t="shared" si="0"/>
        <v>0.41002262443438919</v>
      </c>
    </row>
    <row r="17" spans="2:5" x14ac:dyDescent="0.25">
      <c r="B17" s="6">
        <v>37</v>
      </c>
      <c r="C17" s="2">
        <v>4998</v>
      </c>
      <c r="D17" s="2">
        <v>569.41999999999996</v>
      </c>
      <c r="E17" s="3">
        <f t="shared" si="0"/>
        <v>0.42942684766214173</v>
      </c>
    </row>
    <row r="18" spans="2:5" x14ac:dyDescent="0.25">
      <c r="B18" s="6">
        <v>38</v>
      </c>
      <c r="C18" s="2">
        <v>4361</v>
      </c>
      <c r="D18" s="2">
        <v>599.5</v>
      </c>
      <c r="E18" s="3">
        <f t="shared" si="0"/>
        <v>0.45211161387631976</v>
      </c>
    </row>
    <row r="19" spans="2:5" x14ac:dyDescent="0.25">
      <c r="B19" s="6">
        <v>39</v>
      </c>
      <c r="C19" s="2">
        <v>3344</v>
      </c>
      <c r="D19" s="2">
        <v>621.46</v>
      </c>
      <c r="E19" s="3">
        <f t="shared" si="0"/>
        <v>0.46867269984917048</v>
      </c>
    </row>
    <row r="20" spans="2:5" x14ac:dyDescent="0.25">
      <c r="B20" s="6">
        <v>40</v>
      </c>
      <c r="C20" s="2">
        <v>14520</v>
      </c>
      <c r="D20" s="2">
        <v>609.42999999999995</v>
      </c>
      <c r="E20" s="3">
        <f t="shared" si="0"/>
        <v>0.45960030165912513</v>
      </c>
    </row>
    <row r="21" spans="2:5" x14ac:dyDescent="0.25">
      <c r="B21" s="6">
        <v>41</v>
      </c>
      <c r="C21" s="2">
        <v>3301</v>
      </c>
      <c r="D21" s="2">
        <v>646.4</v>
      </c>
      <c r="E21" s="3">
        <f t="shared" si="0"/>
        <v>0.48748114630467571</v>
      </c>
    </row>
    <row r="22" spans="2:5" x14ac:dyDescent="0.25">
      <c r="B22" s="6">
        <v>42</v>
      </c>
      <c r="C22" s="2">
        <v>1983</v>
      </c>
      <c r="D22" s="2">
        <v>676.71</v>
      </c>
      <c r="E22" s="3">
        <f t="shared" si="0"/>
        <v>0.51033936651583711</v>
      </c>
    </row>
    <row r="23" spans="2:5" x14ac:dyDescent="0.25">
      <c r="B23" s="6">
        <v>43</v>
      </c>
      <c r="C23" s="2">
        <v>1473</v>
      </c>
      <c r="D23" s="2">
        <v>706.14</v>
      </c>
      <c r="E23" s="3">
        <f t="shared" si="0"/>
        <v>0.53253393665158366</v>
      </c>
    </row>
    <row r="24" spans="2:5" x14ac:dyDescent="0.25">
      <c r="B24" s="6">
        <v>44</v>
      </c>
      <c r="C24" s="2">
        <v>1020</v>
      </c>
      <c r="D24" s="2">
        <v>735.44</v>
      </c>
      <c r="E24" s="3">
        <f t="shared" si="0"/>
        <v>0.55463046757164414</v>
      </c>
    </row>
    <row r="25" spans="2:5" x14ac:dyDescent="0.25">
      <c r="B25" s="6">
        <v>45</v>
      </c>
      <c r="C25" s="2">
        <v>762</v>
      </c>
      <c r="D25" s="2">
        <v>767.29</v>
      </c>
      <c r="E25" s="3">
        <f t="shared" si="0"/>
        <v>0.57865007541478131</v>
      </c>
    </row>
    <row r="26" spans="2:5" x14ac:dyDescent="0.25">
      <c r="B26" s="6" t="s">
        <v>3</v>
      </c>
      <c r="C26" s="2">
        <v>1578</v>
      </c>
      <c r="D26" s="2">
        <v>858.21</v>
      </c>
      <c r="E26" s="3">
        <f t="shared" si="0"/>
        <v>0.64721719457013582</v>
      </c>
    </row>
    <row r="27" spans="2:5" x14ac:dyDescent="0.25">
      <c r="B27" s="6" t="s">
        <v>4</v>
      </c>
      <c r="C27" s="7">
        <v>160221</v>
      </c>
      <c r="D27" s="7">
        <v>450.29</v>
      </c>
      <c r="E27" s="4">
        <f t="shared" si="0"/>
        <v>0.33958521870286579</v>
      </c>
    </row>
    <row r="28" spans="2:5" x14ac:dyDescent="0.25">
      <c r="B28" s="6" t="s">
        <v>5</v>
      </c>
      <c r="C28" s="2">
        <v>103869</v>
      </c>
      <c r="D28" s="2">
        <v>373.31</v>
      </c>
      <c r="E28" s="3">
        <f t="shared" si="0"/>
        <v>0.28153092006033181</v>
      </c>
    </row>
    <row r="29" spans="2:5" x14ac:dyDescent="0.25">
      <c r="B29" s="6" t="s">
        <v>6</v>
      </c>
      <c r="C29" s="2">
        <v>31715</v>
      </c>
      <c r="D29" s="2">
        <v>545.97</v>
      </c>
      <c r="E29" s="3">
        <f t="shared" si="0"/>
        <v>0.41174208144796381</v>
      </c>
    </row>
    <row r="30" spans="2:5" x14ac:dyDescent="0.25">
      <c r="B30" s="6" t="s">
        <v>7</v>
      </c>
      <c r="C30" s="2">
        <v>24637</v>
      </c>
      <c r="D30" s="2">
        <v>651.61</v>
      </c>
      <c r="E30" s="3">
        <f t="shared" si="0"/>
        <v>0.49141025641025643</v>
      </c>
    </row>
    <row r="33" spans="2:4" ht="45.75" customHeight="1" x14ac:dyDescent="0.25">
      <c r="B33" s="84" t="str">
        <f>'starosna mirovina BMU'!B33:C33</f>
        <v>Prosječna mjesečna isplaćena netoplaća Republike Hrvatske za ožujak 2024. u eurima (EUR) (izvor: DZS)</v>
      </c>
      <c r="C33" s="84"/>
      <c r="D33" s="49">
        <f>'starosna mirovina BMU'!D33</f>
        <v>1326</v>
      </c>
    </row>
  </sheetData>
  <mergeCells count="2">
    <mergeCell ref="B2:E2"/>
    <mergeCell ref="B33:C33"/>
  </mergeCells>
  <conditionalFormatting sqref="E7:E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{EB328C51-FA36-4FAD-86BD-A03FECF86510}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B328C51-FA36-4FAD-86BD-A03FECF8651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E7:E30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3"/>
  <sheetViews>
    <sheetView workbookViewId="0"/>
  </sheetViews>
  <sheetFormatPr defaultRowHeight="15" x14ac:dyDescent="0.25"/>
  <cols>
    <col min="2" max="2" width="15.140625" customWidth="1"/>
    <col min="3" max="3" width="22.42578125" customWidth="1"/>
    <col min="4" max="5" width="16.7109375" customWidth="1"/>
  </cols>
  <sheetData>
    <row r="2" spans="2:29" ht="33.75" customHeight="1" x14ac:dyDescent="0.25">
      <c r="B2" s="83" t="s">
        <v>47</v>
      </c>
      <c r="C2" s="83"/>
      <c r="D2" s="83"/>
      <c r="E2" s="83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5" spans="2:29" x14ac:dyDescent="0.25">
      <c r="B5" t="str">
        <f>'PSM BMU'!B5</f>
        <v>za travanj 2024. (isplata u svibnju 2024.)</v>
      </c>
    </row>
    <row r="6" spans="2:29" ht="36" x14ac:dyDescent="0.25">
      <c r="B6" s="5" t="s">
        <v>11</v>
      </c>
      <c r="C6" s="5" t="s">
        <v>0</v>
      </c>
      <c r="D6" s="5" t="s">
        <v>8</v>
      </c>
      <c r="E6" s="5" t="str">
        <f>'starosna mirovina BMU'!E6</f>
        <v>udio u prosječnoj netoplaći za ožujak 2024.</v>
      </c>
    </row>
    <row r="7" spans="2:29" x14ac:dyDescent="0.25">
      <c r="B7" s="6" t="s">
        <v>9</v>
      </c>
      <c r="C7" s="2">
        <v>158298</v>
      </c>
      <c r="D7" s="12">
        <v>294.10700451048024</v>
      </c>
      <c r="E7" s="3">
        <f t="shared" ref="E7:E30" si="0">D7/$D$33</f>
        <v>0.22180015423113139</v>
      </c>
    </row>
    <row r="8" spans="2:29" x14ac:dyDescent="0.25">
      <c r="B8" s="6" t="s">
        <v>1</v>
      </c>
      <c r="C8" s="2">
        <v>99329</v>
      </c>
      <c r="D8" s="2">
        <v>359.33</v>
      </c>
      <c r="E8" s="3">
        <f t="shared" si="0"/>
        <v>0.27098793363499246</v>
      </c>
      <c r="I8" s="1"/>
    </row>
    <row r="9" spans="2:29" x14ac:dyDescent="0.25">
      <c r="B9" s="6" t="s">
        <v>2</v>
      </c>
      <c r="C9" s="2">
        <v>105176</v>
      </c>
      <c r="D9" s="2">
        <v>440.97</v>
      </c>
      <c r="E9" s="3">
        <f t="shared" si="0"/>
        <v>0.33255656108597287</v>
      </c>
    </row>
    <row r="10" spans="2:29" x14ac:dyDescent="0.25">
      <c r="B10" s="6">
        <v>30</v>
      </c>
      <c r="C10" s="2">
        <v>50801</v>
      </c>
      <c r="D10" s="2">
        <v>486.06</v>
      </c>
      <c r="E10" s="3">
        <f t="shared" si="0"/>
        <v>0.3665610859728507</v>
      </c>
    </row>
    <row r="11" spans="2:29" x14ac:dyDescent="0.25">
      <c r="B11" s="6">
        <v>31</v>
      </c>
      <c r="C11" s="2">
        <v>33286</v>
      </c>
      <c r="D11" s="2">
        <v>496.26</v>
      </c>
      <c r="E11" s="3">
        <f t="shared" si="0"/>
        <v>0.37425339366515836</v>
      </c>
    </row>
    <row r="12" spans="2:29" x14ac:dyDescent="0.25">
      <c r="B12" s="6">
        <v>32</v>
      </c>
      <c r="C12" s="2">
        <v>32567</v>
      </c>
      <c r="D12" s="2">
        <v>502.48</v>
      </c>
      <c r="E12" s="3">
        <f t="shared" si="0"/>
        <v>0.37894419306184013</v>
      </c>
    </row>
    <row r="13" spans="2:29" x14ac:dyDescent="0.25">
      <c r="B13" s="6">
        <v>33</v>
      </c>
      <c r="C13" s="2">
        <v>29216</v>
      </c>
      <c r="D13" s="2">
        <v>520.65</v>
      </c>
      <c r="E13" s="3">
        <f t="shared" si="0"/>
        <v>0.3926470588235294</v>
      </c>
    </row>
    <row r="14" spans="2:29" x14ac:dyDescent="0.25">
      <c r="B14" s="6">
        <v>34</v>
      </c>
      <c r="C14" s="2">
        <v>23746</v>
      </c>
      <c r="D14" s="2">
        <v>540.47</v>
      </c>
      <c r="E14" s="3">
        <f t="shared" si="0"/>
        <v>0.40759426847662145</v>
      </c>
    </row>
    <row r="15" spans="2:29" x14ac:dyDescent="0.25">
      <c r="B15" s="6">
        <v>35</v>
      </c>
      <c r="C15" s="2">
        <v>89559</v>
      </c>
      <c r="D15" s="2">
        <v>573.67999999999995</v>
      </c>
      <c r="E15" s="3">
        <f t="shared" si="0"/>
        <v>0.43263951734539968</v>
      </c>
    </row>
    <row r="16" spans="2:29" x14ac:dyDescent="0.25">
      <c r="B16" s="6">
        <v>36</v>
      </c>
      <c r="C16" s="2">
        <v>40885</v>
      </c>
      <c r="D16" s="2">
        <v>580.12</v>
      </c>
      <c r="E16" s="3">
        <f t="shared" si="0"/>
        <v>0.43749622926093512</v>
      </c>
    </row>
    <row r="17" spans="2:5" x14ac:dyDescent="0.25">
      <c r="B17" s="6">
        <v>37</v>
      </c>
      <c r="C17" s="2">
        <v>36836</v>
      </c>
      <c r="D17" s="2">
        <v>601.11</v>
      </c>
      <c r="E17" s="3">
        <f t="shared" si="0"/>
        <v>0.45332579185520361</v>
      </c>
    </row>
    <row r="18" spans="2:5" x14ac:dyDescent="0.25">
      <c r="B18" s="6">
        <v>38</v>
      </c>
      <c r="C18" s="2">
        <v>34031</v>
      </c>
      <c r="D18" s="2">
        <v>628.59</v>
      </c>
      <c r="E18" s="3">
        <f t="shared" si="0"/>
        <v>0.47404977375565616</v>
      </c>
    </row>
    <row r="19" spans="2:5" x14ac:dyDescent="0.25">
      <c r="B19" s="6">
        <v>39</v>
      </c>
      <c r="C19" s="2">
        <v>29085</v>
      </c>
      <c r="D19" s="2">
        <v>666.07</v>
      </c>
      <c r="E19" s="3">
        <f t="shared" si="0"/>
        <v>0.5023152337858221</v>
      </c>
    </row>
    <row r="20" spans="2:5" x14ac:dyDescent="0.25">
      <c r="B20" s="6">
        <v>40</v>
      </c>
      <c r="C20" s="2">
        <v>53688</v>
      </c>
      <c r="D20" s="2">
        <v>688.18</v>
      </c>
      <c r="E20" s="3">
        <f t="shared" si="0"/>
        <v>0.51898944193061836</v>
      </c>
    </row>
    <row r="21" spans="2:5" x14ac:dyDescent="0.25">
      <c r="B21" s="6">
        <v>41</v>
      </c>
      <c r="C21" s="2">
        <v>45440</v>
      </c>
      <c r="D21" s="2">
        <v>673.14</v>
      </c>
      <c r="E21" s="3">
        <f t="shared" si="0"/>
        <v>0.50764705882352945</v>
      </c>
    </row>
    <row r="22" spans="2:5" x14ac:dyDescent="0.25">
      <c r="B22" s="6">
        <v>42</v>
      </c>
      <c r="C22" s="2">
        <v>24706</v>
      </c>
      <c r="D22" s="2">
        <v>713.6</v>
      </c>
      <c r="E22" s="3">
        <f t="shared" si="0"/>
        <v>0.5381598793363499</v>
      </c>
    </row>
    <row r="23" spans="2:5" x14ac:dyDescent="0.25">
      <c r="B23" s="6">
        <v>43</v>
      </c>
      <c r="C23" s="2">
        <v>17799</v>
      </c>
      <c r="D23" s="2">
        <v>745.61</v>
      </c>
      <c r="E23" s="3">
        <f t="shared" si="0"/>
        <v>0.56230015082956264</v>
      </c>
    </row>
    <row r="24" spans="2:5" x14ac:dyDescent="0.25">
      <c r="B24" s="6">
        <v>44</v>
      </c>
      <c r="C24" s="2">
        <v>13120</v>
      </c>
      <c r="D24" s="2">
        <v>778.54</v>
      </c>
      <c r="E24" s="3">
        <f t="shared" si="0"/>
        <v>0.58713423831070888</v>
      </c>
    </row>
    <row r="25" spans="2:5" x14ac:dyDescent="0.25">
      <c r="B25" s="6">
        <v>45</v>
      </c>
      <c r="C25" s="2">
        <v>10620</v>
      </c>
      <c r="D25" s="2">
        <v>799.83</v>
      </c>
      <c r="E25" s="3">
        <f t="shared" si="0"/>
        <v>0.60319004524886877</v>
      </c>
    </row>
    <row r="26" spans="2:5" x14ac:dyDescent="0.25">
      <c r="B26" s="6" t="s">
        <v>3</v>
      </c>
      <c r="C26" s="2">
        <v>17296</v>
      </c>
      <c r="D26" s="2">
        <v>889.32</v>
      </c>
      <c r="E26" s="3">
        <f t="shared" si="0"/>
        <v>0.67067873303167425</v>
      </c>
    </row>
    <row r="27" spans="2:5" x14ac:dyDescent="0.25">
      <c r="B27" s="6" t="s">
        <v>4</v>
      </c>
      <c r="C27" s="7">
        <v>945484</v>
      </c>
      <c r="D27" s="7">
        <v>512.73</v>
      </c>
      <c r="E27" s="4">
        <f t="shared" si="0"/>
        <v>0.38667420814479642</v>
      </c>
    </row>
    <row r="28" spans="2:5" x14ac:dyDescent="0.25">
      <c r="B28" s="6" t="s">
        <v>5</v>
      </c>
      <c r="C28" s="2">
        <v>532419</v>
      </c>
      <c r="D28" s="2">
        <v>402.41</v>
      </c>
      <c r="E28" s="3">
        <f t="shared" si="0"/>
        <v>0.30347662141779791</v>
      </c>
    </row>
    <row r="29" spans="2:5" x14ac:dyDescent="0.25">
      <c r="B29" s="6" t="s">
        <v>6</v>
      </c>
      <c r="C29" s="2">
        <v>230396</v>
      </c>
      <c r="D29" s="2">
        <v>598.98</v>
      </c>
      <c r="E29" s="3">
        <f t="shared" si="0"/>
        <v>0.45171945701357469</v>
      </c>
    </row>
    <row r="30" spans="2:5" x14ac:dyDescent="0.25">
      <c r="B30" s="6" t="s">
        <v>7</v>
      </c>
      <c r="C30" s="2">
        <v>182669</v>
      </c>
      <c r="D30" s="2">
        <v>725.5</v>
      </c>
      <c r="E30" s="3">
        <f t="shared" si="0"/>
        <v>0.54713423831070895</v>
      </c>
    </row>
    <row r="33" spans="2:4" ht="49.5" customHeight="1" x14ac:dyDescent="0.25">
      <c r="B33" s="84" t="str">
        <f>'starosna mirovina BMU'!B33:C33</f>
        <v>Prosječna mjesečna isplaćena netoplaća Republike Hrvatske za ožujak 2024. u eurima (EUR) (izvor: DZS)</v>
      </c>
      <c r="C33" s="84"/>
      <c r="D33" s="49">
        <f>'starosna mirovina BMU'!D33</f>
        <v>1326</v>
      </c>
    </row>
  </sheetData>
  <mergeCells count="2">
    <mergeCell ref="B2:E2"/>
    <mergeCell ref="B33:C33"/>
  </mergeCells>
  <conditionalFormatting sqref="E7:E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{61C3327C-20F8-4684-8DFA-75E348A1332F}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1C3327C-20F8-4684-8DFA-75E348A1332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E7:E30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4"/>
  <sheetViews>
    <sheetView zoomScaleNormal="100" workbookViewId="0">
      <selection activeCell="D37" sqref="D37"/>
    </sheetView>
  </sheetViews>
  <sheetFormatPr defaultRowHeight="15" x14ac:dyDescent="0.25"/>
  <cols>
    <col min="2" max="2" width="15.140625" customWidth="1"/>
    <col min="3" max="5" width="16.7109375" customWidth="1"/>
    <col min="18" max="18" width="11.42578125" bestFit="1" customWidth="1"/>
  </cols>
  <sheetData>
    <row r="2" spans="2:29" ht="48.75" customHeight="1" x14ac:dyDescent="0.25">
      <c r="B2" s="83" t="s">
        <v>12</v>
      </c>
      <c r="C2" s="83"/>
      <c r="D2" s="83"/>
      <c r="E2" s="83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3" spans="2:29" x14ac:dyDescent="0.25">
      <c r="R3" s="8"/>
    </row>
    <row r="4" spans="2:29" x14ac:dyDescent="0.25">
      <c r="R4" s="8"/>
    </row>
    <row r="5" spans="2:29" x14ac:dyDescent="0.25">
      <c r="B5" t="s">
        <v>58</v>
      </c>
      <c r="I5" s="14"/>
      <c r="R5" s="8"/>
    </row>
    <row r="6" spans="2:29" ht="34.5" customHeight="1" x14ac:dyDescent="0.25">
      <c r="B6" s="5" t="s">
        <v>11</v>
      </c>
      <c r="C6" s="5" t="s">
        <v>0</v>
      </c>
      <c r="D6" s="5" t="s">
        <v>8</v>
      </c>
      <c r="E6" s="5" t="s">
        <v>59</v>
      </c>
      <c r="R6" s="68"/>
    </row>
    <row r="7" spans="2:29" x14ac:dyDescent="0.25">
      <c r="B7" s="6" t="s">
        <v>9</v>
      </c>
      <c r="C7" s="2">
        <v>62697</v>
      </c>
      <c r="D7" s="12">
        <v>296.33486339059283</v>
      </c>
      <c r="E7" s="3">
        <f t="shared" ref="E7:E30" si="0">D7/$D$33</f>
        <v>0.22348028913317711</v>
      </c>
    </row>
    <row r="8" spans="2:29" x14ac:dyDescent="0.25">
      <c r="B8" s="6" t="s">
        <v>1</v>
      </c>
      <c r="C8" s="2">
        <v>46591</v>
      </c>
      <c r="D8" s="2">
        <v>348.63</v>
      </c>
      <c r="E8" s="3">
        <f t="shared" si="0"/>
        <v>0.26291855203619907</v>
      </c>
    </row>
    <row r="9" spans="2:29" x14ac:dyDescent="0.25">
      <c r="B9" s="6" t="s">
        <v>2</v>
      </c>
      <c r="C9" s="2">
        <v>49024</v>
      </c>
      <c r="D9" s="2">
        <v>451.37</v>
      </c>
      <c r="E9" s="3">
        <f t="shared" si="0"/>
        <v>0.3403996983408748</v>
      </c>
    </row>
    <row r="10" spans="2:29" x14ac:dyDescent="0.25">
      <c r="B10" s="6">
        <v>30</v>
      </c>
      <c r="C10" s="2">
        <v>20827</v>
      </c>
      <c r="D10" s="2">
        <v>562.37</v>
      </c>
      <c r="E10" s="3">
        <f t="shared" si="0"/>
        <v>0.42411010558069384</v>
      </c>
    </row>
    <row r="11" spans="2:29" x14ac:dyDescent="0.25">
      <c r="B11" s="6">
        <v>31</v>
      </c>
      <c r="C11" s="2">
        <v>12955</v>
      </c>
      <c r="D11" s="2">
        <v>582.36</v>
      </c>
      <c r="E11" s="3">
        <f t="shared" si="0"/>
        <v>0.43918552036199093</v>
      </c>
    </row>
    <row r="12" spans="2:29" x14ac:dyDescent="0.25">
      <c r="B12" s="6">
        <v>32</v>
      </c>
      <c r="C12" s="2">
        <v>12092</v>
      </c>
      <c r="D12" s="2">
        <v>593.04</v>
      </c>
      <c r="E12" s="3">
        <f t="shared" si="0"/>
        <v>0.44723981900452486</v>
      </c>
    </row>
    <row r="13" spans="2:29" x14ac:dyDescent="0.25">
      <c r="B13" s="6">
        <v>33</v>
      </c>
      <c r="C13" s="2">
        <v>10654</v>
      </c>
      <c r="D13" s="2">
        <v>616.13</v>
      </c>
      <c r="E13" s="3">
        <f t="shared" si="0"/>
        <v>0.46465309200603316</v>
      </c>
    </row>
    <row r="14" spans="2:29" x14ac:dyDescent="0.25">
      <c r="B14" s="6">
        <v>34</v>
      </c>
      <c r="C14" s="2">
        <v>8372</v>
      </c>
      <c r="D14" s="2">
        <v>656.48</v>
      </c>
      <c r="E14" s="3">
        <f t="shared" si="0"/>
        <v>0.49508295625942689</v>
      </c>
    </row>
    <row r="15" spans="2:29" x14ac:dyDescent="0.25">
      <c r="B15" s="6">
        <v>35</v>
      </c>
      <c r="C15" s="2">
        <v>43886</v>
      </c>
      <c r="D15" s="2">
        <v>663.11</v>
      </c>
      <c r="E15" s="3">
        <f t="shared" si="0"/>
        <v>0.50008295625942689</v>
      </c>
    </row>
    <row r="16" spans="2:29" x14ac:dyDescent="0.25">
      <c r="B16" s="6">
        <v>36</v>
      </c>
      <c r="C16" s="2">
        <v>14275</v>
      </c>
      <c r="D16" s="2">
        <v>706.91</v>
      </c>
      <c r="E16" s="3">
        <f t="shared" si="0"/>
        <v>0.53311463046757157</v>
      </c>
    </row>
    <row r="17" spans="2:5" x14ac:dyDescent="0.25">
      <c r="B17" s="6">
        <v>37</v>
      </c>
      <c r="C17" s="2">
        <v>12474</v>
      </c>
      <c r="D17" s="2">
        <v>747.77</v>
      </c>
      <c r="E17" s="3">
        <f t="shared" si="0"/>
        <v>0.56392911010558067</v>
      </c>
    </row>
    <row r="18" spans="2:5" x14ac:dyDescent="0.25">
      <c r="B18" s="6">
        <v>38</v>
      </c>
      <c r="C18" s="2">
        <v>12023</v>
      </c>
      <c r="D18" s="2">
        <v>789.35</v>
      </c>
      <c r="E18" s="3">
        <f t="shared" si="0"/>
        <v>0.5952865761689291</v>
      </c>
    </row>
    <row r="19" spans="2:5" x14ac:dyDescent="0.25">
      <c r="B19" s="6">
        <v>39</v>
      </c>
      <c r="C19" s="2">
        <v>11432</v>
      </c>
      <c r="D19" s="2">
        <v>831.81</v>
      </c>
      <c r="E19" s="3">
        <f t="shared" si="0"/>
        <v>0.62730769230769223</v>
      </c>
    </row>
    <row r="20" spans="2:5" x14ac:dyDescent="0.25">
      <c r="B20" s="6">
        <v>40</v>
      </c>
      <c r="C20" s="2">
        <v>27365</v>
      </c>
      <c r="D20" s="2">
        <v>812.9</v>
      </c>
      <c r="E20" s="3">
        <f t="shared" si="0"/>
        <v>0.61304675716440415</v>
      </c>
    </row>
    <row r="21" spans="2:5" x14ac:dyDescent="0.25">
      <c r="B21" s="6">
        <v>41</v>
      </c>
      <c r="C21" s="2">
        <v>13529</v>
      </c>
      <c r="D21" s="2">
        <v>836.27</v>
      </c>
      <c r="E21" s="3">
        <f t="shared" si="0"/>
        <v>0.63067119155354445</v>
      </c>
    </row>
    <row r="22" spans="2:5" x14ac:dyDescent="0.25">
      <c r="B22" s="6">
        <v>42</v>
      </c>
      <c r="C22" s="2">
        <v>10392</v>
      </c>
      <c r="D22" s="2">
        <v>841.97</v>
      </c>
      <c r="E22" s="3">
        <f t="shared" si="0"/>
        <v>0.6349698340874812</v>
      </c>
    </row>
    <row r="23" spans="2:5" x14ac:dyDescent="0.25">
      <c r="B23" s="6">
        <v>43</v>
      </c>
      <c r="C23" s="2">
        <v>9475</v>
      </c>
      <c r="D23" s="2">
        <v>841.53</v>
      </c>
      <c r="E23" s="3">
        <f t="shared" si="0"/>
        <v>0.63463800904977374</v>
      </c>
    </row>
    <row r="24" spans="2:5" x14ac:dyDescent="0.25">
      <c r="B24" s="6">
        <v>44</v>
      </c>
      <c r="C24" s="2">
        <v>8125</v>
      </c>
      <c r="D24" s="2">
        <v>858.29</v>
      </c>
      <c r="E24" s="3">
        <f t="shared" si="0"/>
        <v>0.64727752639517344</v>
      </c>
    </row>
    <row r="25" spans="2:5" x14ac:dyDescent="0.25">
      <c r="B25" s="6">
        <v>45</v>
      </c>
      <c r="C25" s="2">
        <v>7614</v>
      </c>
      <c r="D25" s="2">
        <v>862.89</v>
      </c>
      <c r="E25" s="3">
        <f t="shared" si="0"/>
        <v>0.6507466063348416</v>
      </c>
    </row>
    <row r="26" spans="2:5" x14ac:dyDescent="0.25">
      <c r="B26" s="6" t="s">
        <v>3</v>
      </c>
      <c r="C26" s="2">
        <v>14005</v>
      </c>
      <c r="D26" s="2">
        <v>955.61</v>
      </c>
      <c r="E26" s="3">
        <f t="shared" si="0"/>
        <v>0.72067119155354453</v>
      </c>
    </row>
    <row r="27" spans="2:5" x14ac:dyDescent="0.25">
      <c r="B27" s="6" t="s">
        <v>4</v>
      </c>
      <c r="C27" s="7">
        <v>407807</v>
      </c>
      <c r="D27" s="7">
        <v>588.92999999999995</v>
      </c>
      <c r="E27" s="4">
        <f t="shared" si="0"/>
        <v>0.44414027149321261</v>
      </c>
    </row>
    <row r="28" spans="2:5" x14ac:dyDescent="0.25">
      <c r="B28" s="6" t="s">
        <v>5</v>
      </c>
      <c r="C28" s="2">
        <v>223212</v>
      </c>
      <c r="D28" s="2">
        <v>427.57</v>
      </c>
      <c r="E28" s="3">
        <f t="shared" si="0"/>
        <v>0.32245098039215686</v>
      </c>
    </row>
    <row r="29" spans="2:5" x14ac:dyDescent="0.25">
      <c r="B29" s="6" t="s">
        <v>6</v>
      </c>
      <c r="C29" s="2">
        <v>94090</v>
      </c>
      <c r="D29" s="2">
        <v>717.61</v>
      </c>
      <c r="E29" s="3">
        <f t="shared" si="0"/>
        <v>0.54118401206636502</v>
      </c>
    </row>
    <row r="30" spans="2:5" x14ac:dyDescent="0.25">
      <c r="B30" s="6" t="s">
        <v>7</v>
      </c>
      <c r="C30" s="2">
        <v>90505</v>
      </c>
      <c r="D30" s="2">
        <v>853.09</v>
      </c>
      <c r="E30" s="3">
        <f t="shared" si="0"/>
        <v>0.64335595776772248</v>
      </c>
    </row>
    <row r="33" spans="2:4" ht="40.5" customHeight="1" x14ac:dyDescent="0.25">
      <c r="B33" s="84" t="s">
        <v>55</v>
      </c>
      <c r="C33" s="84"/>
      <c r="D33" s="74">
        <v>1326</v>
      </c>
    </row>
    <row r="34" spans="2:4" x14ac:dyDescent="0.25">
      <c r="D34" s="15" t="s">
        <v>60</v>
      </c>
    </row>
  </sheetData>
  <mergeCells count="2">
    <mergeCell ref="B2:E2"/>
    <mergeCell ref="B33:C33"/>
  </mergeCells>
  <conditionalFormatting sqref="E7:E26 E28:E30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{F7714449-60C9-47BE-8A1E-03D3274A4FEC}</x14:id>
        </ext>
      </extLst>
    </cfRule>
  </conditionalFormatting>
  <conditionalFormatting sqref="E7:E26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{1C26FD4B-D5DC-477D-BD63-199124BC6638}</x14:id>
        </ext>
      </extLst>
    </cfRule>
  </conditionalFormatting>
  <conditionalFormatting sqref="E28:E30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{20BED7D4-F227-4D14-8CB9-C2AF6A1B097F}</x14:id>
        </ext>
      </extLst>
    </cfRule>
  </conditionalFormatting>
  <conditionalFormatting sqref="E27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{C68C8855-CADF-4F41-8CFE-CAB2A20D3C0E}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7714449-60C9-47BE-8A1E-03D3274A4FE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E7:E26 E28:E30</xm:sqref>
        </x14:conditionalFormatting>
        <x14:conditionalFormatting xmlns:xm="http://schemas.microsoft.com/office/excel/2006/main">
          <x14:cfRule type="dataBar" id="{1C26FD4B-D5DC-477D-BD63-199124BC663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E7:E26</xm:sqref>
        </x14:conditionalFormatting>
        <x14:conditionalFormatting xmlns:xm="http://schemas.microsoft.com/office/excel/2006/main">
          <x14:cfRule type="dataBar" id="{20BED7D4-F227-4D14-8CB9-C2AF6A1B097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E28:E30</xm:sqref>
        </x14:conditionalFormatting>
        <x14:conditionalFormatting xmlns:xm="http://schemas.microsoft.com/office/excel/2006/main">
          <x14:cfRule type="dataBar" id="{C68C8855-CADF-4F41-8CFE-CAB2A20D3C0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E27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19"/>
  <sheetViews>
    <sheetView workbookViewId="0">
      <selection activeCell="G10" sqref="G10"/>
    </sheetView>
  </sheetViews>
  <sheetFormatPr defaultRowHeight="15" x14ac:dyDescent="0.25"/>
  <cols>
    <col min="2" max="2" width="15.140625" customWidth="1"/>
    <col min="3" max="3" width="17.140625" customWidth="1"/>
    <col min="4" max="5" width="16.7109375" customWidth="1"/>
    <col min="7" max="7" width="11.5703125" bestFit="1" customWidth="1"/>
    <col min="8" max="8" width="9.5703125" bestFit="1" customWidth="1"/>
  </cols>
  <sheetData>
    <row r="2" spans="2:29" ht="68.25" customHeight="1" x14ac:dyDescent="0.25">
      <c r="B2" s="83" t="s">
        <v>19</v>
      </c>
      <c r="C2" s="83"/>
      <c r="D2" s="83"/>
      <c r="E2" s="83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5" spans="2:29" x14ac:dyDescent="0.25">
      <c r="B5" t="str">
        <f>'starosna mirovina BMU'!B5</f>
        <v>za travanj 2024. (isplata u svibnju 2024.)</v>
      </c>
    </row>
    <row r="6" spans="2:29" ht="36" x14ac:dyDescent="0.25">
      <c r="B6" s="5" t="s">
        <v>11</v>
      </c>
      <c r="C6" s="5" t="s">
        <v>0</v>
      </c>
      <c r="D6" s="5" t="s">
        <v>8</v>
      </c>
      <c r="E6" s="5" t="str">
        <f>'starosna mirovina BMU'!E6</f>
        <v>udio u prosječnoj netoplaći za ožujak 2024.</v>
      </c>
    </row>
    <row r="7" spans="2:29" x14ac:dyDescent="0.25">
      <c r="B7" s="6" t="s">
        <v>10</v>
      </c>
      <c r="C7" s="2">
        <v>24168</v>
      </c>
      <c r="D7" s="12">
        <v>642.58477739159207</v>
      </c>
      <c r="E7" s="3">
        <f t="shared" ref="E7:E16" si="0">D7/$D$19</f>
        <v>0.48460390451854607</v>
      </c>
      <c r="G7" s="69"/>
      <c r="H7" s="1"/>
    </row>
    <row r="8" spans="2:29" x14ac:dyDescent="0.25">
      <c r="B8" s="6">
        <v>42</v>
      </c>
      <c r="C8" s="2">
        <v>10211</v>
      </c>
      <c r="D8" s="2">
        <v>669.67</v>
      </c>
      <c r="E8" s="3">
        <f t="shared" si="0"/>
        <v>0.50503016591251881</v>
      </c>
    </row>
    <row r="9" spans="2:29" x14ac:dyDescent="0.25">
      <c r="B9" s="6">
        <v>43</v>
      </c>
      <c r="C9" s="2">
        <v>5767</v>
      </c>
      <c r="D9" s="2">
        <v>699.83</v>
      </c>
      <c r="E9" s="3">
        <f t="shared" si="0"/>
        <v>0.52777526395173457</v>
      </c>
    </row>
    <row r="10" spans="2:29" x14ac:dyDescent="0.25">
      <c r="B10" s="6">
        <v>44</v>
      </c>
      <c r="C10" s="2">
        <v>3441</v>
      </c>
      <c r="D10" s="2">
        <v>731.9</v>
      </c>
      <c r="E10" s="3">
        <f t="shared" si="0"/>
        <v>0.55196078431372553</v>
      </c>
    </row>
    <row r="11" spans="2:29" x14ac:dyDescent="0.25">
      <c r="B11" s="6">
        <v>45</v>
      </c>
      <c r="C11" s="2">
        <v>2071</v>
      </c>
      <c r="D11" s="2">
        <v>753.81</v>
      </c>
      <c r="E11" s="3">
        <f t="shared" si="0"/>
        <v>0.56848416289592751</v>
      </c>
    </row>
    <row r="12" spans="2:29" x14ac:dyDescent="0.25">
      <c r="B12" s="6" t="s">
        <v>3</v>
      </c>
      <c r="C12" s="2">
        <v>1845</v>
      </c>
      <c r="D12" s="2">
        <v>770.47</v>
      </c>
      <c r="E12" s="3">
        <f t="shared" si="0"/>
        <v>0.58104826546003019</v>
      </c>
    </row>
    <row r="13" spans="2:29" x14ac:dyDescent="0.25">
      <c r="B13" s="6" t="s">
        <v>4</v>
      </c>
      <c r="C13" s="48">
        <v>47898</v>
      </c>
      <c r="D13" s="48">
        <v>670.77</v>
      </c>
      <c r="E13" s="4">
        <f t="shared" si="0"/>
        <v>0.50585972850678729</v>
      </c>
    </row>
    <row r="14" spans="2:29" x14ac:dyDescent="0.25">
      <c r="B14" s="6" t="s">
        <v>5</v>
      </c>
      <c r="C14" s="2">
        <v>448</v>
      </c>
      <c r="D14" s="2">
        <v>544.05999999999995</v>
      </c>
      <c r="E14" s="3">
        <f t="shared" si="0"/>
        <v>0.41030165912518851</v>
      </c>
    </row>
    <row r="15" spans="2:29" x14ac:dyDescent="0.25">
      <c r="B15" s="6" t="s">
        <v>6</v>
      </c>
      <c r="C15" s="2">
        <v>24</v>
      </c>
      <c r="D15" s="2">
        <v>672.44</v>
      </c>
      <c r="E15" s="3">
        <f t="shared" si="0"/>
        <v>0.50711915535444951</v>
      </c>
    </row>
    <row r="16" spans="2:29" x14ac:dyDescent="0.25">
      <c r="B16" s="6" t="s">
        <v>7</v>
      </c>
      <c r="C16" s="2">
        <v>47426</v>
      </c>
      <c r="D16" s="2">
        <v>671.97</v>
      </c>
      <c r="E16" s="3">
        <f t="shared" si="0"/>
        <v>0.50676470588235301</v>
      </c>
    </row>
    <row r="19" spans="2:4" ht="44.25" customHeight="1" x14ac:dyDescent="0.25">
      <c r="B19" s="84" t="str">
        <f>'starosna mirovina BMU'!B33:C33</f>
        <v>Prosječna mjesečna isplaćena netoplaća Republike Hrvatske za ožujak 2024. u eurima (EUR) (izvor: DZS)</v>
      </c>
      <c r="C19" s="84"/>
      <c r="D19" s="49">
        <f>'starosna mirovina BMU'!D33</f>
        <v>1326</v>
      </c>
    </row>
  </sheetData>
  <mergeCells count="2">
    <mergeCell ref="B2:E2"/>
    <mergeCell ref="B19:C19"/>
  </mergeCells>
  <conditionalFormatting sqref="E7:E12 E14:E16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{52E7E933-229F-4E7B-B9DF-D0F23A3615E3}</x14:id>
        </ext>
      </extLst>
    </cfRule>
  </conditionalFormatting>
  <conditionalFormatting sqref="E13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{44101019-AF21-40C0-AAE8-945475B6F634}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2E7E933-229F-4E7B-B9DF-D0F23A3615E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E7:E12 E14:E16</xm:sqref>
        </x14:conditionalFormatting>
        <x14:conditionalFormatting xmlns:xm="http://schemas.microsoft.com/office/excel/2006/main">
          <x14:cfRule type="dataBar" id="{44101019-AF21-40C0-AAE8-945475B6F63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3"/>
  <sheetViews>
    <sheetView topLeftCell="A4" workbookViewId="0">
      <selection activeCell="G31" sqref="G31"/>
    </sheetView>
  </sheetViews>
  <sheetFormatPr defaultRowHeight="15" x14ac:dyDescent="0.25"/>
  <cols>
    <col min="2" max="2" width="15.140625" customWidth="1"/>
    <col min="3" max="3" width="15.42578125" customWidth="1"/>
    <col min="4" max="5" width="16.7109375" customWidth="1"/>
  </cols>
  <sheetData>
    <row r="2" spans="2:29" ht="52.5" customHeight="1" x14ac:dyDescent="0.25">
      <c r="B2" s="85" t="s">
        <v>20</v>
      </c>
      <c r="C2" s="85"/>
      <c r="D2" s="85"/>
      <c r="E2" s="85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5" spans="2:29" x14ac:dyDescent="0.25">
      <c r="B5" t="str">
        <f>'starosna mirovina BMU'!B5</f>
        <v>za travanj 2024. (isplata u svibnju 2024.)</v>
      </c>
    </row>
    <row r="6" spans="2:29" ht="36" x14ac:dyDescent="0.25">
      <c r="B6" s="5" t="s">
        <v>11</v>
      </c>
      <c r="C6" s="5" t="s">
        <v>0</v>
      </c>
      <c r="D6" s="5" t="s">
        <v>8</v>
      </c>
      <c r="E6" s="5" t="str">
        <f>'starosna mirovina BMU'!E6</f>
        <v>udio u prosječnoj netoplaći za ožujak 2024.</v>
      </c>
    </row>
    <row r="7" spans="2:29" x14ac:dyDescent="0.25">
      <c r="B7" s="6" t="s">
        <v>9</v>
      </c>
      <c r="C7" s="2">
        <v>17747</v>
      </c>
      <c r="D7" s="12">
        <v>345.21494844199015</v>
      </c>
      <c r="E7" s="3">
        <f t="shared" ref="E7:E30" si="0">D7/$D$33</f>
        <v>0.2603430983725416</v>
      </c>
    </row>
    <row r="8" spans="2:29" x14ac:dyDescent="0.25">
      <c r="B8" s="6" t="s">
        <v>1</v>
      </c>
      <c r="C8" s="2">
        <v>15109</v>
      </c>
      <c r="D8" s="2">
        <v>474.97</v>
      </c>
      <c r="E8" s="3">
        <f t="shared" si="0"/>
        <v>0.35819758672699853</v>
      </c>
      <c r="I8" s="1"/>
    </row>
    <row r="9" spans="2:29" x14ac:dyDescent="0.25">
      <c r="B9" s="6" t="s">
        <v>2</v>
      </c>
      <c r="C9" s="2">
        <v>16705</v>
      </c>
      <c r="D9" s="2">
        <v>561.28</v>
      </c>
      <c r="E9" s="3">
        <f t="shared" si="0"/>
        <v>0.42328808446455501</v>
      </c>
    </row>
    <row r="10" spans="2:29" x14ac:dyDescent="0.25">
      <c r="B10" s="6">
        <v>30</v>
      </c>
      <c r="C10" s="2">
        <v>3123</v>
      </c>
      <c r="D10" s="2">
        <v>601.78</v>
      </c>
      <c r="E10" s="3">
        <f t="shared" si="0"/>
        <v>0.45383107088989438</v>
      </c>
    </row>
    <row r="11" spans="2:29" x14ac:dyDescent="0.25">
      <c r="B11" s="6">
        <v>31</v>
      </c>
      <c r="C11" s="2">
        <v>2605</v>
      </c>
      <c r="D11" s="2">
        <v>606.4</v>
      </c>
      <c r="E11" s="3">
        <f t="shared" si="0"/>
        <v>0.45731523378582201</v>
      </c>
    </row>
    <row r="12" spans="2:29" x14ac:dyDescent="0.25">
      <c r="B12" s="6">
        <v>32</v>
      </c>
      <c r="C12" s="2">
        <v>2271</v>
      </c>
      <c r="D12" s="2">
        <v>613.74</v>
      </c>
      <c r="E12" s="3">
        <f t="shared" si="0"/>
        <v>0.46285067873303171</v>
      </c>
    </row>
    <row r="13" spans="2:29" x14ac:dyDescent="0.25">
      <c r="B13" s="6">
        <v>33</v>
      </c>
      <c r="C13" s="2">
        <v>1898</v>
      </c>
      <c r="D13" s="2">
        <v>635.32000000000005</v>
      </c>
      <c r="E13" s="3">
        <f t="shared" si="0"/>
        <v>0.47912518853695329</v>
      </c>
    </row>
    <row r="14" spans="2:29" x14ac:dyDescent="0.25">
      <c r="B14" s="6">
        <v>34</v>
      </c>
      <c r="C14" s="2">
        <v>1446</v>
      </c>
      <c r="D14" s="2">
        <v>629.45000000000005</v>
      </c>
      <c r="E14" s="3">
        <f t="shared" si="0"/>
        <v>0.4746983408748115</v>
      </c>
    </row>
    <row r="15" spans="2:29" x14ac:dyDescent="0.25">
      <c r="B15" s="6">
        <v>35</v>
      </c>
      <c r="C15" s="2">
        <v>1180</v>
      </c>
      <c r="D15" s="2">
        <v>625.70000000000005</v>
      </c>
      <c r="E15" s="3">
        <f t="shared" si="0"/>
        <v>0.47187028657616897</v>
      </c>
    </row>
    <row r="16" spans="2:29" x14ac:dyDescent="0.25">
      <c r="B16" s="6">
        <v>36</v>
      </c>
      <c r="C16" s="2">
        <v>856</v>
      </c>
      <c r="D16" s="2">
        <v>643.12</v>
      </c>
      <c r="E16" s="3">
        <f t="shared" si="0"/>
        <v>0.48500754147812974</v>
      </c>
    </row>
    <row r="17" spans="2:5" x14ac:dyDescent="0.25">
      <c r="B17" s="6">
        <v>37</v>
      </c>
      <c r="C17" s="2">
        <v>639</v>
      </c>
      <c r="D17" s="2">
        <v>621.9</v>
      </c>
      <c r="E17" s="3">
        <f t="shared" si="0"/>
        <v>0.46900452488687783</v>
      </c>
    </row>
    <row r="18" spans="2:5" x14ac:dyDescent="0.25">
      <c r="B18" s="6">
        <v>38</v>
      </c>
      <c r="C18" s="2">
        <v>480</v>
      </c>
      <c r="D18" s="2">
        <v>648.57000000000005</v>
      </c>
      <c r="E18" s="3">
        <f t="shared" si="0"/>
        <v>0.48911764705882355</v>
      </c>
    </row>
    <row r="19" spans="2:5" x14ac:dyDescent="0.25">
      <c r="B19" s="6">
        <v>39</v>
      </c>
      <c r="C19" s="2">
        <v>289</v>
      </c>
      <c r="D19" s="2">
        <v>653.79999999999995</v>
      </c>
      <c r="E19" s="3">
        <f t="shared" si="0"/>
        <v>0.49306184012066362</v>
      </c>
    </row>
    <row r="20" spans="2:5" x14ac:dyDescent="0.25">
      <c r="B20" s="6">
        <v>40</v>
      </c>
      <c r="C20" s="2">
        <v>228</v>
      </c>
      <c r="D20" s="2">
        <v>639.84</v>
      </c>
      <c r="E20" s="3">
        <f t="shared" si="0"/>
        <v>0.48253393665158373</v>
      </c>
    </row>
    <row r="21" spans="2:5" x14ac:dyDescent="0.25">
      <c r="B21" s="6">
        <v>41</v>
      </c>
      <c r="C21" s="2">
        <v>120</v>
      </c>
      <c r="D21" s="2">
        <v>657.02</v>
      </c>
      <c r="E21" s="3">
        <f t="shared" si="0"/>
        <v>0.49549019607843137</v>
      </c>
    </row>
    <row r="22" spans="2:5" x14ac:dyDescent="0.25">
      <c r="B22" s="6">
        <v>42</v>
      </c>
      <c r="C22" s="2">
        <v>54</v>
      </c>
      <c r="D22" s="2">
        <v>674.66</v>
      </c>
      <c r="E22" s="3">
        <f t="shared" si="0"/>
        <v>0.50879336349924587</v>
      </c>
    </row>
    <row r="23" spans="2:5" x14ac:dyDescent="0.25">
      <c r="B23" s="6">
        <v>43</v>
      </c>
      <c r="C23" s="2">
        <v>43</v>
      </c>
      <c r="D23" s="2">
        <v>677.27</v>
      </c>
      <c r="E23" s="3">
        <f t="shared" si="0"/>
        <v>0.510761689291101</v>
      </c>
    </row>
    <row r="24" spans="2:5" x14ac:dyDescent="0.25">
      <c r="B24" s="6">
        <v>44</v>
      </c>
      <c r="C24" s="2">
        <v>26</v>
      </c>
      <c r="D24" s="2">
        <v>697.82</v>
      </c>
      <c r="E24" s="3">
        <f t="shared" si="0"/>
        <v>0.52625942684766214</v>
      </c>
    </row>
    <row r="25" spans="2:5" x14ac:dyDescent="0.25">
      <c r="B25" s="6">
        <v>45</v>
      </c>
      <c r="C25" s="2">
        <v>13</v>
      </c>
      <c r="D25" s="12">
        <v>695.49</v>
      </c>
      <c r="E25" s="3">
        <f t="shared" si="0"/>
        <v>0.52450226244343889</v>
      </c>
    </row>
    <row r="26" spans="2:5" x14ac:dyDescent="0.25">
      <c r="B26" s="6" t="s">
        <v>3</v>
      </c>
      <c r="C26" s="2">
        <v>16</v>
      </c>
      <c r="D26" s="2">
        <v>718.18</v>
      </c>
      <c r="E26" s="3">
        <f t="shared" si="0"/>
        <v>0.54161387631975866</v>
      </c>
    </row>
    <row r="27" spans="2:5" x14ac:dyDescent="0.25">
      <c r="B27" s="6" t="s">
        <v>4</v>
      </c>
      <c r="C27" s="7">
        <v>64848</v>
      </c>
      <c r="D27" s="7">
        <v>495.98</v>
      </c>
      <c r="E27" s="4">
        <f t="shared" si="0"/>
        <v>0.37404223227752642</v>
      </c>
    </row>
    <row r="28" spans="2:5" x14ac:dyDescent="0.25">
      <c r="B28" s="6" t="s">
        <v>5</v>
      </c>
      <c r="C28" s="2">
        <v>60904</v>
      </c>
      <c r="D28" s="2">
        <v>486.8</v>
      </c>
      <c r="E28" s="3">
        <f t="shared" si="0"/>
        <v>0.3671191553544495</v>
      </c>
    </row>
    <row r="29" spans="2:5" x14ac:dyDescent="0.25">
      <c r="B29" s="6" t="s">
        <v>6</v>
      </c>
      <c r="C29" s="2">
        <v>3444</v>
      </c>
      <c r="D29" s="2">
        <v>634.87</v>
      </c>
      <c r="E29" s="3">
        <f t="shared" si="0"/>
        <v>0.47878582202111614</v>
      </c>
    </row>
    <row r="30" spans="2:5" x14ac:dyDescent="0.25">
      <c r="B30" s="6" t="s">
        <v>7</v>
      </c>
      <c r="C30" s="2">
        <v>500</v>
      </c>
      <c r="D30" s="2">
        <v>657.91</v>
      </c>
      <c r="E30" s="3">
        <f t="shared" si="0"/>
        <v>0.49616138763197587</v>
      </c>
    </row>
    <row r="33" spans="2:4" ht="46.5" customHeight="1" x14ac:dyDescent="0.25">
      <c r="B33" s="84" t="str">
        <f>'starosna mirovina BMU'!B33:C33</f>
        <v>Prosječna mjesečna isplaćena netoplaća Republike Hrvatske za ožujak 2024. u eurima (EUR) (izvor: DZS)</v>
      </c>
      <c r="C33" s="84"/>
      <c r="D33" s="49">
        <f>'starosna mirovina BMU'!D33</f>
        <v>1326</v>
      </c>
    </row>
  </sheetData>
  <mergeCells count="2">
    <mergeCell ref="B2:E2"/>
    <mergeCell ref="B33:C33"/>
  </mergeCells>
  <conditionalFormatting sqref="E7:E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{1ED73458-5716-4A54-99D4-F957A34FA6A2}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ED73458-5716-4A54-99D4-F957A34FA6A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E7:E30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4"/>
  <sheetViews>
    <sheetView zoomScaleNormal="100" workbookViewId="0"/>
  </sheetViews>
  <sheetFormatPr defaultRowHeight="15" x14ac:dyDescent="0.25"/>
  <cols>
    <col min="2" max="2" width="15.140625" customWidth="1"/>
    <col min="3" max="3" width="22.42578125" customWidth="1"/>
    <col min="4" max="5" width="16.7109375" customWidth="1"/>
    <col min="9" max="9" width="12" bestFit="1" customWidth="1"/>
  </cols>
  <sheetData>
    <row r="2" spans="2:5" ht="49.5" customHeight="1" x14ac:dyDescent="0.25">
      <c r="B2" s="83" t="s">
        <v>17</v>
      </c>
      <c r="C2" s="83"/>
      <c r="D2" s="83"/>
      <c r="E2" s="83"/>
    </row>
    <row r="3" spans="2:5" ht="18.75" customHeight="1" x14ac:dyDescent="0.25">
      <c r="B3" s="86" t="s">
        <v>18</v>
      </c>
      <c r="C3" s="86"/>
      <c r="D3" s="86"/>
      <c r="E3" s="87"/>
    </row>
    <row r="4" spans="2:5" x14ac:dyDescent="0.25">
      <c r="C4" s="11"/>
      <c r="D4" s="11"/>
    </row>
    <row r="6" spans="2:5" x14ac:dyDescent="0.25">
      <c r="B6" t="str">
        <f>'starosna prevedena iz inv.BMU'!B5</f>
        <v>za travanj 2024. (isplata u svibnju 2024.)</v>
      </c>
    </row>
    <row r="7" spans="2:5" ht="36" x14ac:dyDescent="0.25">
      <c r="B7" s="5" t="s">
        <v>11</v>
      </c>
      <c r="C7" s="5" t="s">
        <v>0</v>
      </c>
      <c r="D7" s="5" t="s">
        <v>8</v>
      </c>
      <c r="E7" s="5" t="str">
        <f>'starosna mirovina BMU'!E6</f>
        <v>udio u prosječnoj netoplaći za ožujak 2024.</v>
      </c>
    </row>
    <row r="8" spans="2:5" x14ac:dyDescent="0.25">
      <c r="B8" s="6" t="s">
        <v>9</v>
      </c>
      <c r="C8" s="2">
        <v>79109</v>
      </c>
      <c r="D8" s="12">
        <v>287.86682476077311</v>
      </c>
      <c r="E8" s="3">
        <f t="shared" ref="E8:E31" si="0">D8/$D$34</f>
        <v>0.21709413632034172</v>
      </c>
    </row>
    <row r="9" spans="2:5" x14ac:dyDescent="0.25">
      <c r="B9" s="6" t="s">
        <v>1</v>
      </c>
      <c r="C9" s="2">
        <v>62083</v>
      </c>
      <c r="D9" s="2">
        <v>363.79</v>
      </c>
      <c r="E9" s="3">
        <f t="shared" si="0"/>
        <v>0.27435143288084468</v>
      </c>
    </row>
    <row r="10" spans="2:5" x14ac:dyDescent="0.25">
      <c r="B10" s="6" t="s">
        <v>2</v>
      </c>
      <c r="C10" s="2">
        <v>65926</v>
      </c>
      <c r="D10" s="2">
        <v>459.82</v>
      </c>
      <c r="E10" s="3">
        <f t="shared" si="0"/>
        <v>0.34677224736048268</v>
      </c>
    </row>
    <row r="11" spans="2:5" x14ac:dyDescent="0.25">
      <c r="B11" s="6">
        <v>30</v>
      </c>
      <c r="C11" s="2">
        <v>24220</v>
      </c>
      <c r="D11" s="2">
        <v>544.19000000000005</v>
      </c>
      <c r="E11" s="3">
        <f t="shared" si="0"/>
        <v>0.41039969834087486</v>
      </c>
    </row>
    <row r="12" spans="2:5" x14ac:dyDescent="0.25">
      <c r="B12" s="6">
        <v>31</v>
      </c>
      <c r="C12" s="2">
        <v>15667</v>
      </c>
      <c r="D12" s="2">
        <v>562.73</v>
      </c>
      <c r="E12" s="3">
        <f t="shared" si="0"/>
        <v>0.42438159879336351</v>
      </c>
    </row>
    <row r="13" spans="2:5" x14ac:dyDescent="0.25">
      <c r="B13" s="6">
        <v>32</v>
      </c>
      <c r="C13" s="2">
        <v>14476</v>
      </c>
      <c r="D13" s="2">
        <v>572.71</v>
      </c>
      <c r="E13" s="3">
        <f t="shared" si="0"/>
        <v>0.4319079939668175</v>
      </c>
    </row>
    <row r="14" spans="2:5" x14ac:dyDescent="0.25">
      <c r="B14" s="6">
        <v>33</v>
      </c>
      <c r="C14" s="2">
        <v>12648</v>
      </c>
      <c r="D14" s="2">
        <v>594.57000000000005</v>
      </c>
      <c r="E14" s="3">
        <f t="shared" si="0"/>
        <v>0.44839366515837109</v>
      </c>
    </row>
    <row r="15" spans="2:5" x14ac:dyDescent="0.25">
      <c r="B15" s="6">
        <v>34</v>
      </c>
      <c r="C15" s="2">
        <v>9880</v>
      </c>
      <c r="D15" s="2">
        <v>627.23</v>
      </c>
      <c r="E15" s="3">
        <f t="shared" si="0"/>
        <v>0.47302413273001509</v>
      </c>
    </row>
    <row r="16" spans="2:5" x14ac:dyDescent="0.25">
      <c r="B16" s="6">
        <v>35</v>
      </c>
      <c r="C16" s="2">
        <v>45732</v>
      </c>
      <c r="D16" s="2">
        <v>635.46</v>
      </c>
      <c r="E16" s="3">
        <f t="shared" si="0"/>
        <v>0.47923076923076924</v>
      </c>
    </row>
    <row r="17" spans="2:5" x14ac:dyDescent="0.25">
      <c r="B17" s="6">
        <v>36</v>
      </c>
      <c r="C17" s="2">
        <v>15233</v>
      </c>
      <c r="D17" s="2">
        <v>676.56</v>
      </c>
      <c r="E17" s="3">
        <f t="shared" si="0"/>
        <v>0.51022624434389141</v>
      </c>
    </row>
    <row r="18" spans="2:5" x14ac:dyDescent="0.25">
      <c r="B18" s="6">
        <v>37</v>
      </c>
      <c r="C18" s="2">
        <v>13154</v>
      </c>
      <c r="D18" s="2">
        <v>713.68</v>
      </c>
      <c r="E18" s="3">
        <f t="shared" si="0"/>
        <v>0.53822021116138763</v>
      </c>
    </row>
    <row r="19" spans="2:5" x14ac:dyDescent="0.25">
      <c r="B19" s="6">
        <v>38</v>
      </c>
      <c r="C19" s="2">
        <v>12503</v>
      </c>
      <c r="D19" s="2">
        <v>755.08</v>
      </c>
      <c r="E19" s="3">
        <f t="shared" si="0"/>
        <v>0.5694419306184012</v>
      </c>
    </row>
    <row r="20" spans="2:5" x14ac:dyDescent="0.25">
      <c r="B20" s="6">
        <v>39</v>
      </c>
      <c r="C20" s="2">
        <v>11689</v>
      </c>
      <c r="D20" s="2">
        <v>797.58</v>
      </c>
      <c r="E20" s="3">
        <f t="shared" si="0"/>
        <v>0.60149321266968325</v>
      </c>
    </row>
    <row r="21" spans="2:5" x14ac:dyDescent="0.25">
      <c r="B21" s="6">
        <v>40</v>
      </c>
      <c r="C21" s="2">
        <v>27902</v>
      </c>
      <c r="D21" s="2">
        <v>780.05</v>
      </c>
      <c r="E21" s="3">
        <f t="shared" si="0"/>
        <v>0.58827300150829565</v>
      </c>
    </row>
    <row r="22" spans="2:5" x14ac:dyDescent="0.25">
      <c r="B22" s="6">
        <v>41</v>
      </c>
      <c r="C22" s="2">
        <v>37315</v>
      </c>
      <c r="D22" s="2">
        <v>685.59</v>
      </c>
      <c r="E22" s="3">
        <f t="shared" si="0"/>
        <v>0.51703619909502263</v>
      </c>
    </row>
    <row r="23" spans="2:5" x14ac:dyDescent="0.25">
      <c r="B23" s="6">
        <v>42</v>
      </c>
      <c r="C23" s="2">
        <v>20419</v>
      </c>
      <c r="D23" s="2">
        <v>727.54</v>
      </c>
      <c r="E23" s="3">
        <f t="shared" si="0"/>
        <v>0.54867269984917044</v>
      </c>
    </row>
    <row r="24" spans="2:5" x14ac:dyDescent="0.25">
      <c r="B24" s="6">
        <v>43</v>
      </c>
      <c r="C24" s="2">
        <v>15091</v>
      </c>
      <c r="D24" s="2">
        <v>758.34</v>
      </c>
      <c r="E24" s="3">
        <f t="shared" si="0"/>
        <v>0.57190045248868782</v>
      </c>
    </row>
    <row r="25" spans="2:5" x14ac:dyDescent="0.25">
      <c r="B25" s="6">
        <v>44</v>
      </c>
      <c r="C25" s="2">
        <v>11425</v>
      </c>
      <c r="D25" s="2">
        <v>790.15</v>
      </c>
      <c r="E25" s="3">
        <f t="shared" si="0"/>
        <v>0.59588989441930618</v>
      </c>
    </row>
    <row r="26" spans="2:5" x14ac:dyDescent="0.25">
      <c r="B26" s="6">
        <v>45</v>
      </c>
      <c r="C26" s="2">
        <v>9557</v>
      </c>
      <c r="D26" s="2">
        <v>808.13</v>
      </c>
      <c r="E26" s="3">
        <f t="shared" si="0"/>
        <v>0.60944947209653089</v>
      </c>
    </row>
    <row r="27" spans="2:5" x14ac:dyDescent="0.25">
      <c r="B27" s="6" t="s">
        <v>3</v>
      </c>
      <c r="C27" s="2">
        <v>15515</v>
      </c>
      <c r="D27" s="2">
        <v>897.91</v>
      </c>
      <c r="E27" s="3">
        <f t="shared" si="0"/>
        <v>0.67715686274509801</v>
      </c>
    </row>
    <row r="28" spans="2:5" x14ac:dyDescent="0.25">
      <c r="B28" s="6" t="s">
        <v>4</v>
      </c>
      <c r="C28" s="7">
        <v>519544</v>
      </c>
      <c r="D28" s="7">
        <v>561.12</v>
      </c>
      <c r="E28" s="4">
        <f t="shared" si="0"/>
        <v>0.42316742081447967</v>
      </c>
    </row>
    <row r="29" spans="2:5" x14ac:dyDescent="0.25">
      <c r="B29" s="6" t="s">
        <v>5</v>
      </c>
      <c r="C29" s="2">
        <v>284009</v>
      </c>
      <c r="D29" s="2">
        <v>421.38</v>
      </c>
      <c r="E29" s="3">
        <f t="shared" si="0"/>
        <v>0.31778280542986426</v>
      </c>
    </row>
    <row r="30" spans="2:5" x14ac:dyDescent="0.25">
      <c r="B30" s="6" t="s">
        <v>6</v>
      </c>
      <c r="C30" s="2">
        <v>98311</v>
      </c>
      <c r="D30" s="2">
        <v>686.78</v>
      </c>
      <c r="E30" s="3">
        <f t="shared" si="0"/>
        <v>0.51793363499245848</v>
      </c>
    </row>
    <row r="31" spans="2:5" x14ac:dyDescent="0.25">
      <c r="B31" s="6" t="s">
        <v>7</v>
      </c>
      <c r="C31" s="2">
        <v>137224</v>
      </c>
      <c r="D31" s="2">
        <v>760.29</v>
      </c>
      <c r="E31" s="3">
        <f t="shared" si="0"/>
        <v>0.57337104072398193</v>
      </c>
    </row>
    <row r="34" spans="2:4" ht="51" customHeight="1" x14ac:dyDescent="0.25">
      <c r="B34" s="88" t="str">
        <f>'starosna mirovina BMU'!B33:C33</f>
        <v>Prosječna mjesečna isplaćena netoplaća Republike Hrvatske za ožujak 2024. u eurima (EUR) (izvor: DZS)</v>
      </c>
      <c r="C34" s="89"/>
      <c r="D34" s="49">
        <f>'starosna mirovina BMU'!D33</f>
        <v>1326</v>
      </c>
    </row>
  </sheetData>
  <mergeCells count="3">
    <mergeCell ref="B2:E2"/>
    <mergeCell ref="B3:E3"/>
    <mergeCell ref="B34:C34"/>
  </mergeCells>
  <conditionalFormatting sqref="E8:E31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{89C67D4C-8C51-4FA9-9997-5614D88EF127}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9C67D4C-8C51-4FA9-9997-5614D88EF12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E8:E31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3"/>
  <sheetViews>
    <sheetView workbookViewId="0">
      <selection activeCell="F30" sqref="F30"/>
    </sheetView>
  </sheetViews>
  <sheetFormatPr defaultRowHeight="15" x14ac:dyDescent="0.25"/>
  <cols>
    <col min="2" max="2" width="15.140625" customWidth="1"/>
    <col min="3" max="3" width="16.140625" customWidth="1"/>
    <col min="4" max="5" width="16.7109375" customWidth="1"/>
  </cols>
  <sheetData>
    <row r="2" spans="2:29" ht="49.5" customHeight="1" x14ac:dyDescent="0.25">
      <c r="B2" s="83" t="s">
        <v>13</v>
      </c>
      <c r="C2" s="83"/>
      <c r="D2" s="83"/>
      <c r="E2" s="83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5" spans="2:29" x14ac:dyDescent="0.25">
      <c r="B5" t="str">
        <f>'starosna mirovina BMU'!B5</f>
        <v>za travanj 2024. (isplata u svibnju 2024.)</v>
      </c>
    </row>
    <row r="6" spans="2:29" ht="36" x14ac:dyDescent="0.25">
      <c r="B6" s="5" t="s">
        <v>11</v>
      </c>
      <c r="C6" s="5" t="s">
        <v>0</v>
      </c>
      <c r="D6" s="5" t="s">
        <v>8</v>
      </c>
      <c r="E6" s="5" t="str">
        <f>'starosna mirovina BMU'!E6</f>
        <v>udio u prosječnoj netoplaći za ožujak 2024.</v>
      </c>
    </row>
    <row r="7" spans="2:29" x14ac:dyDescent="0.25">
      <c r="B7" s="6" t="s">
        <v>9</v>
      </c>
      <c r="C7" s="2">
        <v>2494</v>
      </c>
      <c r="D7" s="12">
        <v>419.48</v>
      </c>
      <c r="E7" s="3">
        <f t="shared" ref="E7:E30" si="0">D7/$D$33</f>
        <v>0.31634992458521871</v>
      </c>
    </row>
    <row r="8" spans="2:29" x14ac:dyDescent="0.25">
      <c r="B8" s="6" t="s">
        <v>1</v>
      </c>
      <c r="C8" s="2">
        <v>1</v>
      </c>
      <c r="D8" s="2">
        <v>420.85</v>
      </c>
      <c r="E8" s="3">
        <f t="shared" si="0"/>
        <v>0.31738310708898948</v>
      </c>
    </row>
    <row r="9" spans="2:29" x14ac:dyDescent="0.25">
      <c r="B9" s="6" t="s">
        <v>2</v>
      </c>
      <c r="C9" s="2">
        <v>4</v>
      </c>
      <c r="D9" s="2">
        <v>457.91</v>
      </c>
      <c r="E9" s="3">
        <f t="shared" si="0"/>
        <v>0.34533182503770743</v>
      </c>
    </row>
    <row r="10" spans="2:29" x14ac:dyDescent="0.25">
      <c r="B10" s="6">
        <v>30</v>
      </c>
      <c r="C10" s="2">
        <v>18252</v>
      </c>
      <c r="D10" s="2">
        <v>447.94</v>
      </c>
      <c r="E10" s="3">
        <f t="shared" si="0"/>
        <v>0.33781297134238308</v>
      </c>
    </row>
    <row r="11" spans="2:29" x14ac:dyDescent="0.25">
      <c r="B11" s="6">
        <v>31</v>
      </c>
      <c r="C11" s="2">
        <v>10342</v>
      </c>
      <c r="D11" s="2">
        <v>441.11</v>
      </c>
      <c r="E11" s="3">
        <f t="shared" si="0"/>
        <v>0.33266214177978887</v>
      </c>
    </row>
    <row r="12" spans="2:29" x14ac:dyDescent="0.25">
      <c r="B12" s="6">
        <v>32</v>
      </c>
      <c r="C12" s="2">
        <v>11130</v>
      </c>
      <c r="D12" s="2">
        <v>454.5</v>
      </c>
      <c r="E12" s="3">
        <f t="shared" si="0"/>
        <v>0.34276018099547512</v>
      </c>
    </row>
    <row r="13" spans="2:29" x14ac:dyDescent="0.25">
      <c r="B13" s="6">
        <v>33</v>
      </c>
      <c r="C13" s="2">
        <v>10109</v>
      </c>
      <c r="D13" s="2">
        <v>474.17</v>
      </c>
      <c r="E13" s="3">
        <f t="shared" si="0"/>
        <v>0.35759426847662146</v>
      </c>
    </row>
    <row r="14" spans="2:29" x14ac:dyDescent="0.25">
      <c r="B14" s="6">
        <v>34</v>
      </c>
      <c r="C14" s="2">
        <v>8206</v>
      </c>
      <c r="D14" s="2">
        <v>487.49</v>
      </c>
      <c r="E14" s="3">
        <f t="shared" si="0"/>
        <v>0.36763951734539968</v>
      </c>
    </row>
    <row r="15" spans="2:29" x14ac:dyDescent="0.25">
      <c r="B15" s="6">
        <v>35</v>
      </c>
      <c r="C15" s="2">
        <v>29166</v>
      </c>
      <c r="D15" s="2">
        <v>544.29999999999995</v>
      </c>
      <c r="E15" s="3">
        <f t="shared" si="0"/>
        <v>0.41048265460030164</v>
      </c>
    </row>
    <row r="16" spans="2:29" x14ac:dyDescent="0.25">
      <c r="B16" s="6">
        <v>36</v>
      </c>
      <c r="C16" s="2">
        <v>18487</v>
      </c>
      <c r="D16" s="2">
        <v>545.72</v>
      </c>
      <c r="E16" s="3">
        <f t="shared" si="0"/>
        <v>0.41155354449472098</v>
      </c>
    </row>
    <row r="17" spans="2:5" x14ac:dyDescent="0.25">
      <c r="B17" s="6">
        <v>37</v>
      </c>
      <c r="C17" s="2">
        <v>17890</v>
      </c>
      <c r="D17" s="2">
        <v>559.27</v>
      </c>
      <c r="E17" s="3">
        <f t="shared" si="0"/>
        <v>0.42177224736048263</v>
      </c>
    </row>
    <row r="18" spans="2:5" x14ac:dyDescent="0.25">
      <c r="B18" s="6">
        <v>38</v>
      </c>
      <c r="C18" s="2">
        <v>16564</v>
      </c>
      <c r="D18" s="2">
        <v>572.6</v>
      </c>
      <c r="E18" s="3">
        <f t="shared" si="0"/>
        <v>0.43182503770739067</v>
      </c>
    </row>
    <row r="19" spans="2:5" x14ac:dyDescent="0.25">
      <c r="B19" s="6">
        <v>39</v>
      </c>
      <c r="C19" s="2">
        <v>13714</v>
      </c>
      <c r="D19" s="2">
        <v>597.25</v>
      </c>
      <c r="E19" s="3">
        <f t="shared" si="0"/>
        <v>0.45041478129713425</v>
      </c>
    </row>
    <row r="20" spans="2:5" x14ac:dyDescent="0.25">
      <c r="B20" s="6">
        <v>40</v>
      </c>
      <c r="C20" s="2">
        <v>10904</v>
      </c>
      <c r="D20" s="2">
        <v>618.54999999999995</v>
      </c>
      <c r="E20" s="3">
        <f t="shared" si="0"/>
        <v>0.46647812971342378</v>
      </c>
    </row>
    <row r="21" spans="2:5" x14ac:dyDescent="0.25">
      <c r="B21" s="6">
        <v>41</v>
      </c>
      <c r="C21" s="2">
        <v>4704</v>
      </c>
      <c r="D21" s="2">
        <v>638.74</v>
      </c>
      <c r="E21" s="3">
        <f t="shared" si="0"/>
        <v>0.48170437405731525</v>
      </c>
    </row>
    <row r="22" spans="2:5" x14ac:dyDescent="0.25">
      <c r="B22" s="6">
        <v>42</v>
      </c>
      <c r="C22" s="2">
        <v>2236</v>
      </c>
      <c r="D22" s="2">
        <v>669.89</v>
      </c>
      <c r="E22" s="3">
        <f t="shared" si="0"/>
        <v>0.50519607843137249</v>
      </c>
    </row>
    <row r="23" spans="2:5" x14ac:dyDescent="0.25">
      <c r="B23" s="6">
        <v>43</v>
      </c>
      <c r="C23" s="2">
        <v>1198</v>
      </c>
      <c r="D23" s="2">
        <v>695.55</v>
      </c>
      <c r="E23" s="3">
        <f t="shared" si="0"/>
        <v>0.52454751131221711</v>
      </c>
    </row>
    <row r="24" spans="2:5" x14ac:dyDescent="0.25">
      <c r="B24" s="6">
        <v>44</v>
      </c>
      <c r="C24" s="2">
        <v>652</v>
      </c>
      <c r="D24" s="2">
        <v>718.23</v>
      </c>
      <c r="E24" s="3">
        <f t="shared" si="0"/>
        <v>0.54165158371040723</v>
      </c>
    </row>
    <row r="25" spans="2:5" x14ac:dyDescent="0.25">
      <c r="B25" s="6">
        <v>45</v>
      </c>
      <c r="C25" s="2">
        <v>285</v>
      </c>
      <c r="D25" s="2">
        <v>727.99</v>
      </c>
      <c r="E25" s="3">
        <f t="shared" si="0"/>
        <v>0.54901206636500754</v>
      </c>
    </row>
    <row r="26" spans="2:5" x14ac:dyDescent="0.25">
      <c r="B26" s="6" t="s">
        <v>3</v>
      </c>
      <c r="C26" s="2">
        <v>194</v>
      </c>
      <c r="D26" s="2">
        <v>755.73</v>
      </c>
      <c r="E26" s="3">
        <f t="shared" si="0"/>
        <v>0.56993212669683257</v>
      </c>
    </row>
    <row r="27" spans="2:5" x14ac:dyDescent="0.25">
      <c r="B27" s="6" t="s">
        <v>4</v>
      </c>
      <c r="C27" s="7">
        <v>176532</v>
      </c>
      <c r="D27" s="7">
        <v>533.53</v>
      </c>
      <c r="E27" s="4">
        <f t="shared" si="0"/>
        <v>0.40236048265460028</v>
      </c>
    </row>
    <row r="28" spans="2:5" x14ac:dyDescent="0.25">
      <c r="B28" s="6" t="s">
        <v>5</v>
      </c>
      <c r="C28" s="2">
        <v>60538</v>
      </c>
      <c r="D28" s="2">
        <v>456.55</v>
      </c>
      <c r="E28" s="3">
        <f t="shared" si="0"/>
        <v>0.34430618401206636</v>
      </c>
    </row>
    <row r="29" spans="2:5" x14ac:dyDescent="0.25">
      <c r="B29" s="6" t="s">
        <v>6</v>
      </c>
      <c r="C29" s="2">
        <v>95821</v>
      </c>
      <c r="D29" s="2">
        <v>559.84</v>
      </c>
      <c r="E29" s="3">
        <f t="shared" si="0"/>
        <v>0.42220211161387633</v>
      </c>
    </row>
    <row r="30" spans="2:5" x14ac:dyDescent="0.25">
      <c r="B30" s="6" t="s">
        <v>7</v>
      </c>
      <c r="C30" s="2">
        <v>20173</v>
      </c>
      <c r="D30" s="2">
        <v>639.61</v>
      </c>
      <c r="E30" s="3">
        <f t="shared" si="0"/>
        <v>0.4823604826546003</v>
      </c>
    </row>
    <row r="33" spans="2:4" ht="51.75" customHeight="1" x14ac:dyDescent="0.25">
      <c r="B33" s="84" t="str">
        <f>'starosna mirovina BMU'!B33:C33</f>
        <v>Prosječna mjesečna isplaćena netoplaća Republike Hrvatske za ožujak 2024. u eurima (EUR) (izvor: DZS)</v>
      </c>
      <c r="C33" s="84"/>
      <c r="D33" s="49">
        <f>'starosna mirovina BMU'!D33</f>
        <v>1326</v>
      </c>
    </row>
  </sheetData>
  <mergeCells count="2">
    <mergeCell ref="B2:E2"/>
    <mergeCell ref="B33:C33"/>
  </mergeCells>
  <conditionalFormatting sqref="E7:E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{7881B877-B836-466F-848E-68AA4EA6FB17}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881B877-B836-466F-848E-68AA4EA6FB1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E7:E30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3"/>
  <sheetViews>
    <sheetView workbookViewId="0">
      <selection activeCell="E20" sqref="E20"/>
    </sheetView>
  </sheetViews>
  <sheetFormatPr defaultRowHeight="15" x14ac:dyDescent="0.25"/>
  <cols>
    <col min="2" max="2" width="15.140625" customWidth="1"/>
    <col min="3" max="5" width="16.7109375" customWidth="1"/>
  </cols>
  <sheetData>
    <row r="2" spans="2:29" ht="57.75" customHeight="1" x14ac:dyDescent="0.25">
      <c r="B2" s="85" t="s">
        <v>21</v>
      </c>
      <c r="C2" s="85"/>
      <c r="D2" s="85"/>
      <c r="E2" s="85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5" spans="2:29" x14ac:dyDescent="0.25">
      <c r="B5" t="str">
        <f>'starosna mirovina BMU'!B5</f>
        <v>za travanj 2024. (isplata u svibnju 2024.)</v>
      </c>
    </row>
    <row r="6" spans="2:29" ht="36" x14ac:dyDescent="0.25">
      <c r="B6" s="5" t="s">
        <v>11</v>
      </c>
      <c r="C6" s="5" t="s">
        <v>0</v>
      </c>
      <c r="D6" s="5" t="s">
        <v>8</v>
      </c>
      <c r="E6" s="5" t="str">
        <f>'starosna mirovina BMU'!E6</f>
        <v>udio u prosječnoj netoplaći za ožujak 2024.</v>
      </c>
    </row>
    <row r="7" spans="2:29" x14ac:dyDescent="0.25">
      <c r="B7" s="6" t="s">
        <v>9</v>
      </c>
      <c r="C7" s="2">
        <v>0</v>
      </c>
      <c r="D7" s="12">
        <v>0</v>
      </c>
      <c r="E7" s="3">
        <f t="shared" ref="E7:E30" si="0">D7/$D$33</f>
        <v>0</v>
      </c>
    </row>
    <row r="8" spans="2:29" x14ac:dyDescent="0.25">
      <c r="B8" s="6" t="s">
        <v>1</v>
      </c>
      <c r="C8" s="2">
        <v>0</v>
      </c>
      <c r="D8" s="12">
        <v>0</v>
      </c>
      <c r="E8" s="3">
        <f t="shared" si="0"/>
        <v>0</v>
      </c>
    </row>
    <row r="9" spans="2:29" x14ac:dyDescent="0.25">
      <c r="B9" s="6" t="s">
        <v>2</v>
      </c>
      <c r="C9" s="2">
        <v>1</v>
      </c>
      <c r="D9" s="2">
        <v>505.24</v>
      </c>
      <c r="E9" s="3">
        <f t="shared" si="0"/>
        <v>0.38102564102564102</v>
      </c>
    </row>
    <row r="10" spans="2:29" x14ac:dyDescent="0.25">
      <c r="B10" s="6">
        <v>30</v>
      </c>
      <c r="C10" s="2">
        <v>0</v>
      </c>
      <c r="D10" s="12">
        <v>0</v>
      </c>
      <c r="E10" s="3">
        <f t="shared" si="0"/>
        <v>0</v>
      </c>
    </row>
    <row r="11" spans="2:29" x14ac:dyDescent="0.25">
      <c r="B11" s="6">
        <v>31</v>
      </c>
      <c r="C11" s="2">
        <v>13</v>
      </c>
      <c r="D11" s="2">
        <v>425.2</v>
      </c>
      <c r="E11" s="3">
        <f t="shared" si="0"/>
        <v>0.32066365007541475</v>
      </c>
    </row>
    <row r="12" spans="2:29" x14ac:dyDescent="0.25">
      <c r="B12" s="6">
        <v>32</v>
      </c>
      <c r="C12" s="2">
        <v>47</v>
      </c>
      <c r="D12" s="2">
        <v>443.84</v>
      </c>
      <c r="E12" s="3">
        <f t="shared" si="0"/>
        <v>0.33472096530920059</v>
      </c>
    </row>
    <row r="13" spans="2:29" x14ac:dyDescent="0.25">
      <c r="B13" s="6">
        <v>33</v>
      </c>
      <c r="C13" s="2">
        <v>40</v>
      </c>
      <c r="D13" s="2">
        <v>443.79</v>
      </c>
      <c r="E13" s="3">
        <f t="shared" si="0"/>
        <v>0.33468325791855202</v>
      </c>
    </row>
    <row r="14" spans="2:29" x14ac:dyDescent="0.25">
      <c r="B14" s="6">
        <v>34</v>
      </c>
      <c r="C14" s="2">
        <v>21</v>
      </c>
      <c r="D14" s="2">
        <v>468.08</v>
      </c>
      <c r="E14" s="3">
        <f t="shared" si="0"/>
        <v>0.35300150829562593</v>
      </c>
    </row>
    <row r="15" spans="2:29" x14ac:dyDescent="0.25">
      <c r="B15" s="6">
        <v>35</v>
      </c>
      <c r="C15" s="2">
        <v>92</v>
      </c>
      <c r="D15" s="2">
        <v>547.47</v>
      </c>
      <c r="E15" s="3">
        <f t="shared" si="0"/>
        <v>0.41287330316742082</v>
      </c>
    </row>
    <row r="16" spans="2:29" x14ac:dyDescent="0.25">
      <c r="B16" s="6">
        <v>36</v>
      </c>
      <c r="C16" s="2">
        <v>55</v>
      </c>
      <c r="D16" s="2">
        <v>541.97</v>
      </c>
      <c r="E16" s="3">
        <f t="shared" si="0"/>
        <v>0.40872549019607846</v>
      </c>
    </row>
    <row r="17" spans="2:5" x14ac:dyDescent="0.25">
      <c r="B17" s="6">
        <v>37</v>
      </c>
      <c r="C17" s="2">
        <v>47</v>
      </c>
      <c r="D17" s="2">
        <v>554.20000000000005</v>
      </c>
      <c r="E17" s="3">
        <f t="shared" si="0"/>
        <v>0.41794871794871796</v>
      </c>
    </row>
    <row r="18" spans="2:5" x14ac:dyDescent="0.25">
      <c r="B18" s="6">
        <v>38</v>
      </c>
      <c r="C18" s="2">
        <v>26</v>
      </c>
      <c r="D18" s="2">
        <v>596.57000000000005</v>
      </c>
      <c r="E18" s="3">
        <f t="shared" si="0"/>
        <v>0.44990196078431377</v>
      </c>
    </row>
    <row r="19" spans="2:5" x14ac:dyDescent="0.25">
      <c r="B19" s="6">
        <v>39</v>
      </c>
      <c r="C19" s="2">
        <v>20</v>
      </c>
      <c r="D19" s="2">
        <v>609.79</v>
      </c>
      <c r="E19" s="3">
        <f t="shared" si="0"/>
        <v>0.45987179487179486</v>
      </c>
    </row>
    <row r="20" spans="2:5" x14ac:dyDescent="0.25">
      <c r="B20" s="6">
        <v>40</v>
      </c>
      <c r="C20" s="2">
        <v>9</v>
      </c>
      <c r="D20" s="2">
        <v>648.64</v>
      </c>
      <c r="E20" s="3">
        <f t="shared" si="0"/>
        <v>0.48917043740573152</v>
      </c>
    </row>
    <row r="21" spans="2:5" x14ac:dyDescent="0.25">
      <c r="B21" s="6">
        <v>41</v>
      </c>
      <c r="C21" s="2">
        <v>3</v>
      </c>
      <c r="D21" s="2">
        <v>673.87</v>
      </c>
      <c r="E21" s="3">
        <f t="shared" si="0"/>
        <v>0.50819758672699844</v>
      </c>
    </row>
    <row r="22" spans="2:5" x14ac:dyDescent="0.25">
      <c r="B22" s="6">
        <v>42</v>
      </c>
      <c r="C22" s="2">
        <v>4</v>
      </c>
      <c r="D22" s="2">
        <v>673.89</v>
      </c>
      <c r="E22" s="3">
        <f t="shared" si="0"/>
        <v>0.50821266968325796</v>
      </c>
    </row>
    <row r="23" spans="2:5" x14ac:dyDescent="0.25">
      <c r="B23" s="6">
        <v>43</v>
      </c>
      <c r="C23" s="2">
        <v>2</v>
      </c>
      <c r="D23" s="2">
        <v>760.84</v>
      </c>
      <c r="E23" s="3">
        <f t="shared" si="0"/>
        <v>0.57378582202111617</v>
      </c>
    </row>
    <row r="24" spans="2:5" x14ac:dyDescent="0.25">
      <c r="B24" s="6">
        <v>44</v>
      </c>
      <c r="C24" s="2">
        <v>0</v>
      </c>
      <c r="D24" s="12">
        <v>0</v>
      </c>
      <c r="E24" s="3">
        <f t="shared" si="0"/>
        <v>0</v>
      </c>
    </row>
    <row r="25" spans="2:5" x14ac:dyDescent="0.25">
      <c r="B25" s="6">
        <v>45</v>
      </c>
      <c r="C25" s="2">
        <v>0</v>
      </c>
      <c r="D25" s="12">
        <v>0</v>
      </c>
      <c r="E25" s="3">
        <f t="shared" si="0"/>
        <v>0</v>
      </c>
    </row>
    <row r="26" spans="2:5" x14ac:dyDescent="0.25">
      <c r="B26" s="6" t="s">
        <v>3</v>
      </c>
      <c r="C26" s="2">
        <v>0</v>
      </c>
      <c r="D26" s="12">
        <v>0</v>
      </c>
      <c r="E26" s="3">
        <f t="shared" si="0"/>
        <v>0</v>
      </c>
    </row>
    <row r="27" spans="2:5" x14ac:dyDescent="0.25">
      <c r="B27" s="6" t="s">
        <v>4</v>
      </c>
      <c r="C27" s="7">
        <v>380</v>
      </c>
      <c r="D27" s="7">
        <v>527.58000000000004</v>
      </c>
      <c r="E27" s="4">
        <f t="shared" si="0"/>
        <v>0.39787330316742087</v>
      </c>
    </row>
    <row r="28" spans="2:5" x14ac:dyDescent="0.25">
      <c r="B28" s="6" t="s">
        <v>5</v>
      </c>
      <c r="C28" s="2">
        <v>122</v>
      </c>
      <c r="D28" s="2">
        <v>446.52</v>
      </c>
      <c r="E28" s="3">
        <f t="shared" si="0"/>
        <v>0.3367420814479638</v>
      </c>
    </row>
    <row r="29" spans="2:5" x14ac:dyDescent="0.25">
      <c r="B29" s="6" t="s">
        <v>6</v>
      </c>
      <c r="C29" s="2">
        <v>240</v>
      </c>
      <c r="D29" s="2">
        <v>558.04</v>
      </c>
      <c r="E29" s="3">
        <f t="shared" si="0"/>
        <v>0.42084464555052786</v>
      </c>
    </row>
    <row r="30" spans="2:5" x14ac:dyDescent="0.25">
      <c r="B30" s="6" t="s">
        <v>7</v>
      </c>
      <c r="C30" s="2">
        <v>18</v>
      </c>
      <c r="D30" s="2">
        <v>670.92</v>
      </c>
      <c r="E30" s="3">
        <f t="shared" si="0"/>
        <v>0.50597285067873299</v>
      </c>
    </row>
    <row r="33" spans="2:4" ht="48" customHeight="1" x14ac:dyDescent="0.25">
      <c r="B33" s="84" t="str">
        <f>'starosna mirovina BMU'!B33:C33</f>
        <v>Prosječna mjesečna isplaćena netoplaća Republike Hrvatske za ožujak 2024. u eurima (EUR) (izvor: DZS)</v>
      </c>
      <c r="C33" s="84"/>
      <c r="D33" s="49">
        <f>'starosna mirovina BMU'!D33</f>
        <v>1326</v>
      </c>
    </row>
  </sheetData>
  <mergeCells count="2">
    <mergeCell ref="B2:E2"/>
    <mergeCell ref="B33:C33"/>
  </mergeCells>
  <conditionalFormatting sqref="E7:E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{3DB55979-8B77-4158-8C4C-29F0848DDEF3}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DB55979-8B77-4158-8C4C-29F0848DDEF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E7:E30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3"/>
  <sheetViews>
    <sheetView topLeftCell="A4" workbookViewId="0">
      <selection activeCell="E7" sqref="E7:E30"/>
    </sheetView>
  </sheetViews>
  <sheetFormatPr defaultRowHeight="15" x14ac:dyDescent="0.25"/>
  <cols>
    <col min="2" max="2" width="15.140625" customWidth="1"/>
    <col min="3" max="3" width="17.7109375" customWidth="1"/>
    <col min="4" max="5" width="16.7109375" customWidth="1"/>
  </cols>
  <sheetData>
    <row r="2" spans="2:29" ht="50.25" customHeight="1" x14ac:dyDescent="0.25">
      <c r="B2" s="83" t="s">
        <v>14</v>
      </c>
      <c r="C2" s="83"/>
      <c r="D2" s="83"/>
      <c r="E2" s="83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3" spans="2:29" ht="26.25" customHeight="1" x14ac:dyDescent="0.25"/>
    <row r="5" spans="2:29" x14ac:dyDescent="0.25">
      <c r="B5" t="str">
        <f>'starosna mirovina BMU'!B5</f>
        <v>za travanj 2024. (isplata u svibnju 2024.)</v>
      </c>
    </row>
    <row r="6" spans="2:29" ht="36" x14ac:dyDescent="0.25">
      <c r="B6" s="5" t="s">
        <v>11</v>
      </c>
      <c r="C6" s="5" t="s">
        <v>0</v>
      </c>
      <c r="D6" s="5" t="s">
        <v>8</v>
      </c>
      <c r="E6" s="5" t="str">
        <f>'starosna mirovina BMU'!E6</f>
        <v>udio u prosječnoj netoplaći za ožujak 2024.</v>
      </c>
    </row>
    <row r="7" spans="2:29" x14ac:dyDescent="0.25">
      <c r="B7" s="6" t="s">
        <v>9</v>
      </c>
      <c r="C7" s="2">
        <v>83349</v>
      </c>
      <c r="D7" s="12">
        <v>311.70554007846528</v>
      </c>
      <c r="E7" s="3">
        <f t="shared" ref="E7:E30" si="0">D7/$D$33</f>
        <v>0.23507205134122569</v>
      </c>
    </row>
    <row r="8" spans="2:29" x14ac:dyDescent="0.25">
      <c r="B8" s="6" t="s">
        <v>1</v>
      </c>
      <c r="C8" s="2">
        <v>61714</v>
      </c>
      <c r="D8" s="2">
        <v>379.58</v>
      </c>
      <c r="E8" s="3">
        <f t="shared" si="0"/>
        <v>0.28625942684766215</v>
      </c>
    </row>
    <row r="9" spans="2:29" x14ac:dyDescent="0.25">
      <c r="B9" s="6" t="s">
        <v>2</v>
      </c>
      <c r="C9" s="2">
        <v>65745</v>
      </c>
      <c r="D9" s="2">
        <v>479.28</v>
      </c>
      <c r="E9" s="3">
        <f t="shared" si="0"/>
        <v>0.36144796380090494</v>
      </c>
    </row>
    <row r="10" spans="2:29" x14ac:dyDescent="0.25">
      <c r="B10" s="6">
        <v>30</v>
      </c>
      <c r="C10" s="2">
        <v>42204</v>
      </c>
      <c r="D10" s="2">
        <v>515.79</v>
      </c>
      <c r="E10" s="3">
        <f t="shared" si="0"/>
        <v>0.38898190045248865</v>
      </c>
    </row>
    <row r="11" spans="2:29" x14ac:dyDescent="0.25">
      <c r="B11" s="6">
        <v>31</v>
      </c>
      <c r="C11" s="2">
        <v>25917</v>
      </c>
      <c r="D11" s="2">
        <v>528.33000000000004</v>
      </c>
      <c r="E11" s="3">
        <f t="shared" si="0"/>
        <v>0.39843891402714937</v>
      </c>
    </row>
    <row r="12" spans="2:29" x14ac:dyDescent="0.25">
      <c r="B12" s="6">
        <v>32</v>
      </c>
      <c r="C12" s="2">
        <v>25543</v>
      </c>
      <c r="D12" s="2">
        <v>534.22</v>
      </c>
      <c r="E12" s="3">
        <f t="shared" si="0"/>
        <v>0.40288084464555057</v>
      </c>
    </row>
    <row r="13" spans="2:29" x14ac:dyDescent="0.25">
      <c r="B13" s="6">
        <v>33</v>
      </c>
      <c r="C13" s="2">
        <v>22702</v>
      </c>
      <c r="D13" s="2">
        <v>554.22</v>
      </c>
      <c r="E13" s="3">
        <f t="shared" si="0"/>
        <v>0.41796380090497742</v>
      </c>
    </row>
    <row r="14" spans="2:29" x14ac:dyDescent="0.25">
      <c r="B14" s="6">
        <v>34</v>
      </c>
      <c r="C14" s="2">
        <v>18050</v>
      </c>
      <c r="D14" s="2">
        <v>577.24</v>
      </c>
      <c r="E14" s="3">
        <f t="shared" si="0"/>
        <v>0.4353242835595777</v>
      </c>
    </row>
    <row r="15" spans="2:29" x14ac:dyDescent="0.25">
      <c r="B15" s="6">
        <v>35</v>
      </c>
      <c r="C15" s="2">
        <v>74328</v>
      </c>
      <c r="D15" s="2">
        <v>615.75</v>
      </c>
      <c r="E15" s="3">
        <f t="shared" si="0"/>
        <v>0.46436651583710409</v>
      </c>
    </row>
    <row r="16" spans="2:29" x14ac:dyDescent="0.25">
      <c r="B16" s="6">
        <v>36</v>
      </c>
      <c r="C16" s="2">
        <v>33675</v>
      </c>
      <c r="D16" s="2">
        <v>616.53</v>
      </c>
      <c r="E16" s="3">
        <f t="shared" si="0"/>
        <v>0.4649547511312217</v>
      </c>
    </row>
    <row r="17" spans="2:5" x14ac:dyDescent="0.25">
      <c r="B17" s="6">
        <v>37</v>
      </c>
      <c r="C17" s="2">
        <v>31054</v>
      </c>
      <c r="D17" s="2">
        <v>636.29999999999995</v>
      </c>
      <c r="E17" s="3">
        <f t="shared" si="0"/>
        <v>0.47986425339366512</v>
      </c>
    </row>
    <row r="18" spans="2:5" x14ac:dyDescent="0.25">
      <c r="B18" s="6">
        <v>38</v>
      </c>
      <c r="C18" s="2">
        <v>29103</v>
      </c>
      <c r="D18" s="2">
        <v>663.46</v>
      </c>
      <c r="E18" s="3">
        <f t="shared" si="0"/>
        <v>0.50034690799396686</v>
      </c>
    </row>
    <row r="19" spans="2:5" x14ac:dyDescent="0.25">
      <c r="B19" s="6">
        <v>39</v>
      </c>
      <c r="C19" s="2">
        <v>25459</v>
      </c>
      <c r="D19" s="2">
        <v>703.24</v>
      </c>
      <c r="E19" s="3">
        <f t="shared" si="0"/>
        <v>0.53034690799396678</v>
      </c>
    </row>
    <row r="20" spans="2:5" x14ac:dyDescent="0.25">
      <c r="B20" s="6">
        <v>40</v>
      </c>
      <c r="C20" s="2">
        <v>38518</v>
      </c>
      <c r="D20" s="2">
        <v>756.83</v>
      </c>
      <c r="E20" s="3">
        <f t="shared" si="0"/>
        <v>0.57076168929110105</v>
      </c>
    </row>
    <row r="21" spans="2:5" x14ac:dyDescent="0.25">
      <c r="B21" s="6">
        <v>41</v>
      </c>
      <c r="C21" s="2">
        <v>42435</v>
      </c>
      <c r="D21" s="2">
        <v>704.2</v>
      </c>
      <c r="E21" s="3">
        <f t="shared" si="0"/>
        <v>0.53107088989441931</v>
      </c>
    </row>
    <row r="22" spans="2:5" x14ac:dyDescent="0.25">
      <c r="B22" s="6">
        <v>42</v>
      </c>
      <c r="C22" s="2">
        <v>22897</v>
      </c>
      <c r="D22" s="2">
        <v>747.91</v>
      </c>
      <c r="E22" s="3">
        <f t="shared" si="0"/>
        <v>0.56403469079939661</v>
      </c>
    </row>
    <row r="23" spans="2:5" x14ac:dyDescent="0.25">
      <c r="B23" s="6">
        <v>43</v>
      </c>
      <c r="C23" s="2">
        <v>16485</v>
      </c>
      <c r="D23" s="2">
        <v>780.91</v>
      </c>
      <c r="E23" s="3">
        <f t="shared" si="0"/>
        <v>0.58892156862745093</v>
      </c>
    </row>
    <row r="24" spans="2:5" x14ac:dyDescent="0.25">
      <c r="B24" s="6">
        <v>44</v>
      </c>
      <c r="C24" s="2">
        <v>12244</v>
      </c>
      <c r="D24" s="2">
        <v>814.97</v>
      </c>
      <c r="E24" s="3">
        <f t="shared" si="0"/>
        <v>0.61460784313725492</v>
      </c>
    </row>
    <row r="25" spans="2:5" x14ac:dyDescent="0.25">
      <c r="B25" s="6">
        <v>45</v>
      </c>
      <c r="C25" s="2">
        <v>9983</v>
      </c>
      <c r="D25" s="2">
        <v>836.19</v>
      </c>
      <c r="E25" s="3">
        <f t="shared" si="0"/>
        <v>0.63061085972850683</v>
      </c>
    </row>
    <row r="26" spans="2:5" x14ac:dyDescent="0.25">
      <c r="B26" s="6" t="s">
        <v>3</v>
      </c>
      <c r="C26" s="2">
        <v>16060</v>
      </c>
      <c r="D26" s="2">
        <v>931.69</v>
      </c>
      <c r="E26" s="3">
        <f t="shared" si="0"/>
        <v>0.70263197586727</v>
      </c>
    </row>
    <row r="27" spans="2:5" x14ac:dyDescent="0.25">
      <c r="B27" s="6" t="s">
        <v>4</v>
      </c>
      <c r="C27" s="7">
        <v>697465</v>
      </c>
      <c r="D27" s="7">
        <v>571.85</v>
      </c>
      <c r="E27" s="4">
        <f t="shared" si="0"/>
        <v>0.43125942684766216</v>
      </c>
    </row>
    <row r="28" spans="2:5" x14ac:dyDescent="0.25">
      <c r="B28" s="6" t="s">
        <v>5</v>
      </c>
      <c r="C28" s="2">
        <v>345224</v>
      </c>
      <c r="D28" s="2">
        <v>443.26</v>
      </c>
      <c r="E28" s="3">
        <f t="shared" si="0"/>
        <v>0.33428355957767719</v>
      </c>
    </row>
    <row r="29" spans="2:5" x14ac:dyDescent="0.25">
      <c r="B29" s="6" t="s">
        <v>6</v>
      </c>
      <c r="C29" s="2">
        <v>193619</v>
      </c>
      <c r="D29" s="2">
        <v>637.86</v>
      </c>
      <c r="E29" s="3">
        <f t="shared" si="0"/>
        <v>0.48104072398190045</v>
      </c>
    </row>
    <row r="30" spans="2:5" x14ac:dyDescent="0.25">
      <c r="B30" s="6" t="s">
        <v>7</v>
      </c>
      <c r="C30" s="2">
        <v>158622</v>
      </c>
      <c r="D30" s="2">
        <v>771.15</v>
      </c>
      <c r="E30" s="3">
        <f t="shared" si="0"/>
        <v>0.58156108597285061</v>
      </c>
    </row>
    <row r="33" spans="2:4" ht="45.75" customHeight="1" x14ac:dyDescent="0.25">
      <c r="B33" s="84" t="str">
        <f>'starosna mirovina BMU'!B33:C33</f>
        <v>Prosječna mjesečna isplaćena netoplaća Republike Hrvatske za ožujak 2024. u eurima (EUR) (izvor: DZS)</v>
      </c>
      <c r="C33" s="84"/>
      <c r="D33" s="49">
        <f>'starosna mirovina BMU'!D33</f>
        <v>1326</v>
      </c>
    </row>
  </sheetData>
  <mergeCells count="2">
    <mergeCell ref="B2:E2"/>
    <mergeCell ref="B33:C33"/>
  </mergeCells>
  <conditionalFormatting sqref="E7:E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{891DE951-73B4-4BE3-A51D-5EBAF9AE1DEA}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91DE951-73B4-4BE3-A51D-5EBAF9AE1DE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E7:E30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3"/>
  <sheetViews>
    <sheetView topLeftCell="A3" workbookViewId="0">
      <selection activeCell="K29" sqref="K29"/>
    </sheetView>
  </sheetViews>
  <sheetFormatPr defaultRowHeight="15" x14ac:dyDescent="0.25"/>
  <cols>
    <col min="2" max="2" width="15.140625" customWidth="1"/>
    <col min="3" max="3" width="16.28515625" customWidth="1"/>
    <col min="4" max="5" width="16.7109375" customWidth="1"/>
  </cols>
  <sheetData>
    <row r="2" spans="2:29" ht="46.5" customHeight="1" x14ac:dyDescent="0.25">
      <c r="B2" s="90" t="s">
        <v>15</v>
      </c>
      <c r="C2" s="90"/>
      <c r="D2" s="90"/>
      <c r="E2" s="9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</row>
    <row r="5" spans="2:29" x14ac:dyDescent="0.25">
      <c r="B5" t="str">
        <f>'starosna mirovina BMU'!B5</f>
        <v>za travanj 2024. (isplata u svibnju 2024.)</v>
      </c>
    </row>
    <row r="6" spans="2:29" ht="36" x14ac:dyDescent="0.25">
      <c r="B6" s="5" t="s">
        <v>11</v>
      </c>
      <c r="C6" s="5" t="s">
        <v>0</v>
      </c>
      <c r="D6" s="5" t="s">
        <v>8</v>
      </c>
      <c r="E6" s="5" t="str">
        <f>'starosna mirovina BMU'!E6</f>
        <v>udio u prosječnoj netoplaći za ožujak 2024.</v>
      </c>
    </row>
    <row r="7" spans="2:29" x14ac:dyDescent="0.25">
      <c r="B7" s="6" t="s">
        <v>9</v>
      </c>
      <c r="C7" s="2">
        <v>35408</v>
      </c>
      <c r="D7" s="12">
        <v>321.03554563940355</v>
      </c>
      <c r="E7" s="3">
        <f t="shared" ref="E7:E30" si="0">D7/$D$33</f>
        <v>0.24210825463001776</v>
      </c>
    </row>
    <row r="8" spans="2:29" x14ac:dyDescent="0.25">
      <c r="B8" s="6" t="s">
        <v>1</v>
      </c>
      <c r="C8" s="2">
        <v>17964</v>
      </c>
      <c r="D8" s="2">
        <v>388.19</v>
      </c>
      <c r="E8" s="3">
        <f t="shared" si="0"/>
        <v>0.29275263951734543</v>
      </c>
      <c r="I8" s="1"/>
    </row>
    <row r="9" spans="2:29" x14ac:dyDescent="0.25">
      <c r="B9" s="6" t="s">
        <v>2</v>
      </c>
      <c r="C9" s="2">
        <v>18069</v>
      </c>
      <c r="D9" s="2">
        <v>434.21</v>
      </c>
      <c r="E9" s="3">
        <f t="shared" si="0"/>
        <v>0.32745852187028657</v>
      </c>
    </row>
    <row r="10" spans="2:29" x14ac:dyDescent="0.25">
      <c r="B10" s="6">
        <v>30</v>
      </c>
      <c r="C10" s="2">
        <v>3058</v>
      </c>
      <c r="D10" s="2">
        <v>465.15</v>
      </c>
      <c r="E10" s="3">
        <f t="shared" si="0"/>
        <v>0.35079185520361988</v>
      </c>
    </row>
    <row r="11" spans="2:29" x14ac:dyDescent="0.25">
      <c r="B11" s="6">
        <v>31</v>
      </c>
      <c r="C11" s="2">
        <v>2518</v>
      </c>
      <c r="D11" s="2">
        <v>472.65</v>
      </c>
      <c r="E11" s="3">
        <f t="shared" si="0"/>
        <v>0.35644796380090499</v>
      </c>
    </row>
    <row r="12" spans="2:29" x14ac:dyDescent="0.25">
      <c r="B12" s="6">
        <v>32</v>
      </c>
      <c r="C12" s="2">
        <v>2221</v>
      </c>
      <c r="D12" s="2">
        <v>485.3</v>
      </c>
      <c r="E12" s="3">
        <f t="shared" si="0"/>
        <v>0.36598793363499249</v>
      </c>
    </row>
    <row r="13" spans="2:29" x14ac:dyDescent="0.25">
      <c r="B13" s="6">
        <v>33</v>
      </c>
      <c r="C13" s="2">
        <v>1961</v>
      </c>
      <c r="D13" s="2">
        <v>495.68</v>
      </c>
      <c r="E13" s="3">
        <f t="shared" si="0"/>
        <v>0.37381598793363502</v>
      </c>
    </row>
    <row r="14" spans="2:29" x14ac:dyDescent="0.25">
      <c r="B14" s="6">
        <v>34</v>
      </c>
      <c r="C14" s="2">
        <v>1651</v>
      </c>
      <c r="D14" s="2">
        <v>509.15</v>
      </c>
      <c r="E14" s="3">
        <f t="shared" si="0"/>
        <v>0.38397435897435894</v>
      </c>
    </row>
    <row r="15" spans="2:29" x14ac:dyDescent="0.25">
      <c r="B15" s="6">
        <v>35</v>
      </c>
      <c r="C15" s="2">
        <v>1309</v>
      </c>
      <c r="D15" s="2">
        <v>511.27</v>
      </c>
      <c r="E15" s="3">
        <f t="shared" si="0"/>
        <v>0.38557315233785822</v>
      </c>
    </row>
    <row r="16" spans="2:29" x14ac:dyDescent="0.25">
      <c r="B16" s="6">
        <v>36</v>
      </c>
      <c r="C16" s="2">
        <v>1066</v>
      </c>
      <c r="D16" s="2">
        <v>523.39</v>
      </c>
      <c r="E16" s="3">
        <f t="shared" si="0"/>
        <v>0.39471342383107089</v>
      </c>
    </row>
    <row r="17" spans="2:5" x14ac:dyDescent="0.25">
      <c r="B17" s="6">
        <v>37</v>
      </c>
      <c r="C17" s="2">
        <v>758</v>
      </c>
      <c r="D17" s="2">
        <v>538.17999999999995</v>
      </c>
      <c r="E17" s="3">
        <f t="shared" si="0"/>
        <v>0.40586726998491701</v>
      </c>
    </row>
    <row r="18" spans="2:5" x14ac:dyDescent="0.25">
      <c r="B18" s="6">
        <v>38</v>
      </c>
      <c r="C18" s="2">
        <v>604</v>
      </c>
      <c r="D18" s="2">
        <v>543.48</v>
      </c>
      <c r="E18" s="3">
        <f t="shared" si="0"/>
        <v>0.40986425339366517</v>
      </c>
    </row>
    <row r="19" spans="2:5" x14ac:dyDescent="0.25">
      <c r="B19" s="6">
        <v>39</v>
      </c>
      <c r="C19" s="2">
        <v>381</v>
      </c>
      <c r="D19" s="2">
        <v>548.13</v>
      </c>
      <c r="E19" s="3">
        <f t="shared" si="0"/>
        <v>0.4133710407239819</v>
      </c>
    </row>
    <row r="20" spans="2:5" x14ac:dyDescent="0.25">
      <c r="B20" s="6">
        <v>40</v>
      </c>
      <c r="C20" s="2">
        <v>245</v>
      </c>
      <c r="D20" s="2">
        <v>566.9</v>
      </c>
      <c r="E20" s="3">
        <f t="shared" si="0"/>
        <v>0.42752639517345398</v>
      </c>
    </row>
    <row r="21" spans="2:5" x14ac:dyDescent="0.25">
      <c r="B21" s="6">
        <v>41</v>
      </c>
      <c r="C21" s="2">
        <v>130</v>
      </c>
      <c r="D21" s="2">
        <v>567</v>
      </c>
      <c r="E21" s="3">
        <f t="shared" si="0"/>
        <v>0.42760180995475111</v>
      </c>
    </row>
    <row r="22" spans="2:5" x14ac:dyDescent="0.25">
      <c r="B22" s="6">
        <v>42</v>
      </c>
      <c r="C22" s="2">
        <v>71</v>
      </c>
      <c r="D22" s="2">
        <v>611.14</v>
      </c>
      <c r="E22" s="3">
        <f t="shared" si="0"/>
        <v>0.46088989441930617</v>
      </c>
    </row>
    <row r="23" spans="2:5" x14ac:dyDescent="0.25">
      <c r="B23" s="6">
        <v>43</v>
      </c>
      <c r="C23" s="2">
        <v>52</v>
      </c>
      <c r="D23" s="2">
        <v>647.39</v>
      </c>
      <c r="E23" s="3">
        <f t="shared" si="0"/>
        <v>0.48822775263951734</v>
      </c>
    </row>
    <row r="24" spans="2:5" x14ac:dyDescent="0.25">
      <c r="B24" s="6">
        <v>44</v>
      </c>
      <c r="C24" s="2">
        <v>32</v>
      </c>
      <c r="D24" s="2">
        <v>629.55999999999995</v>
      </c>
      <c r="E24" s="3">
        <f t="shared" si="0"/>
        <v>0.47478129713423828</v>
      </c>
    </row>
    <row r="25" spans="2:5" x14ac:dyDescent="0.25">
      <c r="B25" s="6">
        <v>45</v>
      </c>
      <c r="C25" s="2">
        <v>24</v>
      </c>
      <c r="D25" s="2">
        <v>655.59</v>
      </c>
      <c r="E25" s="3">
        <f t="shared" si="0"/>
        <v>0.49441176470588238</v>
      </c>
    </row>
    <row r="26" spans="2:5" x14ac:dyDescent="0.25">
      <c r="B26" s="6" t="s">
        <v>3</v>
      </c>
      <c r="C26" s="2">
        <v>31</v>
      </c>
      <c r="D26" s="2">
        <v>706.79</v>
      </c>
      <c r="E26" s="3">
        <f t="shared" si="0"/>
        <v>0.53302413273001503</v>
      </c>
    </row>
    <row r="27" spans="2:5" x14ac:dyDescent="0.25">
      <c r="B27" s="6" t="s">
        <v>4</v>
      </c>
      <c r="C27" s="7">
        <v>87553</v>
      </c>
      <c r="D27" s="70">
        <v>390.72</v>
      </c>
      <c r="E27" s="4">
        <f t="shared" si="0"/>
        <v>0.29466063348416294</v>
      </c>
    </row>
    <row r="28" spans="2:5" x14ac:dyDescent="0.25">
      <c r="B28" s="6" t="s">
        <v>5</v>
      </c>
      <c r="C28" s="2">
        <v>82850</v>
      </c>
      <c r="D28" s="2">
        <v>382.49</v>
      </c>
      <c r="E28" s="3">
        <f t="shared" si="0"/>
        <v>0.28845399698340873</v>
      </c>
    </row>
    <row r="29" spans="2:5" x14ac:dyDescent="0.25">
      <c r="B29" s="6" t="s">
        <v>6</v>
      </c>
      <c r="C29" s="2">
        <v>4118</v>
      </c>
      <c r="D29" s="2">
        <v>527.49</v>
      </c>
      <c r="E29" s="3">
        <f t="shared" si="0"/>
        <v>0.39780542986425338</v>
      </c>
    </row>
    <row r="30" spans="2:5" x14ac:dyDescent="0.25">
      <c r="B30" s="6" t="s">
        <v>7</v>
      </c>
      <c r="C30" s="2">
        <v>585</v>
      </c>
      <c r="D30" s="2">
        <v>593.92999999999995</v>
      </c>
      <c r="E30" s="3">
        <f t="shared" si="0"/>
        <v>0.44791101055806937</v>
      </c>
    </row>
    <row r="33" spans="2:4" ht="46.5" customHeight="1" x14ac:dyDescent="0.25">
      <c r="B33" s="84" t="str">
        <f>'starosna mirovina BMU'!B33:C33</f>
        <v>Prosječna mjesečna isplaćena netoplaća Republike Hrvatske za ožujak 2024. u eurima (EUR) (izvor: DZS)</v>
      </c>
      <c r="C33" s="84"/>
      <c r="D33" s="49">
        <f>'starosna mirovina BMU'!D33</f>
        <v>1326</v>
      </c>
    </row>
  </sheetData>
  <mergeCells count="2">
    <mergeCell ref="B2:E2"/>
    <mergeCell ref="B33:C33"/>
  </mergeCells>
  <conditionalFormatting sqref="E7:E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{B10FB4BF-1B7C-42CA-B250-0ED4EFA8503A}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10FB4BF-1B7C-42CA-B250-0ED4EFA8503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E7:E30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11</vt:i4>
      </vt:variant>
      <vt:variant>
        <vt:lpstr>Imenovani rasponi</vt:lpstr>
      </vt:variant>
      <vt:variant>
        <vt:i4>1</vt:i4>
      </vt:variant>
    </vt:vector>
  </HeadingPairs>
  <TitlesOfParts>
    <vt:vector size="12" baseType="lpstr">
      <vt:lpstr>NOVO GRAF+TABLICA</vt:lpstr>
      <vt:lpstr>starosna mirovina BMU</vt:lpstr>
      <vt:lpstr>starosna za dugo.osig. BMU</vt:lpstr>
      <vt:lpstr>starosna prevedena iz inv.BMU</vt:lpstr>
      <vt:lpstr>UKUPNO starosna BMU</vt:lpstr>
      <vt:lpstr>PSM BMU</vt:lpstr>
      <vt:lpstr>PSM zbog stečaja BMU</vt:lpstr>
      <vt:lpstr>sveukupno ST BMU</vt:lpstr>
      <vt:lpstr>invalidska BMU</vt:lpstr>
      <vt:lpstr>obiteljska BMU</vt:lpstr>
      <vt:lpstr>UKUPNO BMU</vt:lpstr>
      <vt:lpstr>'NOVO GRAF+TABLICA'!Podrucje_ispisa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Tomislav Oštarić</dc:creator>
  <cp:lastModifiedBy>Josipa Perica</cp:lastModifiedBy>
  <cp:lastPrinted>2024-05-21T09:21:17Z</cp:lastPrinted>
  <dcterms:created xsi:type="dcterms:W3CDTF">2023-10-03T11:00:22Z</dcterms:created>
  <dcterms:modified xsi:type="dcterms:W3CDTF">2024-05-21T09:21:21Z</dcterms:modified>
</cp:coreProperties>
</file>