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4\"/>
    </mc:Choice>
  </mc:AlternateContent>
  <bookViews>
    <workbookView xWindow="0" yWindow="0" windowWidth="28800" windowHeight="11700" tabRatio="944"/>
  </bookViews>
  <sheets>
    <sheet name="NOVO GRAF+TABLICA" sheetId="14" r:id="rId1"/>
    <sheet name="starosna mirovina BMU" sheetId="1" r:id="rId2"/>
    <sheet name="starosna za dugo.osig. BMU" sheetId="2" r:id="rId3"/>
    <sheet name="starosna prevedena iz inv.BMU" sheetId="3" r:id="rId4"/>
    <sheet name="UKUPNO starosna BMU" sheetId="4" state="hidden" r:id="rId5"/>
    <sheet name="PSM BMU" sheetId="5" r:id="rId6"/>
    <sheet name="PSM zbog stečaja BMU" sheetId="6" r:id="rId7"/>
    <sheet name="sveukupno ST BMU" sheetId="8" r:id="rId8"/>
    <sheet name="invalidska BMU" sheetId="9" r:id="rId9"/>
    <sheet name="obiteljska BMU" sheetId="11" r:id="rId10"/>
    <sheet name="UKUPNO BMU" sheetId="13" state="hidden" r:id="rId11"/>
  </sheets>
  <definedNames>
    <definedName name="_xlnm.Print_Area" localSheetId="0">'NOVO GRAF+TABLICA'!$A$1:$D$122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4" l="1"/>
  <c r="B5" i="11" l="1"/>
  <c r="B5" i="9"/>
  <c r="B5" i="8"/>
  <c r="B5" i="6"/>
  <c r="B5" i="5"/>
  <c r="D50" i="14" l="1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49" i="14"/>
  <c r="E6" i="2" l="1"/>
  <c r="E6" i="3"/>
  <c r="E7" i="4"/>
  <c r="E6" i="5"/>
  <c r="E6" i="6"/>
  <c r="E6" i="8"/>
  <c r="E6" i="9"/>
  <c r="E6" i="11"/>
  <c r="E6" i="13"/>
  <c r="D33" i="13"/>
  <c r="B33" i="13"/>
  <c r="D33" i="11"/>
  <c r="B33" i="11"/>
  <c r="D33" i="9"/>
  <c r="B33" i="9"/>
  <c r="D33" i="8"/>
  <c r="E7" i="8" s="1"/>
  <c r="B33" i="8"/>
  <c r="D33" i="6"/>
  <c r="B33" i="6"/>
  <c r="D33" i="5"/>
  <c r="B33" i="5"/>
  <c r="D34" i="4"/>
  <c r="B34" i="4"/>
  <c r="D19" i="2"/>
  <c r="E7" i="2" s="1"/>
  <c r="D33" i="3"/>
  <c r="E7" i="3" s="1"/>
  <c r="B33" i="3"/>
  <c r="B19" i="2"/>
  <c r="E7" i="1"/>
  <c r="E8" i="5" l="1"/>
  <c r="E12" i="5"/>
  <c r="E16" i="5"/>
  <c r="E20" i="5"/>
  <c r="E24" i="5"/>
  <c r="E28" i="5"/>
  <c r="E26" i="5"/>
  <c r="E11" i="5"/>
  <c r="E19" i="5"/>
  <c r="E9" i="5"/>
  <c r="E13" i="5"/>
  <c r="E17" i="5"/>
  <c r="E21" i="5"/>
  <c r="E25" i="5"/>
  <c r="E29" i="5"/>
  <c r="E22" i="5"/>
  <c r="E15" i="5"/>
  <c r="E27" i="5"/>
  <c r="E10" i="5"/>
  <c r="E14" i="5"/>
  <c r="E18" i="5"/>
  <c r="E30" i="5"/>
  <c r="E23" i="5"/>
  <c r="B5" i="3"/>
  <c r="B6" i="4" s="1"/>
  <c r="B5" i="2"/>
  <c r="B5" i="13" l="1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7" i="5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8" i="2"/>
  <c r="E9" i="2"/>
  <c r="E10" i="2"/>
  <c r="E11" i="2"/>
  <c r="E12" i="2"/>
  <c r="E13" i="2"/>
  <c r="E14" i="2"/>
  <c r="E15" i="2"/>
  <c r="E16" i="2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<sst xmlns="http://schemas.openxmlformats.org/spreadsheetml/2006/main" count="162" uniqueCount="65">
  <si>
    <t>broj korisnika</t>
  </si>
  <si>
    <t xml:space="preserve">  20 - 24 </t>
  </si>
  <si>
    <t xml:space="preserve">  25 - 29 </t>
  </si>
  <si>
    <t xml:space="preserve">46 I VIŠE </t>
  </si>
  <si>
    <t xml:space="preserve">   UKUPNO </t>
  </si>
  <si>
    <t xml:space="preserve">   0 - 34 </t>
  </si>
  <si>
    <t xml:space="preserve">  35 - 39 </t>
  </si>
  <si>
    <t xml:space="preserve">40 I VIŠE </t>
  </si>
  <si>
    <t>prosječni iznos netomirovine</t>
  </si>
  <si>
    <t xml:space="preserve">  do - 19 </t>
  </si>
  <si>
    <t>do - 41</t>
  </si>
  <si>
    <t>godine mirovinskog staža</t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</si>
  <si>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</si>
  <si>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</si>
  <si>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SVEUKUPNO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</si>
  <si>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INVALIDSKE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</si>
  <si>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OBITELJSKE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</si>
  <si>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UKUPNE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</si>
  <si>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t>( Starosna + starosna za dugog.osiguranika + starosna preved. iz invalidske)</t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</si>
  <si>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ZA DUGOGODIŠNJEG OSIGURANIKA - ČLANAK 35.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KOJI SU PRAVO NA MIROVINU OSTVARILI PREMA ZAKONU O MIROVINSKOM OSIGURANJU 
</t>
    </r>
    <r>
      <rPr>
        <b/>
        <sz val="10"/>
        <color rgb="FFFF0000"/>
        <rFont val="Calibri"/>
        <family val="2"/>
        <charset val="238"/>
        <scheme val="minor"/>
      </rPr>
      <t xml:space="preserve">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</si>
  <si>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PREVEDENE IZ INVALIDSKE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</si>
  <si>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>KORISNICI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 ZBOG STEČAJA POSLODAVCA - ČLANAK 36.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</si>
  <si>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t>Iznosi u stupcima 2012.-2022. preračunavaju se iz kune u euro prema fiksnom tečaju konverzije (1 EUR=7,53450 kuna)</t>
  </si>
  <si>
    <t>Izvor podataka: Bruto bilanca</t>
  </si>
  <si>
    <t>Aktualna vrijednost mirovine (AVM u eurima) i % usklađivanja</t>
  </si>
  <si>
    <r>
      <t xml:space="preserve">Korisnici najniže mirovine kojima je mirovina određena prema ZOMO-u
</t>
    </r>
    <r>
      <rPr>
        <sz val="8"/>
        <color rgb="FFFF0000"/>
        <rFont val="Calibri"/>
        <family val="2"/>
        <charset val="238"/>
        <scheme val="minor"/>
      </rPr>
      <t>(Prosječna mirovina određena na osnovi mirovinskog staža i ostvarenih plaća)</t>
    </r>
  </si>
  <si>
    <t>Prosječna starosna mirovina prema ZOMO-u s mirovinskim stažem od 40 i više godina</t>
  </si>
  <si>
    <t>Korisnici kojima je isplaćena osobna i dio obiteljske mirovine (DOM)</t>
  </si>
  <si>
    <t xml:space="preserve">Korisnici osnovnih mirovina </t>
  </si>
  <si>
    <t>SVEUKUPNO I.+II.+III.+IV.</t>
  </si>
  <si>
    <t xml:space="preserve">IV. Pripadnici Hrvatskog vijeća obrane  - HVO </t>
  </si>
  <si>
    <t>III. Hrvatski branitelji iz Domovinskog rata - ZOHBDR</t>
  </si>
  <si>
    <t xml:space="preserve">II. Djelatne vojne osobe - DVO </t>
  </si>
  <si>
    <t xml:space="preserve"> I. UKUPNO  </t>
  </si>
  <si>
    <t>Obiteljska mirovina</t>
  </si>
  <si>
    <t>Invalidska mirovina</t>
  </si>
  <si>
    <t>Sveukupno starosna mirovina</t>
  </si>
  <si>
    <t>Prijevremena starosna mirovina zbog stečaja poslodavca - čl. 36.</t>
  </si>
  <si>
    <t>Prijevremena starosna mirovina</t>
  </si>
  <si>
    <t>Ukupno starosna mirovina</t>
  </si>
  <si>
    <t xml:space="preserve">Starosna mirovina prevedena iz invalidske   </t>
  </si>
  <si>
    <t>Starosna mirovina za dugogodišnjeg osiguranika - čl. 35.</t>
  </si>
  <si>
    <t>Starosna mirovina</t>
  </si>
  <si>
    <t>Prosječna netomirovina u eurima (EUR)</t>
  </si>
  <si>
    <t>Broj korisnika</t>
  </si>
  <si>
    <t>Vrste mirovina</t>
  </si>
  <si>
    <r>
      <t xml:space="preserve">Korisnici mirovina koji su pravo na mirovinu ostvarili prema Zakonu o mirovinskom osiguranju 
</t>
    </r>
    <r>
      <rPr>
        <b/>
        <i/>
        <sz val="14"/>
        <color rgb="FFFF0000"/>
        <rFont val="Calibri"/>
        <family val="2"/>
        <charset val="238"/>
        <scheme val="minor"/>
      </rPr>
      <t>bez međunarodnih ugovora</t>
    </r>
  </si>
  <si>
    <r>
      <rPr>
        <b/>
        <sz val="14"/>
        <color rgb="FFFF0000"/>
        <rFont val="Calibri"/>
        <family val="2"/>
        <charset val="238"/>
        <scheme val="minor"/>
      </rPr>
      <t>UKUPNO</t>
    </r>
    <r>
      <rPr>
        <b/>
        <sz val="10"/>
        <color theme="1"/>
        <rFont val="Calibri"/>
        <family val="2"/>
        <charset val="238"/>
        <scheme val="minor"/>
      </rPr>
      <t xml:space="preserve"> KORISNICI MIROVINA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</si>
  <si>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rPr>
        <b/>
        <i/>
        <sz val="9"/>
        <color theme="1"/>
        <rFont val="Calibri"/>
        <family val="2"/>
        <charset val="238"/>
        <scheme val="minor"/>
      </rPr>
      <t>Napomena:</t>
    </r>
    <r>
      <rPr>
        <i/>
        <sz val="9"/>
        <color theme="1"/>
        <rFont val="Calibri"/>
        <family val="2"/>
        <charset val="238"/>
        <scheme val="minor"/>
      </rPr>
      <t xml:space="preserve"> 
*U 2021. godini uključeno je jednokratno novčano primanje korisnicima mirovine radi ublažavanja posljedica uzrokovanih epidemijom bolesti COVID-19 u u ukupnom iznosu od 62.308.819 EUR, najvećim dijelom isplaćeno u </t>
    </r>
    <r>
      <rPr>
        <b/>
        <i/>
        <sz val="9"/>
        <color theme="1"/>
        <rFont val="Calibri"/>
        <family val="2"/>
        <charset val="238"/>
        <scheme val="minor"/>
      </rPr>
      <t xml:space="preserve">travnju. </t>
    </r>
  </si>
  <si>
    <r>
      <t xml:space="preserve">*U 2022. godini uključeni su rashodi za jednokratno novčano primanje korisnicima mirovinskih primanja radi ublažavanja posljedica porasta cijena energenata u ukupnom iznosu od 59.648.802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>svibnju;</t>
    </r>
    <r>
      <rPr>
        <i/>
        <sz val="9"/>
        <color theme="1"/>
        <rFont val="Calibri"/>
        <family val="2"/>
        <charset val="238"/>
        <scheme val="minor"/>
      </rPr>
      <t xml:space="preserve"> rashodi za jednokratno novčano primanje korisnicima mirovinskih primanja radi ublažavanja posljedica porasta cijena  u ukupnom iznosu od 62.419.295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 xml:space="preserve">listopadu </t>
    </r>
    <r>
      <rPr>
        <i/>
        <sz val="9"/>
        <color theme="1"/>
        <rFont val="Calibri"/>
        <family val="2"/>
        <charset val="238"/>
        <scheme val="minor"/>
      </rPr>
      <t>te</t>
    </r>
    <r>
      <rPr>
        <sz val="9"/>
        <color theme="1"/>
        <rFont val="Calibri"/>
        <family val="2"/>
        <charset val="238"/>
        <scheme val="minor"/>
      </rPr>
      <t xml:space="preserve"> r</t>
    </r>
    <r>
      <rPr>
        <i/>
        <sz val="9"/>
        <color theme="1"/>
        <rFont val="Calibri"/>
        <family val="2"/>
        <charset val="238"/>
        <scheme val="minor"/>
      </rPr>
      <t xml:space="preserve">ashodi za jednokratno novčano primanje korisnicima mirovinskih primanja radi ublažavanja posljedica rasta troškova života u ukupnom iznosu od 61.727.693 EUR,najvećim dijelom isplaćeni u </t>
    </r>
    <r>
      <rPr>
        <b/>
        <i/>
        <sz val="9"/>
        <color theme="1"/>
        <rFont val="Calibri"/>
        <family val="2"/>
        <charset val="238"/>
        <scheme val="minor"/>
      </rPr>
      <t>prosincu.</t>
    </r>
  </si>
  <si>
    <t>z56</t>
  </si>
  <si>
    <t>korigirati plaću za ožujak</t>
  </si>
  <si>
    <t>PREGLED OSNOVNIH PODATAKA O STANJU U SUSTAVU MIROVINSKOG OSIGURANJA
 za lipanj 2024. (isplata u srpnju 2024.)</t>
  </si>
  <si>
    <t>netoplaća- jedna znamenka%</t>
  </si>
  <si>
    <t>novi graf- netoplaća</t>
  </si>
  <si>
    <t>* U 2024. godini prosječna netoplaća u RH dostupna je za svibanj 2024.</t>
  </si>
  <si>
    <t>Udio u prosječnoj netoplaći za svibanj 2024.</t>
  </si>
  <si>
    <r>
      <t xml:space="preserve">366,80
</t>
    </r>
    <r>
      <rPr>
        <sz val="12"/>
        <color rgb="FFFF0000"/>
        <rFont val="Calibri"/>
        <family val="2"/>
        <charset val="238"/>
        <scheme val="minor"/>
      </rPr>
      <t>(247,84)</t>
    </r>
  </si>
  <si>
    <t>ručno</t>
  </si>
  <si>
    <t>Prosječna mjesečna isplaćena netoplaća Republike Hrvatske za svibanj 2024. u eurima (EUR) (izvor: DZS)</t>
  </si>
  <si>
    <t>novi graf za lipanj</t>
  </si>
  <si>
    <t>za lipanj 2024. (isplata u srpnju 2024.)</t>
  </si>
  <si>
    <t>udio u prosječnoj netoplaći za svibanj 2024.</t>
  </si>
  <si>
    <t>rashodi i.-V.</t>
  </si>
  <si>
    <t>*U 2023. uključeni su rashodi za jednokratno novčano primanje korisnicima mirovinskih primanja radi ublažavanja posljedica rasta troškova života u iznosu od 210.483.302 eura (EUR).                                                                                                                                                                                                                                         **Za 2024. posljednji je dostupni podatak o ostvarenim rashodima za mirovine i mirovinska primanja (privremeni)  za razdoblje siječanj - svibanj  2024., dok su planirani rashodi za razdoblje I.-XII.2024. u visini od 8.372.313.300 eura (tekući plan Hrvatskog zavoda za mirovinsko osiguranje za 2024. godinu).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</si>
</sst>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u/>
      <sz val="14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206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42" fillId="0" borderId="0" applyFont="0" applyFill="0" applyBorder="0" applyAlignment="0" applyProtection="0"/>
  </cellStyleXfs>
  <cellXfs count="98">
    <xf numFmtId="0" fontId="0" fillId="0" borderId="0" xfId="0"/>
    <xf numFmtId="2" fontId="0" fillId="0" borderId="0" xfId="0" applyNumberFormat="1"/>
    <xf numFmtId="0" fontId="0" fillId="2" borderId="1" xfId="0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Border="1"/>
    <xf numFmtId="2" fontId="0" fillId="2" borderId="1" xfId="0" applyNumberForma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vertical="top" wrapText="1"/>
    </xf>
    <xf numFmtId="0" fontId="18" fillId="0" borderId="0" xfId="0" applyFont="1" applyAlignment="1">
      <alignment wrapText="1"/>
    </xf>
    <xf numFmtId="0" fontId="19" fillId="0" borderId="0" xfId="0" applyFont="1" applyFill="1" applyBorder="1" applyAlignment="1"/>
    <xf numFmtId="0" fontId="16" fillId="0" borderId="0" xfId="0" applyFont="1" applyFill="1" applyBorder="1" applyAlignment="1">
      <alignment vertical="top"/>
    </xf>
    <xf numFmtId="4" fontId="20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left" vertical="center" wrapText="1"/>
    </xf>
    <xf numFmtId="2" fontId="14" fillId="0" borderId="0" xfId="0" applyNumberFormat="1" applyFont="1"/>
    <xf numFmtId="0" fontId="23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/>
    </xf>
    <xf numFmtId="0" fontId="27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0" fillId="0" borderId="0" xfId="0" applyFont="1" applyAlignme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top"/>
    </xf>
    <xf numFmtId="0" fontId="21" fillId="0" borderId="0" xfId="0" applyFont="1"/>
    <xf numFmtId="0" fontId="31" fillId="0" borderId="0" xfId="0" applyFont="1"/>
    <xf numFmtId="0" fontId="22" fillId="0" borderId="0" xfId="0" applyFont="1"/>
    <xf numFmtId="0" fontId="0" fillId="2" borderId="0" xfId="0" applyFill="1"/>
    <xf numFmtId="164" fontId="32" fillId="0" borderId="0" xfId="0" applyNumberFormat="1" applyFont="1" applyAlignment="1">
      <alignment vertical="top"/>
    </xf>
    <xf numFmtId="0" fontId="33" fillId="0" borderId="0" xfId="0" applyFont="1" applyBorder="1" applyAlignment="1">
      <alignment horizontal="center" vertical="center"/>
    </xf>
    <xf numFmtId="0" fontId="32" fillId="0" borderId="0" xfId="0" applyFont="1" applyAlignment="1">
      <alignment vertical="top" wrapText="1"/>
    </xf>
    <xf numFmtId="0" fontId="33" fillId="0" borderId="0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4" fillId="0" borderId="0" xfId="0" applyNumberFormat="1" applyFont="1"/>
    <xf numFmtId="165" fontId="32" fillId="0" borderId="0" xfId="0" applyNumberFormat="1" applyFont="1" applyAlignment="1">
      <alignment vertical="top"/>
    </xf>
    <xf numFmtId="1" fontId="26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1" fontId="11" fillId="6" borderId="1" xfId="0" applyNumberFormat="1" applyFont="1" applyFill="1" applyBorder="1" applyAlignment="1">
      <alignment vertical="center"/>
    </xf>
    <xf numFmtId="4" fontId="11" fillId="6" borderId="1" xfId="0" applyNumberFormat="1" applyFont="1" applyFill="1" applyBorder="1" applyAlignment="1">
      <alignment vertical="center"/>
    </xf>
    <xf numFmtId="1" fontId="25" fillId="5" borderId="1" xfId="0" applyNumberFormat="1" applyFont="1" applyFill="1" applyBorder="1" applyAlignment="1">
      <alignment vertical="center"/>
    </xf>
    <xf numFmtId="4" fontId="25" fillId="5" borderId="1" xfId="0" applyNumberFormat="1" applyFont="1" applyFill="1" applyBorder="1" applyAlignment="1">
      <alignment vertical="center"/>
    </xf>
    <xf numFmtId="0" fontId="10" fillId="5" borderId="1" xfId="0" applyFont="1" applyFill="1" applyBorder="1"/>
    <xf numFmtId="4" fontId="10" fillId="5" borderId="1" xfId="0" applyNumberFormat="1" applyFont="1" applyFill="1" applyBorder="1"/>
    <xf numFmtId="1" fontId="12" fillId="4" borderId="6" xfId="0" applyNumberFormat="1" applyFont="1" applyFill="1" applyBorder="1"/>
    <xf numFmtId="4" fontId="12" fillId="4" borderId="6" xfId="0" applyNumberFormat="1" applyFont="1" applyFill="1" applyBorder="1"/>
    <xf numFmtId="0" fontId="20" fillId="2" borderId="6" xfId="0" applyFont="1" applyFill="1" applyBorder="1" applyAlignment="1">
      <alignment horizontal="right" vertical="center"/>
    </xf>
    <xf numFmtId="4" fontId="20" fillId="2" borderId="6" xfId="0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right" vertical="center"/>
    </xf>
    <xf numFmtId="4" fontId="20" fillId="2" borderId="1" xfId="0" applyNumberFormat="1" applyFont="1" applyFill="1" applyBorder="1" applyAlignment="1">
      <alignment horizontal="right" vertical="top" wrapText="1"/>
    </xf>
    <xf numFmtId="4" fontId="20" fillId="2" borderId="1" xfId="0" applyNumberFormat="1" applyFont="1" applyFill="1" applyBorder="1" applyAlignment="1">
      <alignment horizontal="right" vertical="center"/>
    </xf>
    <xf numFmtId="0" fontId="39" fillId="0" borderId="0" xfId="0" applyFont="1" applyAlignment="1">
      <alignment vertical="center"/>
    </xf>
    <xf numFmtId="2" fontId="5" fillId="0" borderId="0" xfId="0" applyNumberFormat="1" applyFont="1" applyAlignment="1">
      <alignment wrapText="1"/>
    </xf>
    <xf numFmtId="1" fontId="0" fillId="0" borderId="0" xfId="0" applyNumberFormat="1"/>
    <xf numFmtId="2" fontId="4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38" fillId="8" borderId="1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top"/>
    </xf>
    <xf numFmtId="3" fontId="15" fillId="0" borderId="0" xfId="0" applyNumberFormat="1" applyFont="1" applyAlignment="1">
      <alignment horizontal="center" vertical="center"/>
    </xf>
    <xf numFmtId="165" fontId="20" fillId="0" borderId="1" xfId="0" applyNumberFormat="1" applyFont="1" applyBorder="1"/>
    <xf numFmtId="165" fontId="10" fillId="7" borderId="1" xfId="0" applyNumberFormat="1" applyFont="1" applyFill="1" applyBorder="1"/>
    <xf numFmtId="165" fontId="10" fillId="5" borderId="1" xfId="0" applyNumberFormat="1" applyFont="1" applyFill="1" applyBorder="1"/>
    <xf numFmtId="165" fontId="10" fillId="4" borderId="1" xfId="0" applyNumberFormat="1" applyFont="1" applyFill="1" applyBorder="1"/>
    <xf numFmtId="165" fontId="20" fillId="0" borderId="1" xfId="0" applyNumberFormat="1" applyFont="1" applyBorder="1" applyAlignment="1">
      <alignment horizontal="right" vertical="center"/>
    </xf>
    <xf numFmtId="3" fontId="20" fillId="0" borderId="1" xfId="0" applyNumberFormat="1" applyFont="1" applyFill="1" applyBorder="1" applyAlignment="1">
      <alignment vertical="center"/>
    </xf>
    <xf numFmtId="165" fontId="0" fillId="0" borderId="0" xfId="1" applyNumberFormat="1" applyFont="1"/>
    <xf numFmtId="0" fontId="16" fillId="0" borderId="0" xfId="0" applyFont="1" applyAlignment="1">
      <alignment horizontal="left" vertical="top" wrapText="1"/>
    </xf>
    <xf numFmtId="0" fontId="34" fillId="0" borderId="0" xfId="0" applyFont="1" applyBorder="1" applyAlignment="1">
      <alignment horizontal="center" vertical="top" wrapText="1"/>
    </xf>
    <xf numFmtId="0" fontId="21" fillId="2" borderId="1" xfId="0" applyFont="1" applyFill="1" applyBorder="1" applyAlignment="1">
      <alignment horizontal="left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37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7" fillId="2" borderId="2" xfId="0" applyFont="1" applyFill="1" applyBorder="1" applyAlignment="1">
      <alignment horizontal="left" vertical="center" wrapText="1"/>
    </xf>
    <xf numFmtId="0" fontId="37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5" fontId="1" fillId="0" borderId="1" xfId="0" applyNumberFormat="1" applyFont="1" applyBorder="1" applyAlignment="1">
      <alignment horizontal="right" vertical="top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</xdr:row>
      <xdr:rowOff>228600</xdr:rowOff>
    </xdr:from>
    <xdr:to>
      <xdr:col>3</xdr:col>
      <xdr:colOff>419101</xdr:colOff>
      <xdr:row>7</xdr:row>
      <xdr:rowOff>590550</xdr:rowOff>
    </xdr:to>
    <xdr:sp macro="" textlink="">
      <xdr:nvSpPr>
        <xdr:cNvPr id="2" name="Zaobljeni pravokutnik 1"/>
        <xdr:cNvSpPr/>
      </xdr:nvSpPr>
      <xdr:spPr>
        <a:xfrm>
          <a:off x="533400" y="1390650"/>
          <a:ext cx="5800726" cy="155257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</a:t>
          </a:r>
          <a:r>
            <a:rPr lang="hr-HR" sz="1800" i="1" baseline="0">
              <a:solidFill>
                <a:srgbClr val="FFFF00"/>
              </a:solidFill>
            </a:rPr>
            <a:t> lipanj</a:t>
          </a:r>
          <a:r>
            <a:rPr lang="hr-HR" sz="1800" i="1">
              <a:solidFill>
                <a:srgbClr val="FFFF00"/>
              </a:solidFill>
            </a:rPr>
            <a:t> 2024.</a:t>
          </a:r>
        </a:p>
        <a:p>
          <a:pPr algn="ctr"/>
          <a:r>
            <a:rPr lang="hr-HR" sz="2400" b="1"/>
            <a:t>1.226.465</a:t>
          </a:r>
          <a:r>
            <a:rPr lang="hr-HR" sz="2400"/>
            <a:t> </a:t>
          </a:r>
          <a:r>
            <a:rPr lang="hr-HR" sz="1800"/>
            <a:t>(516,30 eura)</a:t>
          </a:r>
        </a:p>
      </xdr:txBody>
    </xdr:sp>
    <xdr:clientData/>
  </xdr:twoCellAnchor>
  <xdr:twoCellAnchor>
    <xdr:from>
      <xdr:col>0</xdr:col>
      <xdr:colOff>533400</xdr:colOff>
      <xdr:row>19</xdr:row>
      <xdr:rowOff>38100</xdr:rowOff>
    </xdr:from>
    <xdr:to>
      <xdr:col>3</xdr:col>
      <xdr:colOff>304800</xdr:colOff>
      <xdr:row>22</xdr:row>
      <xdr:rowOff>428625</xdr:rowOff>
    </xdr:to>
    <xdr:sp macro="" textlink="">
      <xdr:nvSpPr>
        <xdr:cNvPr id="3" name="Zaobljeni pravokutnik 2"/>
        <xdr:cNvSpPr/>
      </xdr:nvSpPr>
      <xdr:spPr>
        <a:xfrm>
          <a:off x="533400" y="6724650"/>
          <a:ext cx="5686425" cy="157162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r-HR" sz="1800">
              <a:solidFill>
                <a:schemeClr val="lt1"/>
              </a:solidFill>
              <a:latin typeface="+mn-lt"/>
              <a:ea typeface="+mn-ea"/>
              <a:cs typeface="+mn-cs"/>
            </a:rPr>
            <a:t>Sveukupan broj korisnika mirovina </a:t>
          </a:r>
        </a:p>
        <a:p>
          <a:pPr marL="0" indent="0" algn="ctr"/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za</a:t>
          </a:r>
          <a:r>
            <a:rPr lang="hr-HR" sz="1800" baseline="0">
              <a:solidFill>
                <a:srgbClr val="FFFF00"/>
              </a:solidFill>
              <a:latin typeface="+mn-lt"/>
              <a:ea typeface="+mn-ea"/>
              <a:cs typeface="+mn-cs"/>
            </a:rPr>
            <a:t> lipanj</a:t>
          </a:r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 2024. </a:t>
          </a:r>
        </a:p>
        <a:p>
          <a:pPr algn="ctr"/>
          <a:r>
            <a:rPr lang="hr-HR" sz="1800" i="1" baseline="0">
              <a:solidFill>
                <a:srgbClr val="FFFF00"/>
              </a:solidFill>
            </a:rPr>
            <a:t>prema međunarodnim ugovorima</a:t>
          </a:r>
        </a:p>
        <a:p>
          <a:pPr algn="ctr"/>
          <a:r>
            <a:rPr lang="hr-HR" sz="2400" b="1" baseline="0">
              <a:solidFill>
                <a:schemeClr val="bg1"/>
              </a:solidFill>
            </a:rPr>
            <a:t>187.438</a:t>
          </a:r>
          <a:r>
            <a:rPr lang="hr-HR" sz="1800" baseline="0">
              <a:solidFill>
                <a:schemeClr val="bg1"/>
              </a:solidFill>
            </a:rPr>
            <a:t> (158,60 eura)</a:t>
          </a:r>
          <a:endParaRPr lang="hr-HR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2457449</xdr:colOff>
      <xdr:row>8</xdr:row>
      <xdr:rowOff>38100</xdr:rowOff>
    </xdr:from>
    <xdr:to>
      <xdr:col>1</xdr:col>
      <xdr:colOff>57149</xdr:colOff>
      <xdr:row>10</xdr:row>
      <xdr:rowOff>9525</xdr:rowOff>
    </xdr:to>
    <xdr:sp macro="" textlink="">
      <xdr:nvSpPr>
        <xdr:cNvPr id="4" name="Minus 3"/>
        <xdr:cNvSpPr/>
      </xdr:nvSpPr>
      <xdr:spPr>
        <a:xfrm>
          <a:off x="609599" y="1562100"/>
          <a:ext cx="57150" cy="352425"/>
        </a:xfrm>
        <a:prstGeom prst="mathMinus">
          <a:avLst/>
        </a:prstGeom>
        <a:solidFill>
          <a:srgbClr val="002060"/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0</xdr:col>
      <xdr:colOff>2324101</xdr:colOff>
      <xdr:row>17</xdr:row>
      <xdr:rowOff>161925</xdr:rowOff>
    </xdr:from>
    <xdr:to>
      <xdr:col>1</xdr:col>
      <xdr:colOff>76200</xdr:colOff>
      <xdr:row>18</xdr:row>
      <xdr:rowOff>333375</xdr:rowOff>
    </xdr:to>
    <xdr:sp macro="" textlink="">
      <xdr:nvSpPr>
        <xdr:cNvPr id="5" name="Jednako 4"/>
        <xdr:cNvSpPr/>
      </xdr:nvSpPr>
      <xdr:spPr>
        <a:xfrm>
          <a:off x="609601" y="3400425"/>
          <a:ext cx="76199" cy="219075"/>
        </a:xfrm>
        <a:prstGeom prst="mathEqual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323852</xdr:colOff>
      <xdr:row>10</xdr:row>
      <xdr:rowOff>161926</xdr:rowOff>
    </xdr:from>
    <xdr:to>
      <xdr:col>3</xdr:col>
      <xdr:colOff>323851</xdr:colOff>
      <xdr:row>17</xdr:row>
      <xdr:rowOff>104775</xdr:rowOff>
    </xdr:to>
    <xdr:sp macro="" textlink="">
      <xdr:nvSpPr>
        <xdr:cNvPr id="6" name="Zaobljeni pravokutnik 5"/>
        <xdr:cNvSpPr/>
      </xdr:nvSpPr>
      <xdr:spPr>
        <a:xfrm>
          <a:off x="323852" y="3733801"/>
          <a:ext cx="5915024" cy="2066924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 lipanj 2024.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bez međunarodnih ugovora</a:t>
          </a:r>
        </a:p>
        <a:p>
          <a:pPr algn="ctr"/>
          <a:r>
            <a:rPr lang="hr-HR" sz="1800" b="1"/>
            <a:t>1.039.027</a:t>
          </a:r>
          <a:r>
            <a:rPr lang="hr-HR" sz="1800"/>
            <a:t> </a:t>
          </a:r>
          <a:r>
            <a:rPr lang="hr-HR" sz="1800" b="1"/>
            <a:t>(580,83 eura  </a:t>
          </a:r>
          <a:r>
            <a:rPr lang="hr-HR" sz="1800" b="1">
              <a:solidFill>
                <a:schemeClr val="bg1"/>
              </a:solidFill>
            </a:rPr>
            <a:t>43,9%)</a:t>
          </a:r>
        </a:p>
      </xdr:txBody>
    </xdr:sp>
    <xdr:clientData/>
  </xdr:twoCellAnchor>
  <xdr:twoCellAnchor editAs="oneCell">
    <xdr:from>
      <xdr:col>0</xdr:col>
      <xdr:colOff>0</xdr:colOff>
      <xdr:row>69</xdr:row>
      <xdr:rowOff>85726</xdr:rowOff>
    </xdr:from>
    <xdr:to>
      <xdr:col>3</xdr:col>
      <xdr:colOff>952500</xdr:colOff>
      <xdr:row>94</xdr:row>
      <xdr:rowOff>28576</xdr:rowOff>
    </xdr:to>
    <xdr:pic>
      <xdr:nvPicPr>
        <xdr:cNvPr id="10" name="Slika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631026"/>
          <a:ext cx="6867525" cy="470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102</xdr:row>
      <xdr:rowOff>76200</xdr:rowOff>
    </xdr:from>
    <xdr:to>
      <xdr:col>3</xdr:col>
      <xdr:colOff>962025</xdr:colOff>
      <xdr:row>121</xdr:row>
      <xdr:rowOff>95250</xdr:rowOff>
    </xdr:to>
    <xdr:pic>
      <xdr:nvPicPr>
        <xdr:cNvPr id="11" name="Slika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927175"/>
          <a:ext cx="6877050" cy="3638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180975</xdr:rowOff>
    </xdr:from>
    <xdr:to>
      <xdr:col>4</xdr:col>
      <xdr:colOff>9525</xdr:colOff>
      <xdr:row>43</xdr:row>
      <xdr:rowOff>180975</xdr:rowOff>
    </xdr:to>
    <xdr:pic>
      <xdr:nvPicPr>
        <xdr:cNvPr id="7" name="Slika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915400"/>
          <a:ext cx="6915150" cy="407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18"/>
  <sheetViews>
    <sheetView tabSelected="1" topLeftCell="A19" zoomScaleNormal="100" workbookViewId="0">
      <selection activeCell="D24" sqref="D24"/>
    </sheetView>
  </sheetViews>
  <sheetFormatPr defaultColWidth="9.140625" defaultRowHeight="15" x14ac:dyDescent="0.25"/>
  <cols>
    <col min="1" max="1" width="59" style="13" customWidth="1"/>
    <col min="2" max="6" width="14.85546875" style="13" customWidth="1"/>
    <col min="7" max="7" width="11.28515625" style="14" customWidth="1"/>
    <col min="8" max="8" width="9.140625" style="14" customWidth="1"/>
    <col min="9" max="9" width="12.140625" style="14" customWidth="1"/>
    <col min="10" max="10" width="9.140625" style="14" customWidth="1"/>
    <col min="11" max="11" width="9.140625" style="15" customWidth="1"/>
    <col min="12" max="12" width="11.7109375" style="14" customWidth="1"/>
    <col min="13" max="14" width="9.140625" style="14" customWidth="1"/>
    <col min="15" max="17" width="9.140625" style="14"/>
    <col min="18" max="16384" width="9.140625" style="13"/>
  </cols>
  <sheetData>
    <row r="3" spans="1:15" ht="43.5" customHeight="1" x14ac:dyDescent="0.25">
      <c r="A3" s="83" t="s">
        <v>52</v>
      </c>
      <c r="B3" s="83"/>
      <c r="C3" s="83"/>
      <c r="D3" s="47"/>
      <c r="E3" s="47"/>
      <c r="F3" s="46"/>
      <c r="G3" s="39"/>
      <c r="H3" s="39"/>
      <c r="I3" s="39"/>
      <c r="J3" s="39"/>
      <c r="K3" s="39"/>
      <c r="L3" s="39"/>
      <c r="M3" s="39"/>
      <c r="N3" s="39"/>
      <c r="O3" s="39"/>
    </row>
    <row r="4" spans="1:15" ht="18" customHeight="1" x14ac:dyDescent="0.25">
      <c r="A4" s="45"/>
      <c r="B4" s="45"/>
      <c r="C4" s="45"/>
      <c r="D4" s="45"/>
      <c r="E4" s="45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customFormat="1" ht="28.5" customHeight="1" x14ac:dyDescent="0.25"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customFormat="1" ht="15.75" customHeight="1" x14ac:dyDescent="0.25"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customFormat="1" ht="49.5" customHeight="1" x14ac:dyDescent="0.25">
      <c r="F7" s="39"/>
      <c r="G7" s="39"/>
      <c r="H7" s="39"/>
      <c r="I7" s="44"/>
      <c r="J7" s="39"/>
      <c r="K7" s="39"/>
      <c r="L7" s="39"/>
      <c r="M7" s="39"/>
      <c r="N7" s="39"/>
      <c r="O7" s="39"/>
    </row>
    <row r="8" spans="1:15" customFormat="1" ht="66" customHeight="1" x14ac:dyDescent="0.25"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1:15" customFormat="1" ht="15" customHeight="1" x14ac:dyDescent="0.25"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15" s="43" customFormat="1" ht="15" customHeight="1" x14ac:dyDescent="0.25"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 s="40" customFormat="1" ht="30.75" customHeight="1" x14ac:dyDescent="0.2">
      <c r="A11" s="42"/>
      <c r="B11" s="42"/>
      <c r="C11" s="42"/>
      <c r="D11" s="42"/>
      <c r="E11" s="41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 s="36" customFormat="1" ht="19.5" customHeight="1" x14ac:dyDescent="0.25">
      <c r="A12" s="37"/>
      <c r="B12" s="37"/>
      <c r="C12" s="37"/>
      <c r="D12" s="37"/>
      <c r="E12" s="38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 s="36" customFormat="1" ht="19.5" customHeight="1" x14ac:dyDescent="0.25">
      <c r="A13" s="37"/>
      <c r="B13" s="37"/>
      <c r="C13" s="37"/>
      <c r="D13" s="37"/>
      <c r="E13" s="38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s="36" customFormat="1" ht="19.5" customHeight="1" x14ac:dyDescent="0.25">
      <c r="A14" s="37"/>
      <c r="B14" s="37"/>
      <c r="C14" s="37"/>
      <c r="D14" s="37"/>
      <c r="E14" s="38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 s="36" customFormat="1" ht="19.5" customHeight="1" x14ac:dyDescent="0.25">
      <c r="A15" s="37"/>
      <c r="B15" s="37"/>
      <c r="C15" s="37"/>
      <c r="D15" s="37"/>
      <c r="E15" s="37" t="s">
        <v>53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</row>
    <row r="16" spans="1:15" s="36" customFormat="1" ht="19.5" customHeight="1" x14ac:dyDescent="0.25">
      <c r="A16" s="37"/>
      <c r="B16" s="37"/>
      <c r="C16" s="37"/>
      <c r="D16" s="37"/>
      <c r="E16" s="67"/>
      <c r="F16" s="44"/>
      <c r="G16" s="39"/>
      <c r="H16" s="39"/>
      <c r="I16" s="39"/>
      <c r="J16" s="39"/>
      <c r="K16" s="39"/>
      <c r="L16" s="39"/>
      <c r="M16" s="39"/>
      <c r="N16" s="39"/>
      <c r="O16" s="39"/>
    </row>
    <row r="17" spans="1:17" s="36" customFormat="1" ht="39" customHeight="1" x14ac:dyDescent="0.25">
      <c r="A17" s="37"/>
      <c r="B17" s="37"/>
      <c r="C17" s="37"/>
      <c r="D17" s="37"/>
      <c r="E17" s="67"/>
      <c r="F17" s="44"/>
      <c r="G17" s="51"/>
      <c r="H17" s="39"/>
      <c r="I17" s="39"/>
      <c r="J17" s="39"/>
      <c r="K17" s="39"/>
      <c r="L17" s="39"/>
      <c r="M17" s="39"/>
      <c r="N17" s="39"/>
      <c r="O17" s="39"/>
    </row>
    <row r="18" spans="1:17" s="36" customFormat="1" ht="39" customHeight="1" x14ac:dyDescent="0.25">
      <c r="A18" s="37"/>
      <c r="B18" s="37"/>
      <c r="C18" s="37"/>
      <c r="D18" s="37"/>
      <c r="E18" s="38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7" s="36" customFormat="1" ht="39" customHeight="1" x14ac:dyDescent="0.25">
      <c r="A19" s="37"/>
      <c r="B19" s="37"/>
      <c r="C19" s="37"/>
      <c r="D19" s="37"/>
      <c r="E19" s="38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1:17" s="36" customFormat="1" ht="39" customHeight="1" x14ac:dyDescent="0.25">
      <c r="A20" s="37"/>
      <c r="B20" s="37"/>
      <c r="C20" s="37"/>
      <c r="D20" s="37"/>
      <c r="E20" s="38"/>
      <c r="F20" s="34"/>
      <c r="G20" s="37"/>
      <c r="H20" s="37"/>
      <c r="I20" s="37"/>
      <c r="J20" s="37"/>
    </row>
    <row r="21" spans="1:17" s="36" customFormat="1" ht="19.5" customHeight="1" x14ac:dyDescent="0.25">
      <c r="A21" s="37"/>
      <c r="B21" s="37"/>
      <c r="C21" s="37"/>
      <c r="D21" s="37"/>
      <c r="E21" s="38"/>
      <c r="F21" s="34"/>
      <c r="G21" s="37"/>
      <c r="H21" s="37"/>
      <c r="I21" s="37"/>
      <c r="J21" s="37"/>
    </row>
    <row r="22" spans="1:17" customFormat="1" ht="34.5" customHeight="1" x14ac:dyDescent="0.3">
      <c r="D22" s="35"/>
      <c r="E22" s="35"/>
      <c r="F22" s="34"/>
      <c r="G22" s="35"/>
      <c r="H22" s="35"/>
      <c r="I22" s="35"/>
      <c r="J22" s="35"/>
      <c r="K22" s="35"/>
      <c r="L22" s="35"/>
    </row>
    <row r="23" spans="1:17" customFormat="1" ht="33.75" customHeight="1" x14ac:dyDescent="0.25">
      <c r="F23" s="34"/>
    </row>
    <row r="24" spans="1:17" customFormat="1" ht="34.5" customHeight="1" x14ac:dyDescent="0.25"/>
    <row r="25" spans="1:17" customFormat="1" ht="51" customHeight="1" x14ac:dyDescent="0.25"/>
    <row r="26" spans="1:17" x14ac:dyDescent="0.25">
      <c r="C26" s="15"/>
      <c r="D26" s="14"/>
      <c r="E26" s="14"/>
      <c r="F26" s="14"/>
      <c r="G26" s="15"/>
      <c r="K26" s="14"/>
      <c r="N26" s="13"/>
      <c r="O26" s="13"/>
      <c r="P26" s="13"/>
      <c r="Q26" s="13"/>
    </row>
    <row r="27" spans="1:17" x14ac:dyDescent="0.25">
      <c r="C27" s="15"/>
      <c r="D27" s="14"/>
      <c r="E27" s="14"/>
      <c r="F27" s="14"/>
      <c r="G27" s="15"/>
      <c r="K27" s="14"/>
      <c r="N27" s="13"/>
      <c r="O27" s="13"/>
      <c r="P27" s="13"/>
      <c r="Q27" s="13"/>
    </row>
    <row r="28" spans="1:17" x14ac:dyDescent="0.25">
      <c r="C28" s="15"/>
      <c r="D28" s="14"/>
      <c r="E28" s="14"/>
      <c r="F28" s="14"/>
      <c r="G28" s="15"/>
      <c r="I28" s="50"/>
      <c r="K28" s="14"/>
      <c r="N28" s="13"/>
      <c r="O28" s="13"/>
      <c r="P28" s="13"/>
      <c r="Q28" s="13"/>
    </row>
    <row r="29" spans="1:17" x14ac:dyDescent="0.25">
      <c r="C29" s="15"/>
      <c r="D29" s="14"/>
      <c r="E29" s="14"/>
      <c r="F29" s="14"/>
      <c r="G29" s="15"/>
      <c r="K29" s="14"/>
      <c r="N29" s="13"/>
      <c r="O29" s="13"/>
      <c r="P29" s="13"/>
      <c r="Q29" s="13"/>
    </row>
    <row r="30" spans="1:17" x14ac:dyDescent="0.25">
      <c r="C30" s="15"/>
      <c r="D30" s="14"/>
      <c r="E30" s="14"/>
      <c r="F30" s="14"/>
      <c r="G30" s="15"/>
      <c r="K30" s="14"/>
      <c r="N30" s="13"/>
      <c r="O30" s="13"/>
      <c r="P30" s="13"/>
      <c r="Q30" s="13"/>
    </row>
    <row r="31" spans="1:17" x14ac:dyDescent="0.25">
      <c r="C31" s="15"/>
      <c r="D31" s="14"/>
      <c r="E31" s="14"/>
      <c r="F31" s="14"/>
      <c r="G31" s="15"/>
      <c r="K31" s="14"/>
      <c r="N31" s="13"/>
      <c r="O31" s="13"/>
      <c r="P31" s="13"/>
      <c r="Q31" s="13"/>
    </row>
    <row r="32" spans="1:17" x14ac:dyDescent="0.25">
      <c r="C32" s="15"/>
      <c r="D32" s="14"/>
      <c r="E32" s="14"/>
      <c r="F32" s="14"/>
      <c r="G32" s="15"/>
      <c r="K32" s="14"/>
      <c r="N32" s="13"/>
      <c r="O32" s="13"/>
      <c r="P32" s="13"/>
      <c r="Q32" s="13"/>
    </row>
    <row r="33" spans="1:17" x14ac:dyDescent="0.25">
      <c r="C33" s="15"/>
      <c r="D33" s="14"/>
      <c r="E33" s="14"/>
      <c r="F33" s="14"/>
      <c r="G33" s="15"/>
      <c r="K33" s="14"/>
      <c r="N33" s="13"/>
      <c r="O33" s="13"/>
      <c r="P33" s="13"/>
      <c r="Q33" s="13"/>
    </row>
    <row r="34" spans="1:17" x14ac:dyDescent="0.25">
      <c r="C34" s="15"/>
      <c r="D34" s="14"/>
      <c r="E34" s="14"/>
      <c r="F34" s="14"/>
      <c r="G34" s="15"/>
      <c r="K34" s="14"/>
      <c r="N34" s="13"/>
      <c r="O34" s="13"/>
      <c r="P34" s="13"/>
      <c r="Q34" s="13"/>
    </row>
    <row r="35" spans="1:17" x14ac:dyDescent="0.25">
      <c r="C35" s="15"/>
      <c r="D35" s="14"/>
      <c r="E35" s="14"/>
      <c r="F35" s="14" t="s">
        <v>54</v>
      </c>
      <c r="G35" s="15"/>
      <c r="K35" s="14"/>
      <c r="N35" s="13"/>
      <c r="O35" s="13"/>
      <c r="P35" s="13"/>
      <c r="Q35" s="13"/>
    </row>
    <row r="36" spans="1:17" x14ac:dyDescent="0.25">
      <c r="C36" s="15"/>
      <c r="D36" s="14"/>
      <c r="E36" s="14"/>
      <c r="F36" s="14"/>
      <c r="G36" s="15"/>
      <c r="K36" s="14"/>
      <c r="N36" s="13"/>
      <c r="O36" s="13"/>
      <c r="P36" s="13"/>
      <c r="Q36" s="13"/>
    </row>
    <row r="37" spans="1:17" x14ac:dyDescent="0.25">
      <c r="C37" s="15"/>
      <c r="D37" s="14"/>
      <c r="E37" s="14"/>
      <c r="F37" s="14"/>
      <c r="G37" s="15"/>
      <c r="K37" s="14"/>
      <c r="N37" s="13"/>
      <c r="O37" s="13"/>
      <c r="P37" s="13"/>
      <c r="Q37" s="13"/>
    </row>
    <row r="38" spans="1:17" x14ac:dyDescent="0.25">
      <c r="C38" s="15"/>
      <c r="D38" s="14"/>
      <c r="E38" s="14"/>
      <c r="F38" s="14"/>
      <c r="G38" s="15"/>
      <c r="K38" s="14"/>
      <c r="N38" s="13"/>
      <c r="O38" s="13"/>
      <c r="P38" s="13"/>
      <c r="Q38" s="13"/>
    </row>
    <row r="39" spans="1:17" x14ac:dyDescent="0.25">
      <c r="C39" s="15"/>
      <c r="D39" s="14"/>
      <c r="E39" s="14"/>
      <c r="F39" s="14"/>
      <c r="G39" s="15"/>
      <c r="K39" s="14"/>
      <c r="N39" s="13"/>
      <c r="O39" s="13"/>
      <c r="P39" s="13"/>
      <c r="Q39" s="13"/>
    </row>
    <row r="40" spans="1:17" x14ac:dyDescent="0.25">
      <c r="C40" s="15"/>
      <c r="D40" s="14"/>
      <c r="E40" s="14"/>
      <c r="F40" s="14"/>
      <c r="G40" s="15"/>
      <c r="K40" s="14"/>
      <c r="N40" s="13"/>
      <c r="O40" s="13"/>
      <c r="P40" s="13"/>
      <c r="Q40" s="13"/>
    </row>
    <row r="41" spans="1:17" x14ac:dyDescent="0.25">
      <c r="C41" s="15"/>
      <c r="D41" s="14"/>
      <c r="E41" s="14"/>
      <c r="F41" s="14"/>
      <c r="G41" s="15"/>
      <c r="K41" s="14"/>
      <c r="N41" s="13"/>
      <c r="O41" s="13"/>
      <c r="P41" s="13"/>
      <c r="Q41" s="13"/>
    </row>
    <row r="42" spans="1:17" x14ac:dyDescent="0.25">
      <c r="C42" s="15"/>
      <c r="D42" s="14"/>
      <c r="E42" s="14"/>
      <c r="F42" s="14"/>
      <c r="G42" s="15"/>
      <c r="K42" s="14"/>
      <c r="N42" s="13"/>
      <c r="O42" s="13"/>
      <c r="P42" s="13"/>
      <c r="Q42" s="13"/>
    </row>
    <row r="43" spans="1:17" x14ac:dyDescent="0.25">
      <c r="C43" s="15"/>
      <c r="D43" s="14"/>
      <c r="E43" s="14"/>
      <c r="F43" s="14"/>
      <c r="G43" s="15"/>
      <c r="K43" s="14"/>
      <c r="N43" s="13"/>
      <c r="O43" s="13"/>
      <c r="P43" s="13"/>
      <c r="Q43" s="13"/>
    </row>
    <row r="44" spans="1:17" x14ac:dyDescent="0.25">
      <c r="C44" s="15"/>
      <c r="D44" s="14"/>
      <c r="E44" s="14"/>
      <c r="F44" s="14"/>
      <c r="G44" s="15"/>
      <c r="K44" s="14"/>
      <c r="N44" s="13"/>
      <c r="O44" s="13"/>
      <c r="P44" s="13"/>
      <c r="Q44" s="13"/>
    </row>
    <row r="45" spans="1:17" x14ac:dyDescent="0.25">
      <c r="A45" s="73" t="s">
        <v>55</v>
      </c>
      <c r="C45" s="15"/>
      <c r="D45" s="14"/>
      <c r="E45" s="14"/>
      <c r="F45" s="14"/>
      <c r="G45" s="15"/>
      <c r="K45" s="14"/>
      <c r="N45" s="13"/>
      <c r="O45" s="13"/>
      <c r="P45" s="13"/>
      <c r="Q45" s="13"/>
    </row>
    <row r="46" spans="1:17" ht="3" customHeight="1" x14ac:dyDescent="0.25">
      <c r="C46" s="15"/>
      <c r="D46" s="14"/>
      <c r="E46" s="14"/>
      <c r="F46" s="14"/>
      <c r="G46" s="15"/>
      <c r="K46" s="14"/>
      <c r="N46" s="13"/>
      <c r="O46" s="13"/>
      <c r="P46" s="13"/>
      <c r="Q46" s="13"/>
    </row>
    <row r="47" spans="1:17" ht="28.5" customHeight="1" x14ac:dyDescent="0.25">
      <c r="A47" s="85" t="s">
        <v>46</v>
      </c>
      <c r="B47" s="86"/>
      <c r="C47" s="86"/>
      <c r="D47" s="86"/>
    </row>
    <row r="48" spans="1:17" ht="38.25" x14ac:dyDescent="0.25">
      <c r="A48" s="33" t="s">
        <v>45</v>
      </c>
      <c r="B48" s="33" t="s">
        <v>44</v>
      </c>
      <c r="C48" s="33" t="s">
        <v>43</v>
      </c>
      <c r="D48" s="72" t="s">
        <v>56</v>
      </c>
      <c r="F48" s="14"/>
    </row>
    <row r="49" spans="1:11" ht="20.25" customHeight="1" x14ac:dyDescent="0.25">
      <c r="A49" s="29" t="s">
        <v>42</v>
      </c>
      <c r="B49" s="52">
        <v>406992</v>
      </c>
      <c r="C49" s="53">
        <v>590.02</v>
      </c>
      <c r="D49" s="75">
        <f>C49/$C$68</f>
        <v>0.4456344410876133</v>
      </c>
      <c r="K49" s="15" t="s">
        <v>50</v>
      </c>
    </row>
    <row r="50" spans="1:11" ht="20.25" customHeight="1" x14ac:dyDescent="0.25">
      <c r="A50" s="32" t="s">
        <v>41</v>
      </c>
      <c r="B50" s="52">
        <v>48959</v>
      </c>
      <c r="C50" s="53">
        <v>670.13</v>
      </c>
      <c r="D50" s="75">
        <f t="shared" ref="D50:D65" si="0">C50/$C$68</f>
        <v>0.50614048338368578</v>
      </c>
    </row>
    <row r="51" spans="1:11" ht="20.25" customHeight="1" x14ac:dyDescent="0.25">
      <c r="A51" s="32" t="s">
        <v>40</v>
      </c>
      <c r="B51" s="52">
        <v>64634</v>
      </c>
      <c r="C51" s="53">
        <v>495.99</v>
      </c>
      <c r="D51" s="75">
        <f t="shared" si="0"/>
        <v>0.37461480362537763</v>
      </c>
    </row>
    <row r="52" spans="1:11" ht="18" customHeight="1" x14ac:dyDescent="0.25">
      <c r="A52" s="30" t="s">
        <v>39</v>
      </c>
      <c r="B52" s="54">
        <v>520585</v>
      </c>
      <c r="C52" s="55">
        <v>585.88</v>
      </c>
      <c r="D52" s="76">
        <f t="shared" si="0"/>
        <v>0.44250755287009064</v>
      </c>
    </row>
    <row r="53" spans="1:11" ht="21" customHeight="1" x14ac:dyDescent="0.25">
      <c r="A53" s="29" t="s">
        <v>38</v>
      </c>
      <c r="B53" s="52">
        <v>176587</v>
      </c>
      <c r="C53" s="53">
        <v>533.91999999999996</v>
      </c>
      <c r="D53" s="75">
        <f t="shared" si="0"/>
        <v>0.40326283987915407</v>
      </c>
    </row>
    <row r="54" spans="1:11" ht="21" customHeight="1" x14ac:dyDescent="0.25">
      <c r="A54" s="31" t="s">
        <v>37</v>
      </c>
      <c r="B54" s="52">
        <v>381</v>
      </c>
      <c r="C54" s="53">
        <v>527.80999999999995</v>
      </c>
      <c r="D54" s="75">
        <f t="shared" si="0"/>
        <v>0.39864803625377637</v>
      </c>
    </row>
    <row r="55" spans="1:11" ht="18" customHeight="1" x14ac:dyDescent="0.25">
      <c r="A55" s="30" t="s">
        <v>36</v>
      </c>
      <c r="B55" s="54">
        <v>697553</v>
      </c>
      <c r="C55" s="55">
        <v>572.70000000000005</v>
      </c>
      <c r="D55" s="76">
        <f t="shared" si="0"/>
        <v>0.43255287009063448</v>
      </c>
    </row>
    <row r="56" spans="1:11" ht="19.5" customHeight="1" x14ac:dyDescent="0.25">
      <c r="A56" s="29" t="s">
        <v>35</v>
      </c>
      <c r="B56" s="52">
        <v>87096</v>
      </c>
      <c r="C56" s="53">
        <v>390.66</v>
      </c>
      <c r="D56" s="75">
        <f t="shared" si="0"/>
        <v>0.2950604229607251</v>
      </c>
    </row>
    <row r="57" spans="1:11" ht="19.5" customHeight="1" x14ac:dyDescent="0.25">
      <c r="A57" s="29" t="s">
        <v>34</v>
      </c>
      <c r="B57" s="52">
        <v>159347</v>
      </c>
      <c r="C57" s="53">
        <v>450.91</v>
      </c>
      <c r="D57" s="75">
        <f t="shared" si="0"/>
        <v>0.34056646525679762</v>
      </c>
    </row>
    <row r="58" spans="1:11" ht="18.75" x14ac:dyDescent="0.25">
      <c r="A58" s="28" t="s">
        <v>33</v>
      </c>
      <c r="B58" s="56">
        <v>943996</v>
      </c>
      <c r="C58" s="57">
        <v>535.34</v>
      </c>
      <c r="D58" s="77">
        <f t="shared" si="0"/>
        <v>0.40433534743202421</v>
      </c>
    </row>
    <row r="59" spans="1:11" ht="19.5" customHeight="1" x14ac:dyDescent="0.25">
      <c r="A59" s="27" t="s">
        <v>32</v>
      </c>
      <c r="B59" s="58">
        <v>16060</v>
      </c>
      <c r="C59" s="59">
        <v>751.73</v>
      </c>
      <c r="D59" s="77">
        <f t="shared" si="0"/>
        <v>0.56777190332326288</v>
      </c>
    </row>
    <row r="60" spans="1:11" ht="19.5" customHeight="1" x14ac:dyDescent="0.25">
      <c r="A60" s="27" t="s">
        <v>31</v>
      </c>
      <c r="B60" s="58">
        <v>71752</v>
      </c>
      <c r="C60" s="59">
        <v>1136.19</v>
      </c>
      <c r="D60" s="77">
        <f t="shared" si="0"/>
        <v>0.85814954682779465</v>
      </c>
    </row>
    <row r="61" spans="1:11" ht="19.5" customHeight="1" x14ac:dyDescent="0.25">
      <c r="A61" s="27" t="s">
        <v>30</v>
      </c>
      <c r="B61" s="58">
        <v>7219</v>
      </c>
      <c r="C61" s="59">
        <v>628.73</v>
      </c>
      <c r="D61" s="77">
        <f t="shared" si="0"/>
        <v>0.47487160120845923</v>
      </c>
    </row>
    <row r="62" spans="1:11" ht="19.5" customHeight="1" x14ac:dyDescent="0.3">
      <c r="A62" s="26" t="s">
        <v>29</v>
      </c>
      <c r="B62" s="60">
        <v>1039027</v>
      </c>
      <c r="C62" s="61">
        <v>580.83000000000004</v>
      </c>
      <c r="D62" s="78">
        <f t="shared" si="0"/>
        <v>0.43869335347432026</v>
      </c>
    </row>
    <row r="63" spans="1:11" ht="18.75" customHeight="1" x14ac:dyDescent="0.25">
      <c r="A63" s="25" t="s">
        <v>28</v>
      </c>
      <c r="B63" s="62">
        <v>18335</v>
      </c>
      <c r="C63" s="63">
        <v>723.67</v>
      </c>
      <c r="D63" s="75">
        <f t="shared" si="0"/>
        <v>0.54657854984894261</v>
      </c>
    </row>
    <row r="64" spans="1:11" ht="18.75" customHeight="1" x14ac:dyDescent="0.25">
      <c r="A64" s="25" t="s">
        <v>27</v>
      </c>
      <c r="B64" s="62">
        <v>102919</v>
      </c>
      <c r="C64" s="63">
        <v>600.28875251409909</v>
      </c>
      <c r="D64" s="75">
        <f t="shared" si="0"/>
        <v>0.45339029646079992</v>
      </c>
    </row>
    <row r="65" spans="1:17" ht="29.25" customHeight="1" x14ac:dyDescent="0.25">
      <c r="A65" s="25" t="s">
        <v>26</v>
      </c>
      <c r="B65" s="64">
        <v>91717</v>
      </c>
      <c r="C65" s="66">
        <v>853.53</v>
      </c>
      <c r="D65" s="79">
        <f t="shared" si="0"/>
        <v>0.64466012084592139</v>
      </c>
    </row>
    <row r="66" spans="1:17" ht="30.75" customHeight="1" x14ac:dyDescent="0.25">
      <c r="A66" s="24" t="s">
        <v>25</v>
      </c>
      <c r="B66" s="64">
        <v>267872</v>
      </c>
      <c r="C66" s="65" t="s">
        <v>57</v>
      </c>
      <c r="D66" s="97">
        <v>0.27700000000000002</v>
      </c>
      <c r="E66" s="71" t="s">
        <v>58</v>
      </c>
      <c r="F66" s="81">
        <f>366.8/C68</f>
        <v>0.27703927492447133</v>
      </c>
      <c r="G66" s="23"/>
      <c r="I66" s="23"/>
    </row>
    <row r="67" spans="1:17" ht="18" customHeight="1" x14ac:dyDescent="0.25">
      <c r="A67" s="22" t="s">
        <v>24</v>
      </c>
      <c r="B67" s="21">
        <v>12.26</v>
      </c>
      <c r="C67" s="20">
        <v>4.1900000000000004</v>
      </c>
      <c r="F67" s="15"/>
      <c r="K67" s="14"/>
      <c r="M67" s="13"/>
      <c r="N67" s="13"/>
      <c r="O67" s="13"/>
      <c r="P67" s="13"/>
      <c r="Q67" s="13"/>
    </row>
    <row r="68" spans="1:17" ht="25.5" customHeight="1" x14ac:dyDescent="0.25">
      <c r="A68" s="84" t="s">
        <v>59</v>
      </c>
      <c r="B68" s="84"/>
      <c r="C68" s="80">
        <v>1324</v>
      </c>
      <c r="F68" s="15"/>
      <c r="K68" s="14"/>
      <c r="M68" s="13"/>
      <c r="N68" s="13"/>
      <c r="O68" s="13"/>
      <c r="P68" s="13"/>
      <c r="Q68" s="13"/>
    </row>
    <row r="87" spans="1:6" x14ac:dyDescent="0.25">
      <c r="F87" s="13" t="s">
        <v>63</v>
      </c>
    </row>
    <row r="95" spans="1:6" x14ac:dyDescent="0.25">
      <c r="A95" s="19" t="s">
        <v>23</v>
      </c>
      <c r="B95" s="18"/>
      <c r="C95"/>
      <c r="D95"/>
      <c r="E95"/>
      <c r="F95"/>
    </row>
    <row r="96" spans="1:6" ht="12" customHeight="1" x14ac:dyDescent="0.25">
      <c r="A96" s="19" t="s">
        <v>22</v>
      </c>
      <c r="B96" s="18"/>
      <c r="C96" s="18"/>
      <c r="D96" s="18"/>
      <c r="E96" s="18"/>
      <c r="F96" s="18"/>
    </row>
    <row r="97" spans="1:12" ht="5.25" customHeight="1" x14ac:dyDescent="0.25"/>
    <row r="98" spans="1:12" ht="15" customHeight="1" x14ac:dyDescent="0.25">
      <c r="A98" s="88" t="s">
        <v>48</v>
      </c>
      <c r="B98" s="88"/>
      <c r="C98" s="88"/>
      <c r="D98" s="88"/>
      <c r="E98" s="16"/>
      <c r="F98" s="16"/>
      <c r="G98" s="16"/>
      <c r="H98" s="16"/>
      <c r="I98" s="16"/>
      <c r="J98" s="16"/>
      <c r="K98" s="16"/>
      <c r="L98" s="16"/>
    </row>
    <row r="99" spans="1:12" ht="15" customHeight="1" x14ac:dyDescent="0.25">
      <c r="A99" s="88"/>
      <c r="B99" s="88"/>
      <c r="C99" s="88"/>
      <c r="D99" s="88"/>
      <c r="E99" s="17"/>
      <c r="F99" s="17"/>
      <c r="G99" s="17"/>
      <c r="H99" s="17"/>
      <c r="I99" s="17"/>
      <c r="J99" s="17"/>
      <c r="K99" s="17"/>
      <c r="L99" s="17"/>
    </row>
    <row r="100" spans="1:12" ht="11.25" customHeight="1" x14ac:dyDescent="0.25">
      <c r="A100" s="88"/>
      <c r="B100" s="88"/>
      <c r="C100" s="88"/>
      <c r="D100" s="88"/>
    </row>
    <row r="101" spans="1:12" ht="67.5" customHeight="1" x14ac:dyDescent="0.25">
      <c r="A101" s="88" t="s">
        <v>49</v>
      </c>
      <c r="B101" s="88"/>
      <c r="C101" s="88"/>
      <c r="D101" s="88"/>
    </row>
    <row r="102" spans="1:12" ht="59.25" customHeight="1" x14ac:dyDescent="0.25">
      <c r="A102" s="87" t="s">
        <v>64</v>
      </c>
      <c r="B102" s="87"/>
      <c r="C102" s="87"/>
      <c r="D102" s="87"/>
    </row>
    <row r="112" spans="1:12" x14ac:dyDescent="0.25">
      <c r="F112" s="13" t="s">
        <v>60</v>
      </c>
    </row>
    <row r="117" spans="1:11" ht="15" customHeight="1" x14ac:dyDescent="0.25">
      <c r="A117" s="82"/>
      <c r="B117" s="82"/>
      <c r="C117" s="82"/>
      <c r="D117" s="16"/>
      <c r="E117" s="16"/>
      <c r="F117" s="16"/>
      <c r="G117" s="16"/>
      <c r="H117" s="16"/>
      <c r="I117" s="16"/>
      <c r="J117" s="16"/>
      <c r="K117" s="16"/>
    </row>
    <row r="118" spans="1:11" x14ac:dyDescent="0.25">
      <c r="A118" s="82"/>
      <c r="B118" s="82"/>
      <c r="C118" s="82"/>
    </row>
  </sheetData>
  <mergeCells count="7">
    <mergeCell ref="A117:C118"/>
    <mergeCell ref="A3:C3"/>
    <mergeCell ref="A68:B68"/>
    <mergeCell ref="A47:D47"/>
    <mergeCell ref="A102:D102"/>
    <mergeCell ref="A101:D101"/>
    <mergeCell ref="A98:D100"/>
  </mergeCells>
  <pageMargins left="0.59055118110236227" right="0" top="0.39370078740157483" bottom="0.39370078740157483" header="0.31496062992125984" footer="0.31496062992125984"/>
  <pageSetup paperSize="9" scale="92" orientation="portrait" r:id="rId1"/>
  <rowBreaks count="2" manualBreakCount="2">
    <brk id="24" max="3" man="1"/>
    <brk id="69" max="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3"/>
  <sheetViews>
    <sheetView topLeftCell="A4" workbookViewId="0">
      <selection activeCell="C7" sqref="C7:D30"/>
    </sheetView>
  </sheetViews>
  <sheetFormatPr defaultRowHeight="15" x14ac:dyDescent="0.25"/>
  <cols>
    <col min="2" max="2" width="15.140625" customWidth="1"/>
    <col min="3" max="3" width="17" customWidth="1"/>
    <col min="4" max="5" width="16.7109375" customWidth="1"/>
  </cols>
  <sheetData>
    <row r="1" spans="2:29" ht="9.75" customHeight="1" x14ac:dyDescent="0.25"/>
    <row r="2" spans="2:29" ht="39.75" customHeight="1" x14ac:dyDescent="0.25">
      <c r="B2" s="89" t="s">
        <v>16</v>
      </c>
      <c r="C2" s="89"/>
      <c r="D2" s="89"/>
      <c r="E2" s="8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lipanj 2024. (isplata u srpnju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svibanj 2024.</v>
      </c>
    </row>
    <row r="7" spans="2:29" x14ac:dyDescent="0.25">
      <c r="B7" s="6" t="s">
        <v>9</v>
      </c>
      <c r="C7" s="2">
        <v>40949</v>
      </c>
      <c r="D7" s="12">
        <v>300.78460035654109</v>
      </c>
      <c r="E7" s="3">
        <f t="shared" ref="E7:E30" si="0">D7/$D$33</f>
        <v>0.22717870117563527</v>
      </c>
    </row>
    <row r="8" spans="2:29" x14ac:dyDescent="0.25">
      <c r="B8" s="6" t="s">
        <v>1</v>
      </c>
      <c r="C8" s="2">
        <v>18862</v>
      </c>
      <c r="D8" s="2">
        <v>346.77</v>
      </c>
      <c r="E8" s="3">
        <f t="shared" si="0"/>
        <v>0.26191087613293051</v>
      </c>
    </row>
    <row r="9" spans="2:29" x14ac:dyDescent="0.25">
      <c r="B9" s="6" t="s">
        <v>2</v>
      </c>
      <c r="C9" s="2">
        <v>20686</v>
      </c>
      <c r="D9" s="2">
        <v>419.97</v>
      </c>
      <c r="E9" s="3">
        <f t="shared" si="0"/>
        <v>0.31719788519637465</v>
      </c>
    </row>
    <row r="10" spans="2:29" x14ac:dyDescent="0.25">
      <c r="B10" s="6">
        <v>30</v>
      </c>
      <c r="C10" s="2">
        <v>5065</v>
      </c>
      <c r="D10" s="2">
        <v>457.28</v>
      </c>
      <c r="E10" s="3">
        <f t="shared" si="0"/>
        <v>0.34537764350453171</v>
      </c>
    </row>
    <row r="11" spans="2:29" x14ac:dyDescent="0.25">
      <c r="B11" s="6">
        <v>31</v>
      </c>
      <c r="C11" s="2">
        <v>4589</v>
      </c>
      <c r="D11" s="2">
        <v>478.31</v>
      </c>
      <c r="E11" s="3">
        <f t="shared" si="0"/>
        <v>0.36126132930513594</v>
      </c>
    </row>
    <row r="12" spans="2:29" x14ac:dyDescent="0.25">
      <c r="B12" s="6">
        <v>32</v>
      </c>
      <c r="C12" s="2">
        <v>4547</v>
      </c>
      <c r="D12" s="2">
        <v>481.51</v>
      </c>
      <c r="E12" s="3">
        <f t="shared" si="0"/>
        <v>0.36367824773413898</v>
      </c>
    </row>
    <row r="13" spans="2:29" x14ac:dyDescent="0.25">
      <c r="B13" s="6">
        <v>33</v>
      </c>
      <c r="C13" s="2">
        <v>4460</v>
      </c>
      <c r="D13" s="2">
        <v>500.01</v>
      </c>
      <c r="E13" s="3">
        <f t="shared" si="0"/>
        <v>0.37765105740181271</v>
      </c>
    </row>
    <row r="14" spans="2:29" x14ac:dyDescent="0.25">
      <c r="B14" s="6">
        <v>34</v>
      </c>
      <c r="C14" s="2">
        <v>3965</v>
      </c>
      <c r="D14" s="2">
        <v>517.35</v>
      </c>
      <c r="E14" s="3">
        <f t="shared" si="0"/>
        <v>0.39074773413897285</v>
      </c>
    </row>
    <row r="15" spans="2:29" x14ac:dyDescent="0.25">
      <c r="B15" s="6">
        <v>35</v>
      </c>
      <c r="C15" s="2">
        <v>12935</v>
      </c>
      <c r="D15" s="2">
        <v>500.79</v>
      </c>
      <c r="E15" s="3">
        <f t="shared" si="0"/>
        <v>0.3782401812688822</v>
      </c>
    </row>
    <row r="16" spans="2:29" x14ac:dyDescent="0.25">
      <c r="B16" s="6">
        <v>36</v>
      </c>
      <c r="C16" s="2">
        <v>5966</v>
      </c>
      <c r="D16" s="2">
        <v>544.48</v>
      </c>
      <c r="E16" s="3">
        <f t="shared" si="0"/>
        <v>0.41123867069486408</v>
      </c>
    </row>
    <row r="17" spans="2:5" x14ac:dyDescent="0.25">
      <c r="B17" s="6">
        <v>37</v>
      </c>
      <c r="C17" s="2">
        <v>4982</v>
      </c>
      <c r="D17" s="2">
        <v>570.04</v>
      </c>
      <c r="E17" s="3">
        <f t="shared" si="0"/>
        <v>0.43054380664652564</v>
      </c>
    </row>
    <row r="18" spans="2:5" x14ac:dyDescent="0.25">
      <c r="B18" s="6">
        <v>38</v>
      </c>
      <c r="C18" s="2">
        <v>4345</v>
      </c>
      <c r="D18" s="2">
        <v>598.9</v>
      </c>
      <c r="E18" s="3">
        <f t="shared" si="0"/>
        <v>0.45234138972809668</v>
      </c>
    </row>
    <row r="19" spans="2:5" x14ac:dyDescent="0.25">
      <c r="B19" s="6">
        <v>39</v>
      </c>
      <c r="C19" s="2">
        <v>3353</v>
      </c>
      <c r="D19" s="2">
        <v>621.37</v>
      </c>
      <c r="E19" s="3">
        <f t="shared" si="0"/>
        <v>0.46931268882175226</v>
      </c>
    </row>
    <row r="20" spans="2:5" x14ac:dyDescent="0.25">
      <c r="B20" s="6">
        <v>40</v>
      </c>
      <c r="C20" s="2">
        <v>14447</v>
      </c>
      <c r="D20" s="2">
        <v>609.83000000000004</v>
      </c>
      <c r="E20" s="3">
        <f t="shared" si="0"/>
        <v>0.46059667673716015</v>
      </c>
    </row>
    <row r="21" spans="2:5" x14ac:dyDescent="0.25">
      <c r="B21" s="6">
        <v>41</v>
      </c>
      <c r="C21" s="2">
        <v>3311</v>
      </c>
      <c r="D21" s="2">
        <v>646.29</v>
      </c>
      <c r="E21" s="3">
        <f t="shared" si="0"/>
        <v>0.48813444108761328</v>
      </c>
    </row>
    <row r="22" spans="2:5" x14ac:dyDescent="0.25">
      <c r="B22" s="6">
        <v>42</v>
      </c>
      <c r="C22" s="2">
        <v>1994</v>
      </c>
      <c r="D22" s="2">
        <v>676.51</v>
      </c>
      <c r="E22" s="3">
        <f t="shared" si="0"/>
        <v>0.51095921450151061</v>
      </c>
    </row>
    <row r="23" spans="2:5" x14ac:dyDescent="0.25">
      <c r="B23" s="6">
        <v>43</v>
      </c>
      <c r="C23" s="2">
        <v>1481</v>
      </c>
      <c r="D23" s="2">
        <v>707</v>
      </c>
      <c r="E23" s="3">
        <f t="shared" si="0"/>
        <v>0.53398791540785495</v>
      </c>
    </row>
    <row r="24" spans="2:5" x14ac:dyDescent="0.25">
      <c r="B24" s="6">
        <v>44</v>
      </c>
      <c r="C24" s="2">
        <v>1028</v>
      </c>
      <c r="D24" s="2">
        <v>736.25</v>
      </c>
      <c r="E24" s="3">
        <f t="shared" si="0"/>
        <v>0.55608006042296076</v>
      </c>
    </row>
    <row r="25" spans="2:5" x14ac:dyDescent="0.25">
      <c r="B25" s="6">
        <v>45</v>
      </c>
      <c r="C25" s="2">
        <v>776</v>
      </c>
      <c r="D25" s="2">
        <v>765.32</v>
      </c>
      <c r="E25" s="3">
        <f t="shared" si="0"/>
        <v>0.57803625377643508</v>
      </c>
    </row>
    <row r="26" spans="2:5" x14ac:dyDescent="0.25">
      <c r="B26" s="6" t="s">
        <v>3</v>
      </c>
      <c r="C26" s="2">
        <v>1606</v>
      </c>
      <c r="D26" s="2">
        <v>856.52</v>
      </c>
      <c r="E26" s="3">
        <f t="shared" si="0"/>
        <v>0.6469184290030211</v>
      </c>
    </row>
    <row r="27" spans="2:5" x14ac:dyDescent="0.25">
      <c r="B27" s="6" t="s">
        <v>4</v>
      </c>
      <c r="C27" s="7">
        <v>159347</v>
      </c>
      <c r="D27" s="7">
        <v>450.91</v>
      </c>
      <c r="E27" s="4">
        <f t="shared" si="0"/>
        <v>0.34056646525679762</v>
      </c>
    </row>
    <row r="28" spans="2:5" x14ac:dyDescent="0.25">
      <c r="B28" s="6" t="s">
        <v>5</v>
      </c>
      <c r="C28" s="2">
        <v>103123</v>
      </c>
      <c r="D28" s="2">
        <v>373.6</v>
      </c>
      <c r="E28" s="3">
        <f t="shared" si="0"/>
        <v>0.28217522658610272</v>
      </c>
    </row>
    <row r="29" spans="2:5" x14ac:dyDescent="0.25">
      <c r="B29" s="6" t="s">
        <v>6</v>
      </c>
      <c r="C29" s="2">
        <v>31581</v>
      </c>
      <c r="D29" s="2">
        <v>546.27</v>
      </c>
      <c r="E29" s="3">
        <f t="shared" si="0"/>
        <v>0.41259063444108762</v>
      </c>
    </row>
    <row r="30" spans="2:5" x14ac:dyDescent="0.25">
      <c r="B30" s="6" t="s">
        <v>7</v>
      </c>
      <c r="C30" s="2">
        <v>24643</v>
      </c>
      <c r="D30" s="2">
        <v>652.21</v>
      </c>
      <c r="E30" s="3">
        <f t="shared" si="0"/>
        <v>0.4926057401812689</v>
      </c>
    </row>
    <row r="33" spans="2:4" ht="45.75" customHeight="1" x14ac:dyDescent="0.25">
      <c r="B33" s="90" t="str">
        <f>'starosna mirovina BMU'!B33:C33</f>
        <v>Prosječna mjesečna isplaćena netoplaća Republike Hrvatske za svibanj 2024. u eurima (EUR) (izvor: DZS)</v>
      </c>
      <c r="C33" s="90"/>
      <c r="D33" s="49">
        <f>'starosna mirovina BMU'!D33</f>
        <v>1324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{EB328C51-FA36-4FAD-86BD-A03FECF86510}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328C51-FA36-4FAD-86BD-A03FECF865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22.42578125" customWidth="1"/>
    <col min="4" max="5" width="16.7109375" customWidth="1"/>
  </cols>
  <sheetData>
    <row r="2" spans="2:29" ht="33.75" customHeight="1" x14ac:dyDescent="0.25">
      <c r="B2" s="89" t="s">
        <v>47</v>
      </c>
      <c r="C2" s="89"/>
      <c r="D2" s="89"/>
      <c r="E2" s="8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'PSM BMU'!B5</f>
        <v>za lipanj 2024. (isplata u srpnju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svibanj 2024.</v>
      </c>
    </row>
    <row r="7" spans="2:29" x14ac:dyDescent="0.25">
      <c r="B7" s="6" t="s">
        <v>9</v>
      </c>
      <c r="C7" s="2">
        <v>158298</v>
      </c>
      <c r="D7" s="12">
        <v>294.10700451048024</v>
      </c>
      <c r="E7" s="3">
        <f t="shared" ref="E7:E30" si="0">D7/$D$33</f>
        <v>0.22213519978132948</v>
      </c>
    </row>
    <row r="8" spans="2:29" x14ac:dyDescent="0.25">
      <c r="B8" s="6" t="s">
        <v>1</v>
      </c>
      <c r="C8" s="2">
        <v>99329</v>
      </c>
      <c r="D8" s="2">
        <v>359.33</v>
      </c>
      <c r="E8" s="3">
        <f t="shared" si="0"/>
        <v>0.27139728096676735</v>
      </c>
      <c r="I8" s="1"/>
    </row>
    <row r="9" spans="2:29" x14ac:dyDescent="0.25">
      <c r="B9" s="6" t="s">
        <v>2</v>
      </c>
      <c r="C9" s="2">
        <v>105176</v>
      </c>
      <c r="D9" s="2">
        <v>440.97</v>
      </c>
      <c r="E9" s="3">
        <f t="shared" si="0"/>
        <v>0.33305891238670698</v>
      </c>
    </row>
    <row r="10" spans="2:29" x14ac:dyDescent="0.25">
      <c r="B10" s="6">
        <v>30</v>
      </c>
      <c r="C10" s="2">
        <v>50801</v>
      </c>
      <c r="D10" s="2">
        <v>486.06</v>
      </c>
      <c r="E10" s="3">
        <f t="shared" si="0"/>
        <v>0.36711480362537763</v>
      </c>
    </row>
    <row r="11" spans="2:29" x14ac:dyDescent="0.25">
      <c r="B11" s="6">
        <v>31</v>
      </c>
      <c r="C11" s="2">
        <v>33286</v>
      </c>
      <c r="D11" s="2">
        <v>496.26</v>
      </c>
      <c r="E11" s="3">
        <f t="shared" si="0"/>
        <v>0.37481873111782477</v>
      </c>
    </row>
    <row r="12" spans="2:29" x14ac:dyDescent="0.25">
      <c r="B12" s="6">
        <v>32</v>
      </c>
      <c r="C12" s="2">
        <v>32567</v>
      </c>
      <c r="D12" s="2">
        <v>502.48</v>
      </c>
      <c r="E12" s="3">
        <f t="shared" si="0"/>
        <v>0.37951661631419942</v>
      </c>
    </row>
    <row r="13" spans="2:29" x14ac:dyDescent="0.25">
      <c r="B13" s="6">
        <v>33</v>
      </c>
      <c r="C13" s="2">
        <v>29216</v>
      </c>
      <c r="D13" s="2">
        <v>520.65</v>
      </c>
      <c r="E13" s="3">
        <f t="shared" si="0"/>
        <v>0.39324018126888216</v>
      </c>
    </row>
    <row r="14" spans="2:29" x14ac:dyDescent="0.25">
      <c r="B14" s="6">
        <v>34</v>
      </c>
      <c r="C14" s="2">
        <v>23746</v>
      </c>
      <c r="D14" s="2">
        <v>540.47</v>
      </c>
      <c r="E14" s="3">
        <f t="shared" si="0"/>
        <v>0.40820996978851964</v>
      </c>
    </row>
    <row r="15" spans="2:29" x14ac:dyDescent="0.25">
      <c r="B15" s="6">
        <v>35</v>
      </c>
      <c r="C15" s="2">
        <v>89559</v>
      </c>
      <c r="D15" s="2">
        <v>573.67999999999995</v>
      </c>
      <c r="E15" s="3">
        <f t="shared" si="0"/>
        <v>0.43329305135951657</v>
      </c>
    </row>
    <row r="16" spans="2:29" x14ac:dyDescent="0.25">
      <c r="B16" s="6">
        <v>36</v>
      </c>
      <c r="C16" s="2">
        <v>40885</v>
      </c>
      <c r="D16" s="2">
        <v>580.12</v>
      </c>
      <c r="E16" s="3">
        <f t="shared" si="0"/>
        <v>0.43815709969788519</v>
      </c>
    </row>
    <row r="17" spans="2:5" x14ac:dyDescent="0.25">
      <c r="B17" s="6">
        <v>37</v>
      </c>
      <c r="C17" s="2">
        <v>36836</v>
      </c>
      <c r="D17" s="2">
        <v>601.11</v>
      </c>
      <c r="E17" s="3">
        <f t="shared" si="0"/>
        <v>0.45401057401812689</v>
      </c>
    </row>
    <row r="18" spans="2:5" x14ac:dyDescent="0.25">
      <c r="B18" s="6">
        <v>38</v>
      </c>
      <c r="C18" s="2">
        <v>34031</v>
      </c>
      <c r="D18" s="2">
        <v>628.59</v>
      </c>
      <c r="E18" s="3">
        <f t="shared" si="0"/>
        <v>0.47476586102719037</v>
      </c>
    </row>
    <row r="19" spans="2:5" x14ac:dyDescent="0.25">
      <c r="B19" s="6">
        <v>39</v>
      </c>
      <c r="C19" s="2">
        <v>29085</v>
      </c>
      <c r="D19" s="2">
        <v>666.07</v>
      </c>
      <c r="E19" s="3">
        <f t="shared" si="0"/>
        <v>0.50307401812688823</v>
      </c>
    </row>
    <row r="20" spans="2:5" x14ac:dyDescent="0.25">
      <c r="B20" s="6">
        <v>40</v>
      </c>
      <c r="C20" s="2">
        <v>53688</v>
      </c>
      <c r="D20" s="2">
        <v>688.18</v>
      </c>
      <c r="E20" s="3">
        <f t="shared" si="0"/>
        <v>0.51977341389728093</v>
      </c>
    </row>
    <row r="21" spans="2:5" x14ac:dyDescent="0.25">
      <c r="B21" s="6">
        <v>41</v>
      </c>
      <c r="C21" s="2">
        <v>45440</v>
      </c>
      <c r="D21" s="2">
        <v>673.14</v>
      </c>
      <c r="E21" s="3">
        <f t="shared" si="0"/>
        <v>0.50841389728096675</v>
      </c>
    </row>
    <row r="22" spans="2:5" x14ac:dyDescent="0.25">
      <c r="B22" s="6">
        <v>42</v>
      </c>
      <c r="C22" s="2">
        <v>24706</v>
      </c>
      <c r="D22" s="2">
        <v>713.6</v>
      </c>
      <c r="E22" s="3">
        <f t="shared" si="0"/>
        <v>0.53897280966767369</v>
      </c>
    </row>
    <row r="23" spans="2:5" x14ac:dyDescent="0.25">
      <c r="B23" s="6">
        <v>43</v>
      </c>
      <c r="C23" s="2">
        <v>17799</v>
      </c>
      <c r="D23" s="2">
        <v>745.61</v>
      </c>
      <c r="E23" s="3">
        <f t="shared" si="0"/>
        <v>0.56314954682779461</v>
      </c>
    </row>
    <row r="24" spans="2:5" x14ac:dyDescent="0.25">
      <c r="B24" s="6">
        <v>44</v>
      </c>
      <c r="C24" s="2">
        <v>13120</v>
      </c>
      <c r="D24" s="2">
        <v>778.54</v>
      </c>
      <c r="E24" s="3">
        <f t="shared" si="0"/>
        <v>0.58802114803625372</v>
      </c>
    </row>
    <row r="25" spans="2:5" x14ac:dyDescent="0.25">
      <c r="B25" s="6">
        <v>45</v>
      </c>
      <c r="C25" s="2">
        <v>10620</v>
      </c>
      <c r="D25" s="2">
        <v>799.83</v>
      </c>
      <c r="E25" s="3">
        <f t="shared" si="0"/>
        <v>0.60410120845921456</v>
      </c>
    </row>
    <row r="26" spans="2:5" x14ac:dyDescent="0.25">
      <c r="B26" s="6" t="s">
        <v>3</v>
      </c>
      <c r="C26" s="2">
        <v>17296</v>
      </c>
      <c r="D26" s="2">
        <v>889.32</v>
      </c>
      <c r="E26" s="3">
        <f t="shared" si="0"/>
        <v>0.67169184290030215</v>
      </c>
    </row>
    <row r="27" spans="2:5" x14ac:dyDescent="0.25">
      <c r="B27" s="6" t="s">
        <v>4</v>
      </c>
      <c r="C27" s="7">
        <v>945484</v>
      </c>
      <c r="D27" s="7">
        <v>512.73</v>
      </c>
      <c r="E27" s="4">
        <f t="shared" si="0"/>
        <v>0.38725830815709972</v>
      </c>
    </row>
    <row r="28" spans="2:5" x14ac:dyDescent="0.25">
      <c r="B28" s="6" t="s">
        <v>5</v>
      </c>
      <c r="C28" s="2">
        <v>532419</v>
      </c>
      <c r="D28" s="2">
        <v>402.41</v>
      </c>
      <c r="E28" s="3">
        <f t="shared" si="0"/>
        <v>0.30393504531722054</v>
      </c>
    </row>
    <row r="29" spans="2:5" x14ac:dyDescent="0.25">
      <c r="B29" s="6" t="s">
        <v>6</v>
      </c>
      <c r="C29" s="2">
        <v>230396</v>
      </c>
      <c r="D29" s="2">
        <v>598.98</v>
      </c>
      <c r="E29" s="3">
        <f t="shared" si="0"/>
        <v>0.45240181268882179</v>
      </c>
    </row>
    <row r="30" spans="2:5" x14ac:dyDescent="0.25">
      <c r="B30" s="6" t="s">
        <v>7</v>
      </c>
      <c r="C30" s="2">
        <v>182669</v>
      </c>
      <c r="D30" s="2">
        <v>725.5</v>
      </c>
      <c r="E30" s="3">
        <f t="shared" si="0"/>
        <v>0.54796072507552873</v>
      </c>
    </row>
    <row r="33" spans="2:4" ht="49.5" customHeight="1" x14ac:dyDescent="0.25">
      <c r="B33" s="90" t="str">
        <f>'starosna mirovina BMU'!B33:C33</f>
        <v>Prosječna mjesečna isplaćena netoplaća Republike Hrvatske za svibanj 2024. u eurima (EUR) (izvor: DZS)</v>
      </c>
      <c r="C33" s="90"/>
      <c r="D33" s="49">
        <f>'starosna mirovina BMU'!D33</f>
        <v>1324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{61C3327C-20F8-4684-8DFA-75E348A1332F}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1C3327C-20F8-4684-8DFA-75E348A13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4"/>
  <sheetViews>
    <sheetView zoomScaleNormal="100" workbookViewId="0">
      <selection activeCell="H24" sqref="H24"/>
    </sheetView>
  </sheetViews>
  <sheetFormatPr defaultRowHeight="15" x14ac:dyDescent="0.25"/>
  <cols>
    <col min="2" max="2" width="15.140625" customWidth="1"/>
    <col min="3" max="5" width="16.7109375" customWidth="1"/>
    <col min="18" max="18" width="11.42578125" bestFit="1" customWidth="1"/>
  </cols>
  <sheetData>
    <row r="2" spans="2:29" ht="48.75" customHeight="1" x14ac:dyDescent="0.25">
      <c r="B2" s="89" t="s">
        <v>12</v>
      </c>
      <c r="C2" s="89"/>
      <c r="D2" s="89"/>
      <c r="E2" s="8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29" x14ac:dyDescent="0.25">
      <c r="R3" s="8"/>
    </row>
    <row r="4" spans="2:29" x14ac:dyDescent="0.25">
      <c r="R4" s="8"/>
    </row>
    <row r="5" spans="2:29" x14ac:dyDescent="0.25">
      <c r="B5" t="s">
        <v>61</v>
      </c>
      <c r="I5" s="14"/>
      <c r="R5" s="8"/>
    </row>
    <row r="6" spans="2:29" ht="34.5" customHeight="1" x14ac:dyDescent="0.25">
      <c r="B6" s="5" t="s">
        <v>11</v>
      </c>
      <c r="C6" s="5" t="s">
        <v>0</v>
      </c>
      <c r="D6" s="5" t="s">
        <v>8</v>
      </c>
      <c r="E6" s="5" t="s">
        <v>62</v>
      </c>
      <c r="R6" s="68"/>
    </row>
    <row r="7" spans="2:29" x14ac:dyDescent="0.25">
      <c r="B7" s="6" t="s">
        <v>9</v>
      </c>
      <c r="C7" s="2">
        <v>61085</v>
      </c>
      <c r="D7" s="12">
        <v>288.6558795121552</v>
      </c>
      <c r="E7" s="3">
        <f t="shared" ref="E7:E30" si="0">D7/$D$33</f>
        <v>0.2180180358853136</v>
      </c>
    </row>
    <row r="8" spans="2:29" x14ac:dyDescent="0.25">
      <c r="B8" s="6" t="s">
        <v>1</v>
      </c>
      <c r="C8" s="2">
        <v>46473</v>
      </c>
      <c r="D8" s="2">
        <v>349.17</v>
      </c>
      <c r="E8" s="3">
        <f t="shared" si="0"/>
        <v>0.2637235649546828</v>
      </c>
    </row>
    <row r="9" spans="2:29" x14ac:dyDescent="0.25">
      <c r="B9" s="6" t="s">
        <v>2</v>
      </c>
      <c r="C9" s="2">
        <v>49080</v>
      </c>
      <c r="D9" s="2">
        <v>451.62</v>
      </c>
      <c r="E9" s="3">
        <f t="shared" si="0"/>
        <v>0.34110271903323264</v>
      </c>
    </row>
    <row r="10" spans="2:29" x14ac:dyDescent="0.25">
      <c r="B10" s="6">
        <v>30</v>
      </c>
      <c r="C10" s="2">
        <v>20750</v>
      </c>
      <c r="D10" s="2">
        <v>562.61</v>
      </c>
      <c r="E10" s="3">
        <f t="shared" si="0"/>
        <v>0.4249320241691843</v>
      </c>
    </row>
    <row r="11" spans="2:29" x14ac:dyDescent="0.25">
      <c r="B11" s="6">
        <v>31</v>
      </c>
      <c r="C11" s="2">
        <v>12919</v>
      </c>
      <c r="D11" s="2">
        <v>582.89</v>
      </c>
      <c r="E11" s="3">
        <f t="shared" si="0"/>
        <v>0.44024924471299093</v>
      </c>
    </row>
    <row r="12" spans="2:29" x14ac:dyDescent="0.25">
      <c r="B12" s="6">
        <v>32</v>
      </c>
      <c r="C12" s="2">
        <v>12076</v>
      </c>
      <c r="D12" s="2">
        <v>593.07000000000005</v>
      </c>
      <c r="E12" s="3">
        <f t="shared" si="0"/>
        <v>0.44793806646525686</v>
      </c>
    </row>
    <row r="13" spans="2:29" x14ac:dyDescent="0.25">
      <c r="B13" s="6">
        <v>33</v>
      </c>
      <c r="C13" s="2">
        <v>10629</v>
      </c>
      <c r="D13" s="2">
        <v>616.30999999999995</v>
      </c>
      <c r="E13" s="3">
        <f t="shared" si="0"/>
        <v>0.46549093655589119</v>
      </c>
    </row>
    <row r="14" spans="2:29" x14ac:dyDescent="0.25">
      <c r="B14" s="6">
        <v>34</v>
      </c>
      <c r="C14" s="2">
        <v>8356</v>
      </c>
      <c r="D14" s="2">
        <v>656.65</v>
      </c>
      <c r="E14" s="3">
        <f t="shared" si="0"/>
        <v>0.49595921450151054</v>
      </c>
    </row>
    <row r="15" spans="2:29" x14ac:dyDescent="0.25">
      <c r="B15" s="6">
        <v>35</v>
      </c>
      <c r="C15" s="2">
        <v>43508</v>
      </c>
      <c r="D15" s="2">
        <v>663.54</v>
      </c>
      <c r="E15" s="3">
        <f t="shared" si="0"/>
        <v>0.50116314199395773</v>
      </c>
    </row>
    <row r="16" spans="2:29" x14ac:dyDescent="0.25">
      <c r="B16" s="6">
        <v>36</v>
      </c>
      <c r="C16" s="2">
        <v>14244</v>
      </c>
      <c r="D16" s="2">
        <v>706.52</v>
      </c>
      <c r="E16" s="3">
        <f t="shared" si="0"/>
        <v>0.53362537764350448</v>
      </c>
    </row>
    <row r="17" spans="2:5" x14ac:dyDescent="0.25">
      <c r="B17" s="6">
        <v>37</v>
      </c>
      <c r="C17" s="2">
        <v>12504</v>
      </c>
      <c r="D17" s="2">
        <v>747.15</v>
      </c>
      <c r="E17" s="3">
        <f t="shared" si="0"/>
        <v>0.56431268882175223</v>
      </c>
    </row>
    <row r="18" spans="2:5" x14ac:dyDescent="0.25">
      <c r="B18" s="6">
        <v>38</v>
      </c>
      <c r="C18" s="2">
        <v>12103</v>
      </c>
      <c r="D18" s="2">
        <v>789.28</v>
      </c>
      <c r="E18" s="3">
        <f t="shared" si="0"/>
        <v>0.59613293051359517</v>
      </c>
    </row>
    <row r="19" spans="2:5" x14ac:dyDescent="0.25">
      <c r="B19" s="6">
        <v>39</v>
      </c>
      <c r="C19" s="2">
        <v>11548</v>
      </c>
      <c r="D19" s="2">
        <v>830.88</v>
      </c>
      <c r="E19" s="3">
        <f t="shared" si="0"/>
        <v>0.62755287009063443</v>
      </c>
    </row>
    <row r="20" spans="2:5" x14ac:dyDescent="0.25">
      <c r="B20" s="6">
        <v>40</v>
      </c>
      <c r="C20" s="2">
        <v>27284</v>
      </c>
      <c r="D20" s="2">
        <v>813.39</v>
      </c>
      <c r="E20" s="3">
        <f t="shared" si="0"/>
        <v>0.6143429003021148</v>
      </c>
    </row>
    <row r="21" spans="2:5" x14ac:dyDescent="0.25">
      <c r="B21" s="6">
        <v>41</v>
      </c>
      <c r="C21" s="2">
        <v>13726</v>
      </c>
      <c r="D21" s="2">
        <v>835.47</v>
      </c>
      <c r="E21" s="3">
        <f t="shared" si="0"/>
        <v>0.63101963746223566</v>
      </c>
    </row>
    <row r="22" spans="2:5" x14ac:dyDescent="0.25">
      <c r="B22" s="6">
        <v>42</v>
      </c>
      <c r="C22" s="2">
        <v>10537</v>
      </c>
      <c r="D22" s="2">
        <v>840.94</v>
      </c>
      <c r="E22" s="3">
        <f t="shared" si="0"/>
        <v>0.63515105740181277</v>
      </c>
    </row>
    <row r="23" spans="2:5" x14ac:dyDescent="0.25">
      <c r="B23" s="6">
        <v>43</v>
      </c>
      <c r="C23" s="2">
        <v>9634</v>
      </c>
      <c r="D23" s="2">
        <v>840.52</v>
      </c>
      <c r="E23" s="3">
        <f t="shared" si="0"/>
        <v>0.63483383685800598</v>
      </c>
    </row>
    <row r="24" spans="2:5" x14ac:dyDescent="0.25">
      <c r="B24" s="6">
        <v>44</v>
      </c>
      <c r="C24" s="2">
        <v>8276</v>
      </c>
      <c r="D24" s="2">
        <v>857.99</v>
      </c>
      <c r="E24" s="3">
        <f t="shared" si="0"/>
        <v>0.64802870090634446</v>
      </c>
    </row>
    <row r="25" spans="2:5" x14ac:dyDescent="0.25">
      <c r="B25" s="6">
        <v>45</v>
      </c>
      <c r="C25" s="2">
        <v>7793</v>
      </c>
      <c r="D25" s="2">
        <v>862.61</v>
      </c>
      <c r="E25" s="3">
        <f t="shared" si="0"/>
        <v>0.65151812688821753</v>
      </c>
    </row>
    <row r="26" spans="2:5" x14ac:dyDescent="0.25">
      <c r="B26" s="6" t="s">
        <v>3</v>
      </c>
      <c r="C26" s="2">
        <v>14467</v>
      </c>
      <c r="D26" s="2">
        <v>956.74</v>
      </c>
      <c r="E26" s="3">
        <f t="shared" si="0"/>
        <v>0.72261329305135957</v>
      </c>
    </row>
    <row r="27" spans="2:5" x14ac:dyDescent="0.25">
      <c r="B27" s="6" t="s">
        <v>4</v>
      </c>
      <c r="C27" s="7">
        <v>406992</v>
      </c>
      <c r="D27" s="7">
        <v>590.02</v>
      </c>
      <c r="E27" s="4">
        <f t="shared" si="0"/>
        <v>0.4456344410876133</v>
      </c>
    </row>
    <row r="28" spans="2:5" x14ac:dyDescent="0.25">
      <c r="B28" s="6" t="s">
        <v>5</v>
      </c>
      <c r="C28" s="2">
        <v>221368</v>
      </c>
      <c r="D28" s="2">
        <v>426.57</v>
      </c>
      <c r="E28" s="3">
        <f t="shared" si="0"/>
        <v>0.32218277945619334</v>
      </c>
    </row>
    <row r="29" spans="2:5" x14ac:dyDescent="0.25">
      <c r="B29" s="6" t="s">
        <v>6</v>
      </c>
      <c r="C29" s="2">
        <v>93907</v>
      </c>
      <c r="D29" s="2">
        <v>717.98</v>
      </c>
      <c r="E29" s="3">
        <f t="shared" si="0"/>
        <v>0.54228096676737159</v>
      </c>
    </row>
    <row r="30" spans="2:5" x14ac:dyDescent="0.25">
      <c r="B30" s="6" t="s">
        <v>7</v>
      </c>
      <c r="C30" s="2">
        <v>91717</v>
      </c>
      <c r="D30" s="2">
        <v>853.53</v>
      </c>
      <c r="E30" s="3">
        <f t="shared" si="0"/>
        <v>0.64466012084592139</v>
      </c>
    </row>
    <row r="33" spans="2:4" ht="40.5" customHeight="1" x14ac:dyDescent="0.25">
      <c r="B33" s="90" t="s">
        <v>59</v>
      </c>
      <c r="C33" s="90"/>
      <c r="D33" s="74">
        <v>1324</v>
      </c>
    </row>
    <row r="34" spans="2:4" x14ac:dyDescent="0.25">
      <c r="D34" s="15" t="s">
        <v>51</v>
      </c>
    </row>
  </sheetData>
  <mergeCells count="2">
    <mergeCell ref="B2:E2"/>
    <mergeCell ref="B33:C33"/>
  </mergeCells>
  <conditionalFormatting sqref="E7:E26 E28:E3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{F7714449-60C9-47BE-8A1E-03D3274A4FEC}</x14:id>
        </ext>
      </extLst>
    </cfRule>
  </conditionalFormatting>
  <conditionalFormatting sqref="E7:E2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{1C26FD4B-D5DC-477D-BD63-199124BC6638}</x14:id>
        </ext>
      </extLst>
    </cfRule>
  </conditionalFormatting>
  <conditionalFormatting sqref="E28:E3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{20BED7D4-F227-4D14-8CB9-C2AF6A1B097F}</x14:id>
        </ext>
      </extLst>
    </cfRule>
  </conditionalFormatting>
  <conditionalFormatting sqref="E2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{C68C8855-CADF-4F41-8CFE-CAB2A20D3C0E}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714449-60C9-47BE-8A1E-03D3274A4F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 E28:E30</xm:sqref>
        </x14:conditionalFormatting>
        <x14:conditionalFormatting xmlns:xm="http://schemas.microsoft.com/office/excel/2006/main">
          <x14:cfRule type="dataBar" id="{1C26FD4B-D5DC-477D-BD63-199124BC66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</xm:sqref>
        </x14:conditionalFormatting>
        <x14:conditionalFormatting xmlns:xm="http://schemas.microsoft.com/office/excel/2006/main">
          <x14:cfRule type="dataBar" id="{20BED7D4-F227-4D14-8CB9-C2AF6A1B097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E28:E30</xm:sqref>
        </x14:conditionalFormatting>
        <x14:conditionalFormatting xmlns:xm="http://schemas.microsoft.com/office/excel/2006/main">
          <x14:cfRule type="dataBar" id="{C68C8855-CADF-4F41-8CFE-CAB2A20D3C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9"/>
  <sheetViews>
    <sheetView workbookViewId="0">
      <selection activeCell="C7" sqref="C7:D16"/>
    </sheetView>
  </sheetViews>
  <sheetFormatPr defaultRowHeight="15" x14ac:dyDescent="0.25"/>
  <cols>
    <col min="2" max="2" width="15.140625" customWidth="1"/>
    <col min="3" max="3" width="17.140625" customWidth="1"/>
    <col min="4" max="5" width="16.7109375" customWidth="1"/>
    <col min="7" max="7" width="11.5703125" bestFit="1" customWidth="1"/>
    <col min="8" max="8" width="9.5703125" bestFit="1" customWidth="1"/>
  </cols>
  <sheetData>
    <row r="2" spans="2:29" ht="68.25" customHeight="1" x14ac:dyDescent="0.25">
      <c r="B2" s="89" t="s">
        <v>19</v>
      </c>
      <c r="C2" s="89"/>
      <c r="D2" s="89"/>
      <c r="E2" s="8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lipanj 2024. (isplata u srpnju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svibanj 2024.</v>
      </c>
    </row>
    <row r="7" spans="2:29" x14ac:dyDescent="0.25">
      <c r="B7" s="6" t="s">
        <v>10</v>
      </c>
      <c r="C7" s="2">
        <v>25014</v>
      </c>
      <c r="D7" s="12">
        <v>641.07000000000005</v>
      </c>
      <c r="E7" s="3">
        <f t="shared" ref="E7:E16" si="0">D7/$D$19</f>
        <v>0.48419184290030215</v>
      </c>
      <c r="G7" s="69"/>
      <c r="H7" s="1"/>
    </row>
    <row r="8" spans="2:29" x14ac:dyDescent="0.25">
      <c r="B8" s="6">
        <v>42</v>
      </c>
      <c r="C8" s="2">
        <v>10489</v>
      </c>
      <c r="D8" s="2">
        <v>669.09</v>
      </c>
      <c r="E8" s="3">
        <f t="shared" si="0"/>
        <v>0.5053549848942599</v>
      </c>
    </row>
    <row r="9" spans="2:29" x14ac:dyDescent="0.25">
      <c r="B9" s="6">
        <v>43</v>
      </c>
      <c r="C9" s="2">
        <v>5924</v>
      </c>
      <c r="D9" s="2">
        <v>698.51</v>
      </c>
      <c r="E9" s="3">
        <f t="shared" si="0"/>
        <v>0.52757552870090629</v>
      </c>
    </row>
    <row r="10" spans="2:29" x14ac:dyDescent="0.25">
      <c r="B10" s="6">
        <v>44</v>
      </c>
      <c r="C10" s="2">
        <v>3541</v>
      </c>
      <c r="D10" s="2">
        <v>729.4</v>
      </c>
      <c r="E10" s="3">
        <f t="shared" si="0"/>
        <v>0.55090634441087616</v>
      </c>
    </row>
    <row r="11" spans="2:29" x14ac:dyDescent="0.25">
      <c r="B11" s="6">
        <v>45</v>
      </c>
      <c r="C11" s="2">
        <v>2109</v>
      </c>
      <c r="D11" s="2">
        <v>752.27</v>
      </c>
      <c r="E11" s="3">
        <f t="shared" si="0"/>
        <v>0.56817975830815703</v>
      </c>
    </row>
    <row r="12" spans="2:29" x14ac:dyDescent="0.25">
      <c r="B12" s="6" t="s">
        <v>3</v>
      </c>
      <c r="C12" s="2">
        <v>1882</v>
      </c>
      <c r="D12" s="2">
        <v>769.28</v>
      </c>
      <c r="E12" s="3">
        <f t="shared" si="0"/>
        <v>0.5810271903323263</v>
      </c>
    </row>
    <row r="13" spans="2:29" x14ac:dyDescent="0.25">
      <c r="B13" s="6" t="s">
        <v>4</v>
      </c>
      <c r="C13" s="48">
        <v>48959</v>
      </c>
      <c r="D13" s="48">
        <v>670.13</v>
      </c>
      <c r="E13" s="4">
        <f t="shared" si="0"/>
        <v>0.50614048338368578</v>
      </c>
    </row>
    <row r="14" spans="2:29" x14ac:dyDescent="0.25">
      <c r="B14" s="6" t="s">
        <v>5</v>
      </c>
      <c r="C14" s="2">
        <v>308</v>
      </c>
      <c r="D14" s="2">
        <v>544.01</v>
      </c>
      <c r="E14" s="3">
        <f t="shared" si="0"/>
        <v>0.41088368580060425</v>
      </c>
    </row>
    <row r="15" spans="2:29" x14ac:dyDescent="0.25">
      <c r="B15" s="6" t="s">
        <v>6</v>
      </c>
      <c r="C15" s="2">
        <v>28</v>
      </c>
      <c r="D15" s="2">
        <v>674.76</v>
      </c>
      <c r="E15" s="3">
        <f t="shared" si="0"/>
        <v>0.50963746223564954</v>
      </c>
    </row>
    <row r="16" spans="2:29" x14ac:dyDescent="0.25">
      <c r="B16" s="6" t="s">
        <v>7</v>
      </c>
      <c r="C16" s="2">
        <v>48623</v>
      </c>
      <c r="D16" s="2">
        <v>670.93</v>
      </c>
      <c r="E16" s="3">
        <f t="shared" si="0"/>
        <v>0.50674471299093649</v>
      </c>
    </row>
    <row r="19" spans="2:4" ht="44.25" customHeight="1" x14ac:dyDescent="0.25">
      <c r="B19" s="90" t="str">
        <f>'starosna mirovina BMU'!B33:C33</f>
        <v>Prosječna mjesečna isplaćena netoplaća Republike Hrvatske za svibanj 2024. u eurima (EUR) (izvor: DZS)</v>
      </c>
      <c r="C19" s="90"/>
      <c r="D19" s="49">
        <f>'starosna mirovina BMU'!D33</f>
        <v>1324</v>
      </c>
    </row>
  </sheetData>
  <mergeCells count="2">
    <mergeCell ref="B2:E2"/>
    <mergeCell ref="B19:C19"/>
  </mergeCells>
  <conditionalFormatting sqref="E7:E12 E14:E1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{52E7E933-229F-4E7B-B9DF-D0F23A3615E3}</x14:id>
        </ext>
      </extLst>
    </cfRule>
  </conditionalFormatting>
  <conditionalFormatting sqref="E1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{44101019-AF21-40C0-AAE8-945475B6F634}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E7E933-229F-4E7B-B9DF-D0F23A3615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E7:E12 E14:E16</xm:sqref>
        </x14:conditionalFormatting>
        <x14:conditionalFormatting xmlns:xm="http://schemas.microsoft.com/office/excel/2006/main">
          <x14:cfRule type="dataBar" id="{44101019-AF21-40C0-AAE8-945475B6F63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>
      <selection activeCell="C7" sqref="C7:D30"/>
    </sheetView>
  </sheetViews>
  <sheetFormatPr defaultRowHeight="15" x14ac:dyDescent="0.25"/>
  <cols>
    <col min="2" max="2" width="15.140625" customWidth="1"/>
    <col min="3" max="3" width="15.42578125" customWidth="1"/>
    <col min="4" max="5" width="16.7109375" customWidth="1"/>
  </cols>
  <sheetData>
    <row r="2" spans="2:29" ht="52.5" customHeight="1" x14ac:dyDescent="0.25">
      <c r="B2" s="91" t="s">
        <v>20</v>
      </c>
      <c r="C2" s="91"/>
      <c r="D2" s="91"/>
      <c r="E2" s="91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za lipanj 2024. (isplata u srpnju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svibanj 2024.</v>
      </c>
    </row>
    <row r="7" spans="2:29" x14ac:dyDescent="0.25">
      <c r="B7" s="6" t="s">
        <v>9</v>
      </c>
      <c r="C7" s="2">
        <v>17713</v>
      </c>
      <c r="D7" s="12">
        <v>345.4</v>
      </c>
      <c r="E7" s="3">
        <f t="shared" ref="E7:E30" si="0">D7/$D$33</f>
        <v>0.26087613293051359</v>
      </c>
    </row>
    <row r="8" spans="2:29" x14ac:dyDescent="0.25">
      <c r="B8" s="6" t="s">
        <v>1</v>
      </c>
      <c r="C8" s="2">
        <v>15026</v>
      </c>
      <c r="D8" s="2">
        <v>475.48</v>
      </c>
      <c r="E8" s="3">
        <f t="shared" si="0"/>
        <v>0.3591238670694864</v>
      </c>
      <c r="I8" s="1"/>
    </row>
    <row r="9" spans="2:29" x14ac:dyDescent="0.25">
      <c r="B9" s="6" t="s">
        <v>2</v>
      </c>
      <c r="C9" s="2">
        <v>16649</v>
      </c>
      <c r="D9" s="2">
        <v>561.20000000000005</v>
      </c>
      <c r="E9" s="3">
        <f t="shared" si="0"/>
        <v>0.42386706948640485</v>
      </c>
    </row>
    <row r="10" spans="2:29" x14ac:dyDescent="0.25">
      <c r="B10" s="6">
        <v>30</v>
      </c>
      <c r="C10" s="2">
        <v>3114</v>
      </c>
      <c r="D10" s="2">
        <v>601.44000000000005</v>
      </c>
      <c r="E10" s="3">
        <f t="shared" si="0"/>
        <v>0.45425981873111787</v>
      </c>
    </row>
    <row r="11" spans="2:29" x14ac:dyDescent="0.25">
      <c r="B11" s="6">
        <v>31</v>
      </c>
      <c r="C11" s="2">
        <v>2583</v>
      </c>
      <c r="D11" s="2">
        <v>606.16</v>
      </c>
      <c r="E11" s="3">
        <f t="shared" si="0"/>
        <v>0.45782477341389727</v>
      </c>
    </row>
    <row r="12" spans="2:29" x14ac:dyDescent="0.25">
      <c r="B12" s="6">
        <v>32</v>
      </c>
      <c r="C12" s="2">
        <v>2257</v>
      </c>
      <c r="D12" s="2">
        <v>613.71</v>
      </c>
      <c r="E12" s="3">
        <f t="shared" si="0"/>
        <v>0.46352719033232631</v>
      </c>
    </row>
    <row r="13" spans="2:29" x14ac:dyDescent="0.25">
      <c r="B13" s="6">
        <v>33</v>
      </c>
      <c r="C13" s="2">
        <v>1892</v>
      </c>
      <c r="D13" s="2">
        <v>634.07000000000005</v>
      </c>
      <c r="E13" s="3">
        <f t="shared" si="0"/>
        <v>0.47890483383685806</v>
      </c>
    </row>
    <row r="14" spans="2:29" x14ac:dyDescent="0.25">
      <c r="B14" s="6">
        <v>34</v>
      </c>
      <c r="C14" s="2">
        <v>1453</v>
      </c>
      <c r="D14" s="2">
        <v>627.55999999999995</v>
      </c>
      <c r="E14" s="3">
        <f t="shared" si="0"/>
        <v>0.47398791540785495</v>
      </c>
    </row>
    <row r="15" spans="2:29" x14ac:dyDescent="0.25">
      <c r="B15" s="6">
        <v>35</v>
      </c>
      <c r="C15" s="2">
        <v>1177</v>
      </c>
      <c r="D15" s="2">
        <v>626.17999999999995</v>
      </c>
      <c r="E15" s="3">
        <f t="shared" si="0"/>
        <v>0.4729456193353474</v>
      </c>
    </row>
    <row r="16" spans="2:29" x14ac:dyDescent="0.25">
      <c r="B16" s="6">
        <v>36</v>
      </c>
      <c r="C16" s="2">
        <v>855</v>
      </c>
      <c r="D16" s="2">
        <v>642.71</v>
      </c>
      <c r="E16" s="3">
        <f t="shared" si="0"/>
        <v>0.4854305135951662</v>
      </c>
    </row>
    <row r="17" spans="2:5" x14ac:dyDescent="0.25">
      <c r="B17" s="6">
        <v>37</v>
      </c>
      <c r="C17" s="2">
        <v>642</v>
      </c>
      <c r="D17" s="2">
        <v>621.72</v>
      </c>
      <c r="E17" s="3">
        <f t="shared" si="0"/>
        <v>0.4695770392749245</v>
      </c>
    </row>
    <row r="18" spans="2:5" x14ac:dyDescent="0.25">
      <c r="B18" s="6">
        <v>38</v>
      </c>
      <c r="C18" s="2">
        <v>481</v>
      </c>
      <c r="D18" s="2">
        <v>648.03</v>
      </c>
      <c r="E18" s="3">
        <f t="shared" si="0"/>
        <v>0.48944864048338366</v>
      </c>
    </row>
    <row r="19" spans="2:5" x14ac:dyDescent="0.25">
      <c r="B19" s="6">
        <v>39</v>
      </c>
      <c r="C19" s="2">
        <v>289</v>
      </c>
      <c r="D19" s="2">
        <v>652.54999999999995</v>
      </c>
      <c r="E19" s="3">
        <f t="shared" si="0"/>
        <v>0.49286253776435041</v>
      </c>
    </row>
    <row r="20" spans="2:5" x14ac:dyDescent="0.25">
      <c r="B20" s="6">
        <v>40</v>
      </c>
      <c r="C20" s="2">
        <v>230</v>
      </c>
      <c r="D20" s="2">
        <v>639.41999999999996</v>
      </c>
      <c r="E20" s="3">
        <f t="shared" si="0"/>
        <v>0.48294561933534741</v>
      </c>
    </row>
    <row r="21" spans="2:5" x14ac:dyDescent="0.25">
      <c r="B21" s="6">
        <v>41</v>
      </c>
      <c r="C21" s="2">
        <v>121</v>
      </c>
      <c r="D21" s="2">
        <v>657.56</v>
      </c>
      <c r="E21" s="3">
        <f t="shared" si="0"/>
        <v>0.49664652567975826</v>
      </c>
    </row>
    <row r="22" spans="2:5" x14ac:dyDescent="0.25">
      <c r="B22" s="6">
        <v>42</v>
      </c>
      <c r="C22" s="2">
        <v>55</v>
      </c>
      <c r="D22" s="2">
        <v>680.16</v>
      </c>
      <c r="E22" s="3">
        <f t="shared" si="0"/>
        <v>0.51371601208459217</v>
      </c>
    </row>
    <row r="23" spans="2:5" x14ac:dyDescent="0.25">
      <c r="B23" s="6">
        <v>43</v>
      </c>
      <c r="C23" s="2">
        <v>42</v>
      </c>
      <c r="D23" s="2">
        <v>667.48</v>
      </c>
      <c r="E23" s="3">
        <f t="shared" si="0"/>
        <v>0.50413897280966768</v>
      </c>
    </row>
    <row r="24" spans="2:5" x14ac:dyDescent="0.25">
      <c r="B24" s="6">
        <v>44</v>
      </c>
      <c r="C24" s="2">
        <v>26</v>
      </c>
      <c r="D24" s="2">
        <v>697.82</v>
      </c>
      <c r="E24" s="3">
        <f t="shared" si="0"/>
        <v>0.5270543806646526</v>
      </c>
    </row>
    <row r="25" spans="2:5" x14ac:dyDescent="0.25">
      <c r="B25" s="6">
        <v>45</v>
      </c>
      <c r="C25" s="2">
        <v>13</v>
      </c>
      <c r="D25" s="12">
        <v>695.49</v>
      </c>
      <c r="E25" s="3">
        <f t="shared" si="0"/>
        <v>0.52529456193353474</v>
      </c>
    </row>
    <row r="26" spans="2:5" x14ac:dyDescent="0.25">
      <c r="B26" s="6" t="s">
        <v>3</v>
      </c>
      <c r="C26" s="2">
        <v>16</v>
      </c>
      <c r="D26" s="2">
        <v>716.91</v>
      </c>
      <c r="E26" s="3">
        <f t="shared" si="0"/>
        <v>0.54147280966767364</v>
      </c>
    </row>
    <row r="27" spans="2:5" x14ac:dyDescent="0.25">
      <c r="B27" s="6" t="s">
        <v>4</v>
      </c>
      <c r="C27" s="7">
        <v>64634</v>
      </c>
      <c r="D27" s="7">
        <v>495.99</v>
      </c>
      <c r="E27" s="4">
        <f t="shared" si="0"/>
        <v>0.37461480362537763</v>
      </c>
    </row>
    <row r="28" spans="2:5" x14ac:dyDescent="0.25">
      <c r="B28" s="6" t="s">
        <v>5</v>
      </c>
      <c r="C28" s="2">
        <v>60687</v>
      </c>
      <c r="D28" s="2">
        <v>486.78</v>
      </c>
      <c r="E28" s="3">
        <f t="shared" si="0"/>
        <v>0.36765861027190333</v>
      </c>
    </row>
    <row r="29" spans="2:5" x14ac:dyDescent="0.25">
      <c r="B29" s="6" t="s">
        <v>6</v>
      </c>
      <c r="C29" s="2">
        <v>3444</v>
      </c>
      <c r="D29" s="2">
        <v>634.72</v>
      </c>
      <c r="E29" s="3">
        <f t="shared" si="0"/>
        <v>0.47939577039274928</v>
      </c>
    </row>
    <row r="30" spans="2:5" x14ac:dyDescent="0.25">
      <c r="B30" s="6" t="s">
        <v>7</v>
      </c>
      <c r="C30" s="2">
        <v>503</v>
      </c>
      <c r="D30" s="2">
        <v>657.52</v>
      </c>
      <c r="E30" s="3">
        <f t="shared" si="0"/>
        <v>0.49661631419939578</v>
      </c>
    </row>
    <row r="33" spans="2:4" ht="46.5" customHeight="1" x14ac:dyDescent="0.25">
      <c r="B33" s="90" t="str">
        <f>'starosna mirovina BMU'!B33:C33</f>
        <v>Prosječna mjesečna isplaćena netoplaća Republike Hrvatske za svibanj 2024. u eurima (EUR) (izvor: DZS)</v>
      </c>
      <c r="C33" s="90"/>
      <c r="D33" s="49">
        <f>'starosna mirovina BMU'!D33</f>
        <v>1324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{1ED73458-5716-4A54-99D4-F957A34FA6A2}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D73458-5716-4A54-99D4-F957A34FA6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zoomScaleNormal="100" workbookViewId="0"/>
  </sheetViews>
  <sheetFormatPr defaultRowHeight="15" x14ac:dyDescent="0.25"/>
  <cols>
    <col min="2" max="2" width="15.140625" customWidth="1"/>
    <col min="3" max="3" width="22.42578125" customWidth="1"/>
    <col min="4" max="5" width="16.7109375" customWidth="1"/>
    <col min="9" max="9" width="12" bestFit="1" customWidth="1"/>
  </cols>
  <sheetData>
    <row r="2" spans="2:5" ht="49.5" customHeight="1" x14ac:dyDescent="0.25">
      <c r="B2" s="89" t="s">
        <v>17</v>
      </c>
      <c r="C2" s="89"/>
      <c r="D2" s="89"/>
      <c r="E2" s="89"/>
    </row>
    <row r="3" spans="2:5" ht="18.75" customHeight="1" x14ac:dyDescent="0.25">
      <c r="B3" s="92" t="s">
        <v>18</v>
      </c>
      <c r="C3" s="92"/>
      <c r="D3" s="92"/>
      <c r="E3" s="93"/>
    </row>
    <row r="4" spans="2:5" x14ac:dyDescent="0.25">
      <c r="C4" s="11"/>
      <c r="D4" s="11"/>
    </row>
    <row r="6" spans="2:5" x14ac:dyDescent="0.25">
      <c r="B6" t="str">
        <f>'starosna prevedena iz inv.BMU'!B5</f>
        <v>za lipanj 2024. (isplata u srpnju 2024.)</v>
      </c>
    </row>
    <row r="7" spans="2:5" ht="36" x14ac:dyDescent="0.25">
      <c r="B7" s="5" t="s">
        <v>11</v>
      </c>
      <c r="C7" s="5" t="s">
        <v>0</v>
      </c>
      <c r="D7" s="5" t="s">
        <v>8</v>
      </c>
      <c r="E7" s="5" t="str">
        <f>'starosna mirovina BMU'!E6</f>
        <v>udio u prosječnoj netoplaći za svibanj 2024.</v>
      </c>
    </row>
    <row r="8" spans="2:5" x14ac:dyDescent="0.25">
      <c r="B8" s="6" t="s">
        <v>9</v>
      </c>
      <c r="C8" s="2">
        <v>79109</v>
      </c>
      <c r="D8" s="12">
        <v>287.86682476077311</v>
      </c>
      <c r="E8" s="3">
        <f t="shared" ref="E8:E31" si="0">D8/$D$34</f>
        <v>0.21742207308215492</v>
      </c>
    </row>
    <row r="9" spans="2:5" x14ac:dyDescent="0.25">
      <c r="B9" s="6" t="s">
        <v>1</v>
      </c>
      <c r="C9" s="2">
        <v>62083</v>
      </c>
      <c r="D9" s="2">
        <v>363.79</v>
      </c>
      <c r="E9" s="3">
        <f t="shared" si="0"/>
        <v>0.27476586102719036</v>
      </c>
    </row>
    <row r="10" spans="2:5" x14ac:dyDescent="0.25">
      <c r="B10" s="6" t="s">
        <v>2</v>
      </c>
      <c r="C10" s="2">
        <v>65926</v>
      </c>
      <c r="D10" s="2">
        <v>459.82</v>
      </c>
      <c r="E10" s="3">
        <f t="shared" si="0"/>
        <v>0.34729607250755284</v>
      </c>
    </row>
    <row r="11" spans="2:5" x14ac:dyDescent="0.25">
      <c r="B11" s="6">
        <v>30</v>
      </c>
      <c r="C11" s="2">
        <v>24220</v>
      </c>
      <c r="D11" s="2">
        <v>544.19000000000005</v>
      </c>
      <c r="E11" s="3">
        <f t="shared" si="0"/>
        <v>0.41101963746223569</v>
      </c>
    </row>
    <row r="12" spans="2:5" x14ac:dyDescent="0.25">
      <c r="B12" s="6">
        <v>31</v>
      </c>
      <c r="C12" s="2">
        <v>15667</v>
      </c>
      <c r="D12" s="2">
        <v>562.73</v>
      </c>
      <c r="E12" s="3">
        <f t="shared" si="0"/>
        <v>0.42502265861027194</v>
      </c>
    </row>
    <row r="13" spans="2:5" x14ac:dyDescent="0.25">
      <c r="B13" s="6">
        <v>32</v>
      </c>
      <c r="C13" s="2">
        <v>14476</v>
      </c>
      <c r="D13" s="2">
        <v>572.71</v>
      </c>
      <c r="E13" s="3">
        <f t="shared" si="0"/>
        <v>0.43256042296072511</v>
      </c>
    </row>
    <row r="14" spans="2:5" x14ac:dyDescent="0.25">
      <c r="B14" s="6">
        <v>33</v>
      </c>
      <c r="C14" s="2">
        <v>12648</v>
      </c>
      <c r="D14" s="2">
        <v>594.57000000000005</v>
      </c>
      <c r="E14" s="3">
        <f t="shared" si="0"/>
        <v>0.449070996978852</v>
      </c>
    </row>
    <row r="15" spans="2:5" x14ac:dyDescent="0.25">
      <c r="B15" s="6">
        <v>34</v>
      </c>
      <c r="C15" s="2">
        <v>9880</v>
      </c>
      <c r="D15" s="2">
        <v>627.23</v>
      </c>
      <c r="E15" s="3">
        <f t="shared" si="0"/>
        <v>0.47373867069486408</v>
      </c>
    </row>
    <row r="16" spans="2:5" x14ac:dyDescent="0.25">
      <c r="B16" s="6">
        <v>35</v>
      </c>
      <c r="C16" s="2">
        <v>45732</v>
      </c>
      <c r="D16" s="2">
        <v>635.46</v>
      </c>
      <c r="E16" s="3">
        <f t="shared" si="0"/>
        <v>0.47995468277945624</v>
      </c>
    </row>
    <row r="17" spans="2:5" x14ac:dyDescent="0.25">
      <c r="B17" s="6">
        <v>36</v>
      </c>
      <c r="C17" s="2">
        <v>15233</v>
      </c>
      <c r="D17" s="2">
        <v>676.56</v>
      </c>
      <c r="E17" s="3">
        <f t="shared" si="0"/>
        <v>0.51099697885196371</v>
      </c>
    </row>
    <row r="18" spans="2:5" x14ac:dyDescent="0.25">
      <c r="B18" s="6">
        <v>37</v>
      </c>
      <c r="C18" s="2">
        <v>13154</v>
      </c>
      <c r="D18" s="2">
        <v>713.68</v>
      </c>
      <c r="E18" s="3">
        <f t="shared" si="0"/>
        <v>0.53903323262839875</v>
      </c>
    </row>
    <row r="19" spans="2:5" x14ac:dyDescent="0.25">
      <c r="B19" s="6">
        <v>38</v>
      </c>
      <c r="C19" s="2">
        <v>12503</v>
      </c>
      <c r="D19" s="2">
        <v>755.08</v>
      </c>
      <c r="E19" s="3">
        <f t="shared" si="0"/>
        <v>0.57030211480362536</v>
      </c>
    </row>
    <row r="20" spans="2:5" x14ac:dyDescent="0.25">
      <c r="B20" s="6">
        <v>39</v>
      </c>
      <c r="C20" s="2">
        <v>11689</v>
      </c>
      <c r="D20" s="2">
        <v>797.58</v>
      </c>
      <c r="E20" s="3">
        <f t="shared" si="0"/>
        <v>0.60240181268882176</v>
      </c>
    </row>
    <row r="21" spans="2:5" x14ac:dyDescent="0.25">
      <c r="B21" s="6">
        <v>40</v>
      </c>
      <c r="C21" s="2">
        <v>27902</v>
      </c>
      <c r="D21" s="2">
        <v>780.05</v>
      </c>
      <c r="E21" s="3">
        <f t="shared" si="0"/>
        <v>0.58916163141993949</v>
      </c>
    </row>
    <row r="22" spans="2:5" x14ac:dyDescent="0.25">
      <c r="B22" s="6">
        <v>41</v>
      </c>
      <c r="C22" s="2">
        <v>37315</v>
      </c>
      <c r="D22" s="2">
        <v>685.59</v>
      </c>
      <c r="E22" s="3">
        <f t="shared" si="0"/>
        <v>0.51781722054380663</v>
      </c>
    </row>
    <row r="23" spans="2:5" x14ac:dyDescent="0.25">
      <c r="B23" s="6">
        <v>42</v>
      </c>
      <c r="C23" s="2">
        <v>20419</v>
      </c>
      <c r="D23" s="2">
        <v>727.54</v>
      </c>
      <c r="E23" s="3">
        <f t="shared" si="0"/>
        <v>0.54950151057401808</v>
      </c>
    </row>
    <row r="24" spans="2:5" x14ac:dyDescent="0.25">
      <c r="B24" s="6">
        <v>43</v>
      </c>
      <c r="C24" s="2">
        <v>15091</v>
      </c>
      <c r="D24" s="2">
        <v>758.34</v>
      </c>
      <c r="E24" s="3">
        <f t="shared" si="0"/>
        <v>0.5727643504531722</v>
      </c>
    </row>
    <row r="25" spans="2:5" x14ac:dyDescent="0.25">
      <c r="B25" s="6">
        <v>44</v>
      </c>
      <c r="C25" s="2">
        <v>11425</v>
      </c>
      <c r="D25" s="2">
        <v>790.15</v>
      </c>
      <c r="E25" s="3">
        <f t="shared" si="0"/>
        <v>0.59679003021148036</v>
      </c>
    </row>
    <row r="26" spans="2:5" x14ac:dyDescent="0.25">
      <c r="B26" s="6">
        <v>45</v>
      </c>
      <c r="C26" s="2">
        <v>9557</v>
      </c>
      <c r="D26" s="2">
        <v>808.13</v>
      </c>
      <c r="E26" s="3">
        <f t="shared" si="0"/>
        <v>0.61037009063444103</v>
      </c>
    </row>
    <row r="27" spans="2:5" x14ac:dyDescent="0.25">
      <c r="B27" s="6" t="s">
        <v>3</v>
      </c>
      <c r="C27" s="2">
        <v>15515</v>
      </c>
      <c r="D27" s="2">
        <v>897.91</v>
      </c>
      <c r="E27" s="3">
        <f t="shared" si="0"/>
        <v>0.67817975830815702</v>
      </c>
    </row>
    <row r="28" spans="2:5" x14ac:dyDescent="0.25">
      <c r="B28" s="6" t="s">
        <v>4</v>
      </c>
      <c r="C28" s="7">
        <v>519544</v>
      </c>
      <c r="D28" s="7">
        <v>561.12</v>
      </c>
      <c r="E28" s="4">
        <f t="shared" si="0"/>
        <v>0.42380664652567979</v>
      </c>
    </row>
    <row r="29" spans="2:5" x14ac:dyDescent="0.25">
      <c r="B29" s="6" t="s">
        <v>5</v>
      </c>
      <c r="C29" s="2">
        <v>284009</v>
      </c>
      <c r="D29" s="2">
        <v>421.38</v>
      </c>
      <c r="E29" s="3">
        <f t="shared" si="0"/>
        <v>0.3182628398791541</v>
      </c>
    </row>
    <row r="30" spans="2:5" x14ac:dyDescent="0.25">
      <c r="B30" s="6" t="s">
        <v>6</v>
      </c>
      <c r="C30" s="2">
        <v>98311</v>
      </c>
      <c r="D30" s="2">
        <v>686.78</v>
      </c>
      <c r="E30" s="3">
        <f t="shared" si="0"/>
        <v>0.51871601208459217</v>
      </c>
    </row>
    <row r="31" spans="2:5" x14ac:dyDescent="0.25">
      <c r="B31" s="6" t="s">
        <v>7</v>
      </c>
      <c r="C31" s="2">
        <v>137224</v>
      </c>
      <c r="D31" s="2">
        <v>760.29</v>
      </c>
      <c r="E31" s="3">
        <f t="shared" si="0"/>
        <v>0.57423716012084591</v>
      </c>
    </row>
    <row r="34" spans="2:4" ht="51" customHeight="1" x14ac:dyDescent="0.25">
      <c r="B34" s="94" t="str">
        <f>'starosna mirovina BMU'!B33:C33</f>
        <v>Prosječna mjesečna isplaćena netoplaća Republike Hrvatske za svibanj 2024. u eurima (EUR) (izvor: DZS)</v>
      </c>
      <c r="C34" s="95"/>
      <c r="D34" s="49">
        <f>'starosna mirovina BMU'!D33</f>
        <v>1324</v>
      </c>
    </row>
  </sheetData>
  <mergeCells count="3">
    <mergeCell ref="B2:E2"/>
    <mergeCell ref="B3:E3"/>
    <mergeCell ref="B34:C34"/>
  </mergeCells>
  <conditionalFormatting sqref="E8:E3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{89C67D4C-8C51-4FA9-9997-5614D88EF127}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C67D4C-8C51-4FA9-9997-5614D88EF12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E8:E31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>
      <selection activeCell="C7" sqref="C7:D30"/>
    </sheetView>
  </sheetViews>
  <sheetFormatPr defaultRowHeight="15" x14ac:dyDescent="0.25"/>
  <cols>
    <col min="2" max="2" width="15.140625" customWidth="1"/>
    <col min="3" max="3" width="16.140625" customWidth="1"/>
    <col min="4" max="5" width="16.7109375" customWidth="1"/>
  </cols>
  <sheetData>
    <row r="2" spans="2:29" ht="49.5" customHeight="1" x14ac:dyDescent="0.25">
      <c r="B2" s="89" t="s">
        <v>13</v>
      </c>
      <c r="C2" s="89"/>
      <c r="D2" s="89"/>
      <c r="E2" s="8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lipanj 2024. (isplata u srpnju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svibanj 2024.</v>
      </c>
    </row>
    <row r="7" spans="2:29" x14ac:dyDescent="0.25">
      <c r="B7" s="6" t="s">
        <v>9</v>
      </c>
      <c r="C7" s="2">
        <v>2174</v>
      </c>
      <c r="D7" s="12">
        <v>424.61</v>
      </c>
      <c r="E7" s="3">
        <f t="shared" ref="E7:E30" si="0">D7/$D$33</f>
        <v>0.32070241691842899</v>
      </c>
    </row>
    <row r="8" spans="2:29" x14ac:dyDescent="0.25">
      <c r="B8" s="6" t="s">
        <v>1</v>
      </c>
      <c r="C8" s="2">
        <v>1</v>
      </c>
      <c r="D8" s="2">
        <v>420.85</v>
      </c>
      <c r="E8" s="3">
        <f t="shared" si="0"/>
        <v>0.31786253776435047</v>
      </c>
    </row>
    <row r="9" spans="2:29" x14ac:dyDescent="0.25">
      <c r="B9" s="6" t="s">
        <v>2</v>
      </c>
      <c r="C9" s="2">
        <v>4</v>
      </c>
      <c r="D9" s="2">
        <v>457.91</v>
      </c>
      <c r="E9" s="3">
        <f t="shared" si="0"/>
        <v>0.34585347432024172</v>
      </c>
    </row>
    <row r="10" spans="2:29" x14ac:dyDescent="0.25">
      <c r="B10" s="6">
        <v>30</v>
      </c>
      <c r="C10" s="2">
        <v>18180</v>
      </c>
      <c r="D10" s="2">
        <v>448.43</v>
      </c>
      <c r="E10" s="3">
        <f t="shared" si="0"/>
        <v>0.33869335347432022</v>
      </c>
    </row>
    <row r="11" spans="2:29" x14ac:dyDescent="0.25">
      <c r="B11" s="6">
        <v>31</v>
      </c>
      <c r="C11" s="2">
        <v>10306</v>
      </c>
      <c r="D11" s="2">
        <v>441.59</v>
      </c>
      <c r="E11" s="3">
        <f t="shared" si="0"/>
        <v>0.33352719033232625</v>
      </c>
    </row>
    <row r="12" spans="2:29" x14ac:dyDescent="0.25">
      <c r="B12" s="6">
        <v>32</v>
      </c>
      <c r="C12" s="2">
        <v>11088</v>
      </c>
      <c r="D12" s="2">
        <v>454.91</v>
      </c>
      <c r="E12" s="3">
        <f t="shared" si="0"/>
        <v>0.34358761329305137</v>
      </c>
    </row>
    <row r="13" spans="2:29" x14ac:dyDescent="0.25">
      <c r="B13" s="6">
        <v>33</v>
      </c>
      <c r="C13" s="2">
        <v>10162</v>
      </c>
      <c r="D13" s="2">
        <v>474.47</v>
      </c>
      <c r="E13" s="3">
        <f t="shared" si="0"/>
        <v>0.35836102719033236</v>
      </c>
    </row>
    <row r="14" spans="2:29" x14ac:dyDescent="0.25">
      <c r="B14" s="6">
        <v>34</v>
      </c>
      <c r="C14" s="2">
        <v>8231</v>
      </c>
      <c r="D14" s="2">
        <v>487.48</v>
      </c>
      <c r="E14" s="3">
        <f t="shared" si="0"/>
        <v>0.36818731117824777</v>
      </c>
    </row>
    <row r="15" spans="2:29" x14ac:dyDescent="0.25">
      <c r="B15" s="6">
        <v>35</v>
      </c>
      <c r="C15" s="2">
        <v>29168</v>
      </c>
      <c r="D15" s="2">
        <v>544.29</v>
      </c>
      <c r="E15" s="3">
        <f t="shared" si="0"/>
        <v>0.41109516616314196</v>
      </c>
    </row>
    <row r="16" spans="2:29" x14ac:dyDescent="0.25">
      <c r="B16" s="6">
        <v>36</v>
      </c>
      <c r="C16" s="2">
        <v>18560</v>
      </c>
      <c r="D16" s="2">
        <v>545.59</v>
      </c>
      <c r="E16" s="3">
        <f t="shared" si="0"/>
        <v>0.41207703927492451</v>
      </c>
    </row>
    <row r="17" spans="2:5" x14ac:dyDescent="0.25">
      <c r="B17" s="6">
        <v>37</v>
      </c>
      <c r="C17" s="2">
        <v>17990</v>
      </c>
      <c r="D17" s="2">
        <v>558.96</v>
      </c>
      <c r="E17" s="3">
        <f t="shared" si="0"/>
        <v>0.42217522658610274</v>
      </c>
    </row>
    <row r="18" spans="2:5" x14ac:dyDescent="0.25">
      <c r="B18" s="6">
        <v>38</v>
      </c>
      <c r="C18" s="2">
        <v>16696</v>
      </c>
      <c r="D18" s="2">
        <v>572.48</v>
      </c>
      <c r="E18" s="3">
        <f t="shared" si="0"/>
        <v>0.43238670694864051</v>
      </c>
    </row>
    <row r="19" spans="2:5" x14ac:dyDescent="0.25">
      <c r="B19" s="6">
        <v>39</v>
      </c>
      <c r="C19" s="2">
        <v>13804</v>
      </c>
      <c r="D19" s="2">
        <v>596.57000000000005</v>
      </c>
      <c r="E19" s="3">
        <f t="shared" si="0"/>
        <v>0.45058157099697888</v>
      </c>
    </row>
    <row r="20" spans="2:5" x14ac:dyDescent="0.25">
      <c r="B20" s="6">
        <v>40</v>
      </c>
      <c r="C20" s="2">
        <v>10942</v>
      </c>
      <c r="D20" s="2">
        <v>618.24</v>
      </c>
      <c r="E20" s="3">
        <f t="shared" si="0"/>
        <v>0.46694864048338369</v>
      </c>
    </row>
    <row r="21" spans="2:5" x14ac:dyDescent="0.25">
      <c r="B21" s="6">
        <v>41</v>
      </c>
      <c r="C21" s="2">
        <v>4708</v>
      </c>
      <c r="D21" s="2">
        <v>638.25</v>
      </c>
      <c r="E21" s="3">
        <f t="shared" si="0"/>
        <v>0.48206193353474319</v>
      </c>
    </row>
    <row r="22" spans="2:5" x14ac:dyDescent="0.25">
      <c r="B22" s="6">
        <v>42</v>
      </c>
      <c r="C22" s="2">
        <v>2242</v>
      </c>
      <c r="D22" s="2">
        <v>668.83</v>
      </c>
      <c r="E22" s="3">
        <f t="shared" si="0"/>
        <v>0.50515861027190334</v>
      </c>
    </row>
    <row r="23" spans="2:5" x14ac:dyDescent="0.25">
      <c r="B23" s="6">
        <v>43</v>
      </c>
      <c r="C23" s="2">
        <v>1203</v>
      </c>
      <c r="D23" s="2">
        <v>694.39</v>
      </c>
      <c r="E23" s="3">
        <f t="shared" si="0"/>
        <v>0.52446374622356495</v>
      </c>
    </row>
    <row r="24" spans="2:5" x14ac:dyDescent="0.25">
      <c r="B24" s="6">
        <v>44</v>
      </c>
      <c r="C24" s="2">
        <v>650</v>
      </c>
      <c r="D24" s="2">
        <v>720.02</v>
      </c>
      <c r="E24" s="3">
        <f t="shared" si="0"/>
        <v>0.54382175226586105</v>
      </c>
    </row>
    <row r="25" spans="2:5" x14ac:dyDescent="0.25">
      <c r="B25" s="6">
        <v>45</v>
      </c>
      <c r="C25" s="2">
        <v>286</v>
      </c>
      <c r="D25" s="2">
        <v>727.67</v>
      </c>
      <c r="E25" s="3">
        <f t="shared" si="0"/>
        <v>0.54959969788519636</v>
      </c>
    </row>
    <row r="26" spans="2:5" x14ac:dyDescent="0.25">
      <c r="B26" s="6" t="s">
        <v>3</v>
      </c>
      <c r="C26" s="2">
        <v>192</v>
      </c>
      <c r="D26" s="2">
        <v>756.64</v>
      </c>
      <c r="E26" s="3">
        <f t="shared" si="0"/>
        <v>0.57148036253776435</v>
      </c>
    </row>
    <row r="27" spans="2:5" x14ac:dyDescent="0.25">
      <c r="B27" s="6" t="s">
        <v>4</v>
      </c>
      <c r="C27" s="7">
        <v>176587</v>
      </c>
      <c r="D27" s="7">
        <v>533.91999999999996</v>
      </c>
      <c r="E27" s="4">
        <f t="shared" si="0"/>
        <v>0.40326283987915407</v>
      </c>
    </row>
    <row r="28" spans="2:5" x14ac:dyDescent="0.25">
      <c r="B28" s="6" t="s">
        <v>5</v>
      </c>
      <c r="C28" s="2">
        <v>60146</v>
      </c>
      <c r="D28" s="2">
        <v>457.34</v>
      </c>
      <c r="E28" s="3">
        <f t="shared" si="0"/>
        <v>0.3454229607250755</v>
      </c>
    </row>
    <row r="29" spans="2:5" x14ac:dyDescent="0.25">
      <c r="B29" s="6" t="s">
        <v>6</v>
      </c>
      <c r="C29" s="2">
        <v>96218</v>
      </c>
      <c r="D29" s="2">
        <v>559.66999999999996</v>
      </c>
      <c r="E29" s="3">
        <f t="shared" si="0"/>
        <v>0.42271148036253775</v>
      </c>
    </row>
    <row r="30" spans="2:5" x14ac:dyDescent="0.25">
      <c r="B30" s="6" t="s">
        <v>7</v>
      </c>
      <c r="C30" s="2">
        <v>20223</v>
      </c>
      <c r="D30" s="2">
        <v>639.16999999999996</v>
      </c>
      <c r="E30" s="3">
        <f t="shared" si="0"/>
        <v>0.48275679758308154</v>
      </c>
    </row>
    <row r="33" spans="2:4" ht="51.75" customHeight="1" x14ac:dyDescent="0.25">
      <c r="B33" s="90" t="str">
        <f>'starosna mirovina BMU'!B33:C33</f>
        <v>Prosječna mjesečna isplaćena netoplaća Republike Hrvatske za svibanj 2024. u eurima (EUR) (izvor: DZS)</v>
      </c>
      <c r="C33" s="90"/>
      <c r="D33" s="49">
        <f>'starosna mirovina BMU'!D33</f>
        <v>1324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{7881B877-B836-466F-848E-68AA4EA6FB17}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81B877-B836-466F-848E-68AA4EA6FB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>
      <selection activeCell="C7" sqref="C7:D30"/>
    </sheetView>
  </sheetViews>
  <sheetFormatPr defaultRowHeight="15" x14ac:dyDescent="0.25"/>
  <cols>
    <col min="2" max="2" width="15.140625" customWidth="1"/>
    <col min="3" max="5" width="16.7109375" customWidth="1"/>
  </cols>
  <sheetData>
    <row r="2" spans="2:29" ht="57.75" customHeight="1" x14ac:dyDescent="0.25">
      <c r="B2" s="91" t="s">
        <v>21</v>
      </c>
      <c r="C2" s="91"/>
      <c r="D2" s="91"/>
      <c r="E2" s="91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za lipanj 2024. (isplata u srpnju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svibanj 2024.</v>
      </c>
    </row>
    <row r="7" spans="2:29" x14ac:dyDescent="0.25">
      <c r="B7" s="6" t="s">
        <v>9</v>
      </c>
      <c r="C7" s="2">
        <v>0</v>
      </c>
      <c r="D7" s="12">
        <v>0</v>
      </c>
      <c r="E7" s="3">
        <f t="shared" ref="E7:E30" si="0">D7/$D$33</f>
        <v>0</v>
      </c>
    </row>
    <row r="8" spans="2:29" x14ac:dyDescent="0.25">
      <c r="B8" s="6" t="s">
        <v>1</v>
      </c>
      <c r="C8" s="2">
        <v>0</v>
      </c>
      <c r="D8" s="12">
        <v>0</v>
      </c>
      <c r="E8" s="3">
        <f t="shared" si="0"/>
        <v>0</v>
      </c>
    </row>
    <row r="9" spans="2:29" x14ac:dyDescent="0.25">
      <c r="B9" s="6" t="s">
        <v>2</v>
      </c>
      <c r="C9" s="2">
        <v>1</v>
      </c>
      <c r="D9" s="2">
        <v>505.24</v>
      </c>
      <c r="E9" s="3">
        <f t="shared" si="0"/>
        <v>0.38160120845921452</v>
      </c>
    </row>
    <row r="10" spans="2:29" x14ac:dyDescent="0.25">
      <c r="B10" s="6">
        <v>30</v>
      </c>
      <c r="C10" s="2">
        <v>0</v>
      </c>
      <c r="D10" s="12">
        <v>0</v>
      </c>
      <c r="E10" s="3">
        <f t="shared" si="0"/>
        <v>0</v>
      </c>
    </row>
    <row r="11" spans="2:29" x14ac:dyDescent="0.25">
      <c r="B11" s="6">
        <v>31</v>
      </c>
      <c r="C11" s="2">
        <v>13</v>
      </c>
      <c r="D11" s="2">
        <v>425.2</v>
      </c>
      <c r="E11" s="3">
        <f t="shared" si="0"/>
        <v>0.32114803625377641</v>
      </c>
    </row>
    <row r="12" spans="2:29" x14ac:dyDescent="0.25">
      <c r="B12" s="6">
        <v>32</v>
      </c>
      <c r="C12" s="2">
        <v>46</v>
      </c>
      <c r="D12" s="2">
        <v>444.77</v>
      </c>
      <c r="E12" s="3">
        <f t="shared" si="0"/>
        <v>0.33592900302114803</v>
      </c>
    </row>
    <row r="13" spans="2:29" x14ac:dyDescent="0.25">
      <c r="B13" s="6">
        <v>33</v>
      </c>
      <c r="C13" s="2">
        <v>40</v>
      </c>
      <c r="D13" s="2">
        <v>443.79</v>
      </c>
      <c r="E13" s="3">
        <f t="shared" si="0"/>
        <v>0.33518882175226589</v>
      </c>
    </row>
    <row r="14" spans="2:29" x14ac:dyDescent="0.25">
      <c r="B14" s="6">
        <v>34</v>
      </c>
      <c r="C14" s="2">
        <v>21</v>
      </c>
      <c r="D14" s="2">
        <v>468.08</v>
      </c>
      <c r="E14" s="3">
        <f t="shared" si="0"/>
        <v>0.3535347432024169</v>
      </c>
    </row>
    <row r="15" spans="2:29" x14ac:dyDescent="0.25">
      <c r="B15" s="6">
        <v>35</v>
      </c>
      <c r="C15" s="2">
        <v>93</v>
      </c>
      <c r="D15" s="2">
        <v>546.79</v>
      </c>
      <c r="E15" s="3">
        <f t="shared" si="0"/>
        <v>0.41298338368580056</v>
      </c>
    </row>
    <row r="16" spans="2:29" x14ac:dyDescent="0.25">
      <c r="B16" s="6">
        <v>36</v>
      </c>
      <c r="C16" s="2">
        <v>56</v>
      </c>
      <c r="D16" s="2">
        <v>541.80999999999995</v>
      </c>
      <c r="E16" s="3">
        <f t="shared" si="0"/>
        <v>0.40922205438066461</v>
      </c>
    </row>
    <row r="17" spans="2:5" x14ac:dyDescent="0.25">
      <c r="B17" s="6">
        <v>37</v>
      </c>
      <c r="C17" s="2">
        <v>47</v>
      </c>
      <c r="D17" s="2">
        <v>554.20000000000005</v>
      </c>
      <c r="E17" s="3">
        <f t="shared" si="0"/>
        <v>0.41858006042296075</v>
      </c>
    </row>
    <row r="18" spans="2:5" x14ac:dyDescent="0.25">
      <c r="B18" s="6">
        <v>38</v>
      </c>
      <c r="C18" s="2">
        <v>26</v>
      </c>
      <c r="D18" s="2">
        <v>596.57000000000005</v>
      </c>
      <c r="E18" s="3">
        <f t="shared" si="0"/>
        <v>0.45058157099697888</v>
      </c>
    </row>
    <row r="19" spans="2:5" x14ac:dyDescent="0.25">
      <c r="B19" s="6">
        <v>39</v>
      </c>
      <c r="C19" s="2">
        <v>20</v>
      </c>
      <c r="D19" s="2">
        <v>609.79</v>
      </c>
      <c r="E19" s="3">
        <f t="shared" si="0"/>
        <v>0.46056646525679756</v>
      </c>
    </row>
    <row r="20" spans="2:5" x14ac:dyDescent="0.25">
      <c r="B20" s="6">
        <v>40</v>
      </c>
      <c r="C20" s="2">
        <v>9</v>
      </c>
      <c r="D20" s="2">
        <v>648.64</v>
      </c>
      <c r="E20" s="3">
        <f t="shared" si="0"/>
        <v>0.4899093655589124</v>
      </c>
    </row>
    <row r="21" spans="2:5" x14ac:dyDescent="0.25">
      <c r="B21" s="6">
        <v>41</v>
      </c>
      <c r="C21" s="2">
        <v>3</v>
      </c>
      <c r="D21" s="2">
        <v>673.87</v>
      </c>
      <c r="E21" s="3">
        <f t="shared" si="0"/>
        <v>0.50896525679758309</v>
      </c>
    </row>
    <row r="22" spans="2:5" x14ac:dyDescent="0.25">
      <c r="B22" s="6">
        <v>42</v>
      </c>
      <c r="C22" s="2">
        <v>4</v>
      </c>
      <c r="D22" s="2">
        <v>673.89</v>
      </c>
      <c r="E22" s="3">
        <f t="shared" si="0"/>
        <v>0.50898036253776435</v>
      </c>
    </row>
    <row r="23" spans="2:5" x14ac:dyDescent="0.25">
      <c r="B23" s="6">
        <v>43</v>
      </c>
      <c r="C23" s="2">
        <v>2</v>
      </c>
      <c r="D23" s="2">
        <v>760.84</v>
      </c>
      <c r="E23" s="3">
        <f t="shared" si="0"/>
        <v>0.57465256797583086</v>
      </c>
    </row>
    <row r="24" spans="2:5" x14ac:dyDescent="0.25">
      <c r="B24" s="6">
        <v>44</v>
      </c>
      <c r="C24" s="2">
        <v>0</v>
      </c>
      <c r="D24" s="12">
        <v>0</v>
      </c>
      <c r="E24" s="3">
        <f t="shared" si="0"/>
        <v>0</v>
      </c>
    </row>
    <row r="25" spans="2:5" x14ac:dyDescent="0.25">
      <c r="B25" s="6">
        <v>45</v>
      </c>
      <c r="C25" s="2">
        <v>0</v>
      </c>
      <c r="D25" s="12">
        <v>0</v>
      </c>
      <c r="E25" s="3">
        <f t="shared" si="0"/>
        <v>0</v>
      </c>
    </row>
    <row r="26" spans="2:5" x14ac:dyDescent="0.25">
      <c r="B26" s="6" t="s">
        <v>3</v>
      </c>
      <c r="C26" s="2">
        <v>0</v>
      </c>
      <c r="D26" s="12">
        <v>0</v>
      </c>
      <c r="E26" s="3">
        <f t="shared" si="0"/>
        <v>0</v>
      </c>
    </row>
    <row r="27" spans="2:5" x14ac:dyDescent="0.25">
      <c r="B27" s="6" t="s">
        <v>4</v>
      </c>
      <c r="C27" s="7">
        <v>381</v>
      </c>
      <c r="D27" s="7">
        <v>527.80999999999995</v>
      </c>
      <c r="E27" s="4">
        <f t="shared" si="0"/>
        <v>0.39864803625377637</v>
      </c>
    </row>
    <row r="28" spans="2:5" x14ac:dyDescent="0.25">
      <c r="B28" s="6" t="s">
        <v>5</v>
      </c>
      <c r="C28" s="2">
        <v>121</v>
      </c>
      <c r="D28" s="2">
        <v>446.89</v>
      </c>
      <c r="E28" s="3">
        <f t="shared" si="0"/>
        <v>0.33753021148036255</v>
      </c>
    </row>
    <row r="29" spans="2:5" x14ac:dyDescent="0.25">
      <c r="B29" s="6" t="s">
        <v>6</v>
      </c>
      <c r="C29" s="2">
        <v>242</v>
      </c>
      <c r="D29" s="2">
        <v>557.63</v>
      </c>
      <c r="E29" s="3">
        <f t="shared" si="0"/>
        <v>0.42117069486404834</v>
      </c>
    </row>
    <row r="30" spans="2:5" x14ac:dyDescent="0.25">
      <c r="B30" s="6" t="s">
        <v>7</v>
      </c>
      <c r="C30" s="2">
        <v>18</v>
      </c>
      <c r="D30" s="2">
        <v>670.92</v>
      </c>
      <c r="E30" s="3">
        <f t="shared" si="0"/>
        <v>0.50673716012084591</v>
      </c>
    </row>
    <row r="33" spans="2:4" ht="48" customHeight="1" x14ac:dyDescent="0.25">
      <c r="B33" s="90" t="str">
        <f>'starosna mirovina BMU'!B33:C33</f>
        <v>Prosječna mjesečna isplaćena netoplaća Republike Hrvatske za svibanj 2024. u eurima (EUR) (izvor: DZS)</v>
      </c>
      <c r="C33" s="90"/>
      <c r="D33" s="49">
        <f>'starosna mirovina BMU'!D33</f>
        <v>1324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{3DB55979-8B77-4158-8C4C-29F0848DDEF3}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B55979-8B77-4158-8C4C-29F0848DDEF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>
      <selection activeCell="C7" sqref="C7:D30"/>
    </sheetView>
  </sheetViews>
  <sheetFormatPr defaultRowHeight="15" x14ac:dyDescent="0.25"/>
  <cols>
    <col min="2" max="2" width="15.140625" customWidth="1"/>
    <col min="3" max="3" width="17.7109375" customWidth="1"/>
    <col min="4" max="5" width="16.7109375" customWidth="1"/>
  </cols>
  <sheetData>
    <row r="2" spans="2:29" ht="50.25" customHeight="1" x14ac:dyDescent="0.25">
      <c r="B2" s="89" t="s">
        <v>14</v>
      </c>
      <c r="C2" s="89"/>
      <c r="D2" s="89"/>
      <c r="E2" s="8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29" ht="26.25" customHeight="1" x14ac:dyDescent="0.25"/>
    <row r="5" spans="2:29" x14ac:dyDescent="0.25">
      <c r="B5" t="str">
        <f>'starosna mirovina BMU'!B5</f>
        <v>za lipanj 2024. (isplata u srpnju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svibanj 2024.</v>
      </c>
    </row>
    <row r="7" spans="2:29" x14ac:dyDescent="0.25">
      <c r="B7" s="6" t="s">
        <v>9</v>
      </c>
      <c r="C7" s="2">
        <v>81240</v>
      </c>
      <c r="D7" s="12">
        <v>305.56</v>
      </c>
      <c r="E7" s="3">
        <f t="shared" ref="E7:E30" si="0">D7/$D$33</f>
        <v>0.23078549848942598</v>
      </c>
    </row>
    <row r="8" spans="2:29" x14ac:dyDescent="0.25">
      <c r="B8" s="6" t="s">
        <v>1</v>
      </c>
      <c r="C8" s="2">
        <v>61514</v>
      </c>
      <c r="D8" s="2">
        <v>380.05</v>
      </c>
      <c r="E8" s="3">
        <f t="shared" si="0"/>
        <v>0.28704682779456192</v>
      </c>
    </row>
    <row r="9" spans="2:29" x14ac:dyDescent="0.25">
      <c r="B9" s="6" t="s">
        <v>2</v>
      </c>
      <c r="C9" s="2">
        <v>65747</v>
      </c>
      <c r="D9" s="2">
        <v>479.35</v>
      </c>
      <c r="E9" s="3">
        <f t="shared" si="0"/>
        <v>0.36204682779456193</v>
      </c>
    </row>
    <row r="10" spans="2:29" x14ac:dyDescent="0.25">
      <c r="B10" s="6">
        <v>30</v>
      </c>
      <c r="C10" s="2">
        <v>42046</v>
      </c>
      <c r="D10" s="2">
        <v>516.11</v>
      </c>
      <c r="E10" s="3">
        <f t="shared" si="0"/>
        <v>0.38981117824773415</v>
      </c>
    </row>
    <row r="11" spans="2:29" x14ac:dyDescent="0.25">
      <c r="B11" s="6">
        <v>31</v>
      </c>
      <c r="C11" s="2">
        <v>25823</v>
      </c>
      <c r="D11" s="2">
        <v>528.74</v>
      </c>
      <c r="E11" s="3">
        <f t="shared" si="0"/>
        <v>0.39935045317220547</v>
      </c>
    </row>
    <row r="12" spans="2:29" x14ac:dyDescent="0.25">
      <c r="B12" s="6">
        <v>32</v>
      </c>
      <c r="C12" s="2">
        <v>25470</v>
      </c>
      <c r="D12" s="2">
        <v>534.47</v>
      </c>
      <c r="E12" s="3">
        <f t="shared" si="0"/>
        <v>0.40367824773413902</v>
      </c>
    </row>
    <row r="13" spans="2:29" x14ac:dyDescent="0.25">
      <c r="B13" s="6">
        <v>33</v>
      </c>
      <c r="C13" s="2">
        <v>22724</v>
      </c>
      <c r="D13" s="2">
        <v>554.04999999999995</v>
      </c>
      <c r="E13" s="3">
        <f t="shared" si="0"/>
        <v>0.41846676737160116</v>
      </c>
    </row>
    <row r="14" spans="2:29" x14ac:dyDescent="0.25">
      <c r="B14" s="6">
        <v>34</v>
      </c>
      <c r="C14" s="2">
        <v>18066</v>
      </c>
      <c r="D14" s="2">
        <v>576.98</v>
      </c>
      <c r="E14" s="3">
        <f t="shared" si="0"/>
        <v>0.43578549848942599</v>
      </c>
    </row>
    <row r="15" spans="2:29" x14ac:dyDescent="0.25">
      <c r="B15" s="6">
        <v>35</v>
      </c>
      <c r="C15" s="2">
        <v>73951</v>
      </c>
      <c r="D15" s="2">
        <v>615.76</v>
      </c>
      <c r="E15" s="3">
        <f t="shared" si="0"/>
        <v>0.46507552870090635</v>
      </c>
    </row>
    <row r="16" spans="2:29" x14ac:dyDescent="0.25">
      <c r="B16" s="6">
        <v>36</v>
      </c>
      <c r="C16" s="2">
        <v>33718</v>
      </c>
      <c r="D16" s="2">
        <v>616.04999999999995</v>
      </c>
      <c r="E16" s="3">
        <f t="shared" si="0"/>
        <v>0.46529456193353469</v>
      </c>
    </row>
    <row r="17" spans="2:5" x14ac:dyDescent="0.25">
      <c r="B17" s="6">
        <v>37</v>
      </c>
      <c r="C17" s="2">
        <v>31187</v>
      </c>
      <c r="D17" s="2">
        <v>635.73</v>
      </c>
      <c r="E17" s="3">
        <f t="shared" si="0"/>
        <v>0.48015861027190332</v>
      </c>
    </row>
    <row r="18" spans="2:5" x14ac:dyDescent="0.25">
      <c r="B18" s="6">
        <v>38</v>
      </c>
      <c r="C18" s="2">
        <v>29316</v>
      </c>
      <c r="D18" s="2">
        <v>663.28</v>
      </c>
      <c r="E18" s="3">
        <f t="shared" si="0"/>
        <v>0.50096676737160117</v>
      </c>
    </row>
    <row r="19" spans="2:5" x14ac:dyDescent="0.25">
      <c r="B19" s="6">
        <v>39</v>
      </c>
      <c r="C19" s="2">
        <v>25667</v>
      </c>
      <c r="D19" s="2">
        <v>702.64</v>
      </c>
      <c r="E19" s="3">
        <f t="shared" si="0"/>
        <v>0.53069486404833832</v>
      </c>
    </row>
    <row r="20" spans="2:5" x14ac:dyDescent="0.25">
      <c r="B20" s="6">
        <v>40</v>
      </c>
      <c r="C20" s="2">
        <v>38476</v>
      </c>
      <c r="D20" s="2">
        <v>756.83</v>
      </c>
      <c r="E20" s="3">
        <f t="shared" si="0"/>
        <v>0.57162386706948642</v>
      </c>
    </row>
    <row r="21" spans="2:5" x14ac:dyDescent="0.25">
      <c r="B21" s="6">
        <v>41</v>
      </c>
      <c r="C21" s="2">
        <v>43225</v>
      </c>
      <c r="D21" s="2">
        <v>703.16</v>
      </c>
      <c r="E21" s="3">
        <f t="shared" si="0"/>
        <v>0.53108761329305132</v>
      </c>
    </row>
    <row r="22" spans="2:5" x14ac:dyDescent="0.25">
      <c r="B22" s="6">
        <v>42</v>
      </c>
      <c r="C22" s="2">
        <v>23327</v>
      </c>
      <c r="D22" s="2">
        <v>746.72</v>
      </c>
      <c r="E22" s="3">
        <f t="shared" si="0"/>
        <v>0.56398791540785498</v>
      </c>
    </row>
    <row r="23" spans="2:5" x14ac:dyDescent="0.25">
      <c r="B23" s="6">
        <v>43</v>
      </c>
      <c r="C23" s="2">
        <v>16805</v>
      </c>
      <c r="D23" s="2">
        <v>779.56</v>
      </c>
      <c r="E23" s="3">
        <f t="shared" si="0"/>
        <v>0.58879154078549845</v>
      </c>
    </row>
    <row r="24" spans="2:5" x14ac:dyDescent="0.25">
      <c r="B24" s="6">
        <v>44</v>
      </c>
      <c r="C24" s="2">
        <v>12493</v>
      </c>
      <c r="D24" s="2">
        <v>814.03</v>
      </c>
      <c r="E24" s="3">
        <f t="shared" si="0"/>
        <v>0.61482628398791539</v>
      </c>
    </row>
    <row r="25" spans="2:5" x14ac:dyDescent="0.25">
      <c r="B25" s="6">
        <v>45</v>
      </c>
      <c r="C25" s="2">
        <v>10201</v>
      </c>
      <c r="D25" s="2">
        <v>835.8</v>
      </c>
      <c r="E25" s="3">
        <f t="shared" si="0"/>
        <v>0.63126888217522659</v>
      </c>
    </row>
    <row r="26" spans="2:5" x14ac:dyDescent="0.25">
      <c r="B26" s="6" t="s">
        <v>3</v>
      </c>
      <c r="C26" s="2">
        <v>16557</v>
      </c>
      <c r="D26" s="2">
        <v>932.88</v>
      </c>
      <c r="E26" s="3">
        <f t="shared" si="0"/>
        <v>0.7045921450151057</v>
      </c>
    </row>
    <row r="27" spans="2:5" x14ac:dyDescent="0.25">
      <c r="B27" s="6" t="s">
        <v>4</v>
      </c>
      <c r="C27" s="7">
        <v>697553</v>
      </c>
      <c r="D27" s="7">
        <v>572.70000000000005</v>
      </c>
      <c r="E27" s="4">
        <f t="shared" si="0"/>
        <v>0.43255287009063448</v>
      </c>
    </row>
    <row r="28" spans="2:5" x14ac:dyDescent="0.25">
      <c r="B28" s="6" t="s">
        <v>5</v>
      </c>
      <c r="C28" s="2">
        <v>342630</v>
      </c>
      <c r="D28" s="2">
        <v>442.75</v>
      </c>
      <c r="E28" s="3">
        <f t="shared" si="0"/>
        <v>0.33440332326283989</v>
      </c>
    </row>
    <row r="29" spans="2:5" x14ac:dyDescent="0.25">
      <c r="B29" s="6" t="s">
        <v>6</v>
      </c>
      <c r="C29" s="2">
        <v>193839</v>
      </c>
      <c r="D29" s="2">
        <v>637.71</v>
      </c>
      <c r="E29" s="3">
        <f t="shared" si="0"/>
        <v>0.48165407854984899</v>
      </c>
    </row>
    <row r="30" spans="2:5" x14ac:dyDescent="0.25">
      <c r="B30" s="6" t="s">
        <v>7</v>
      </c>
      <c r="C30" s="2">
        <v>161084</v>
      </c>
      <c r="D30" s="2">
        <v>770.87</v>
      </c>
      <c r="E30" s="3">
        <f t="shared" si="0"/>
        <v>0.58222809667673714</v>
      </c>
    </row>
    <row r="33" spans="2:4" ht="45.75" customHeight="1" x14ac:dyDescent="0.25">
      <c r="B33" s="90" t="str">
        <f>'starosna mirovina BMU'!B33:C33</f>
        <v>Prosječna mjesečna isplaćena netoplaća Republike Hrvatske za svibanj 2024. u eurima (EUR) (izvor: DZS)</v>
      </c>
      <c r="C33" s="90"/>
      <c r="D33" s="49">
        <f>'starosna mirovina BMU'!D33</f>
        <v>1324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{891DE951-73B4-4BE3-A51D-5EBAF9AE1DEA}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1DE951-73B4-4BE3-A51D-5EBAF9AE1D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topLeftCell="A3" workbookViewId="0">
      <selection activeCell="C7" sqref="C7:D30"/>
    </sheetView>
  </sheetViews>
  <sheetFormatPr defaultRowHeight="15" x14ac:dyDescent="0.25"/>
  <cols>
    <col min="2" max="2" width="15.140625" customWidth="1"/>
    <col min="3" max="3" width="16.28515625" customWidth="1"/>
    <col min="4" max="5" width="16.7109375" customWidth="1"/>
  </cols>
  <sheetData>
    <row r="2" spans="2:29" ht="46.5" customHeight="1" x14ac:dyDescent="0.25">
      <c r="B2" s="96" t="s">
        <v>15</v>
      </c>
      <c r="C2" s="96"/>
      <c r="D2" s="96"/>
      <c r="E2" s="96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5" spans="2:29" x14ac:dyDescent="0.25">
      <c r="B5" t="str">
        <f>'starosna mirovina BMU'!B5</f>
        <v>za lipanj 2024. (isplata u srpnju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svibanj 2024.</v>
      </c>
    </row>
    <row r="7" spans="2:29" x14ac:dyDescent="0.25">
      <c r="B7" s="6" t="s">
        <v>9</v>
      </c>
      <c r="C7" s="2">
        <v>35207</v>
      </c>
      <c r="D7" s="12">
        <v>320.81</v>
      </c>
      <c r="E7" s="3">
        <f t="shared" ref="E7:E30" si="0">D7/$D$33</f>
        <v>0.24230362537764349</v>
      </c>
    </row>
    <row r="8" spans="2:29" x14ac:dyDescent="0.25">
      <c r="B8" s="6" t="s">
        <v>1</v>
      </c>
      <c r="C8" s="2">
        <v>17877</v>
      </c>
      <c r="D8" s="2">
        <v>388.13</v>
      </c>
      <c r="E8" s="3">
        <f t="shared" si="0"/>
        <v>0.29314954682779454</v>
      </c>
      <c r="I8" s="1"/>
    </row>
    <row r="9" spans="2:29" x14ac:dyDescent="0.25">
      <c r="B9" s="6" t="s">
        <v>2</v>
      </c>
      <c r="C9" s="2">
        <v>17960</v>
      </c>
      <c r="D9" s="2">
        <v>434.19</v>
      </c>
      <c r="E9" s="3">
        <f t="shared" si="0"/>
        <v>0.32793806646525681</v>
      </c>
    </row>
    <row r="10" spans="2:29" x14ac:dyDescent="0.25">
      <c r="B10" s="6">
        <v>30</v>
      </c>
      <c r="C10" s="2">
        <v>3053</v>
      </c>
      <c r="D10" s="2">
        <v>465.67</v>
      </c>
      <c r="E10" s="3">
        <f t="shared" si="0"/>
        <v>0.35171450151057404</v>
      </c>
    </row>
    <row r="11" spans="2:29" x14ac:dyDescent="0.25">
      <c r="B11" s="6">
        <v>31</v>
      </c>
      <c r="C11" s="2">
        <v>2508</v>
      </c>
      <c r="D11" s="2">
        <v>471.89</v>
      </c>
      <c r="E11" s="3">
        <f t="shared" si="0"/>
        <v>0.35641238670694864</v>
      </c>
    </row>
    <row r="12" spans="2:29" x14ac:dyDescent="0.25">
      <c r="B12" s="6">
        <v>32</v>
      </c>
      <c r="C12" s="2">
        <v>2203</v>
      </c>
      <c r="D12" s="2">
        <v>484.65</v>
      </c>
      <c r="E12" s="3">
        <f t="shared" si="0"/>
        <v>0.36604984894259818</v>
      </c>
    </row>
    <row r="13" spans="2:29" x14ac:dyDescent="0.25">
      <c r="B13" s="6">
        <v>33</v>
      </c>
      <c r="C13" s="2">
        <v>1940</v>
      </c>
      <c r="D13" s="2">
        <v>495.6</v>
      </c>
      <c r="E13" s="3">
        <f t="shared" si="0"/>
        <v>0.37432024169184291</v>
      </c>
    </row>
    <row r="14" spans="2:29" x14ac:dyDescent="0.25">
      <c r="B14" s="6">
        <v>34</v>
      </c>
      <c r="C14" s="2">
        <v>1632</v>
      </c>
      <c r="D14" s="2">
        <v>509.64</v>
      </c>
      <c r="E14" s="3">
        <f t="shared" si="0"/>
        <v>0.38492447129909363</v>
      </c>
    </row>
    <row r="15" spans="2:29" x14ac:dyDescent="0.25">
      <c r="B15" s="6">
        <v>35</v>
      </c>
      <c r="C15" s="2">
        <v>1317</v>
      </c>
      <c r="D15" s="2">
        <v>511.73</v>
      </c>
      <c r="E15" s="3">
        <f t="shared" si="0"/>
        <v>0.38650302114803625</v>
      </c>
    </row>
    <row r="16" spans="2:29" x14ac:dyDescent="0.25">
      <c r="B16" s="6">
        <v>36</v>
      </c>
      <c r="C16" s="2">
        <v>1070</v>
      </c>
      <c r="D16" s="2">
        <v>522.96</v>
      </c>
      <c r="E16" s="3">
        <f t="shared" si="0"/>
        <v>0.39498489425981875</v>
      </c>
    </row>
    <row r="17" spans="2:5" x14ac:dyDescent="0.25">
      <c r="B17" s="6">
        <v>37</v>
      </c>
      <c r="C17" s="2">
        <v>755</v>
      </c>
      <c r="D17" s="2">
        <v>538.07000000000005</v>
      </c>
      <c r="E17" s="3">
        <f t="shared" si="0"/>
        <v>0.40639728096676742</v>
      </c>
    </row>
    <row r="18" spans="2:5" x14ac:dyDescent="0.25">
      <c r="B18" s="6">
        <v>38</v>
      </c>
      <c r="C18" s="2">
        <v>595</v>
      </c>
      <c r="D18" s="2">
        <v>544.73</v>
      </c>
      <c r="E18" s="3">
        <f t="shared" si="0"/>
        <v>0.41142749244712995</v>
      </c>
    </row>
    <row r="19" spans="2:5" x14ac:dyDescent="0.25">
      <c r="B19" s="6">
        <v>39</v>
      </c>
      <c r="C19" s="2">
        <v>382</v>
      </c>
      <c r="D19" s="2">
        <v>550</v>
      </c>
      <c r="E19" s="3">
        <f t="shared" si="0"/>
        <v>0.41540785498489424</v>
      </c>
    </row>
    <row r="20" spans="2:5" x14ac:dyDescent="0.25">
      <c r="B20" s="6">
        <v>40</v>
      </c>
      <c r="C20" s="2">
        <v>252</v>
      </c>
      <c r="D20" s="2">
        <v>565.59</v>
      </c>
      <c r="E20" s="3">
        <f t="shared" si="0"/>
        <v>0.42718277945619337</v>
      </c>
    </row>
    <row r="21" spans="2:5" x14ac:dyDescent="0.25">
      <c r="B21" s="6">
        <v>41</v>
      </c>
      <c r="C21" s="2">
        <v>134</v>
      </c>
      <c r="D21" s="2">
        <v>565.16999999999996</v>
      </c>
      <c r="E21" s="3">
        <f t="shared" si="0"/>
        <v>0.4268655589123867</v>
      </c>
    </row>
    <row r="22" spans="2:5" x14ac:dyDescent="0.25">
      <c r="B22" s="6">
        <v>42</v>
      </c>
      <c r="C22" s="2">
        <v>72</v>
      </c>
      <c r="D22" s="2">
        <v>603.51</v>
      </c>
      <c r="E22" s="3">
        <f t="shared" si="0"/>
        <v>0.45582326283987917</v>
      </c>
    </row>
    <row r="23" spans="2:5" x14ac:dyDescent="0.25">
      <c r="B23" s="6">
        <v>43</v>
      </c>
      <c r="C23" s="2">
        <v>52</v>
      </c>
      <c r="D23" s="2">
        <v>656.38</v>
      </c>
      <c r="E23" s="3">
        <f t="shared" si="0"/>
        <v>0.49575528700906346</v>
      </c>
    </row>
    <row r="24" spans="2:5" x14ac:dyDescent="0.25">
      <c r="B24" s="6">
        <v>44</v>
      </c>
      <c r="C24" s="2">
        <v>32</v>
      </c>
      <c r="D24" s="2">
        <v>621.37</v>
      </c>
      <c r="E24" s="3">
        <f t="shared" si="0"/>
        <v>0.46931268882175226</v>
      </c>
    </row>
    <row r="25" spans="2:5" x14ac:dyDescent="0.25">
      <c r="B25" s="6">
        <v>45</v>
      </c>
      <c r="C25" s="2">
        <v>25</v>
      </c>
      <c r="D25" s="2">
        <v>656.64</v>
      </c>
      <c r="E25" s="3">
        <f t="shared" si="0"/>
        <v>0.4959516616314199</v>
      </c>
    </row>
    <row r="26" spans="2:5" x14ac:dyDescent="0.25">
      <c r="B26" s="6" t="s">
        <v>3</v>
      </c>
      <c r="C26" s="2">
        <v>30</v>
      </c>
      <c r="D26" s="2">
        <v>714.97</v>
      </c>
      <c r="E26" s="3">
        <f t="shared" si="0"/>
        <v>0.54000755287009061</v>
      </c>
    </row>
    <row r="27" spans="2:5" x14ac:dyDescent="0.25">
      <c r="B27" s="6" t="s">
        <v>4</v>
      </c>
      <c r="C27" s="7">
        <v>87096</v>
      </c>
      <c r="D27" s="70">
        <v>390.66</v>
      </c>
      <c r="E27" s="4">
        <f t="shared" si="0"/>
        <v>0.2950604229607251</v>
      </c>
    </row>
    <row r="28" spans="2:5" x14ac:dyDescent="0.25">
      <c r="B28" s="6" t="s">
        <v>5</v>
      </c>
      <c r="C28" s="2">
        <v>82380</v>
      </c>
      <c r="D28" s="2">
        <v>382.34</v>
      </c>
      <c r="E28" s="3">
        <f t="shared" si="0"/>
        <v>0.28877643504531719</v>
      </c>
    </row>
    <row r="29" spans="2:5" x14ac:dyDescent="0.25">
      <c r="B29" s="6" t="s">
        <v>6</v>
      </c>
      <c r="C29" s="2">
        <v>4119</v>
      </c>
      <c r="D29" s="2">
        <v>527.79</v>
      </c>
      <c r="E29" s="3">
        <f t="shared" si="0"/>
        <v>0.39863293051359516</v>
      </c>
    </row>
    <row r="30" spans="2:5" x14ac:dyDescent="0.25">
      <c r="B30" s="6" t="s">
        <v>7</v>
      </c>
      <c r="C30" s="2">
        <v>597</v>
      </c>
      <c r="D30" s="2">
        <v>592.29</v>
      </c>
      <c r="E30" s="3">
        <f t="shared" si="0"/>
        <v>0.4473489425981873</v>
      </c>
    </row>
    <row r="33" spans="2:4" ht="46.5" customHeight="1" x14ac:dyDescent="0.25">
      <c r="B33" s="90" t="str">
        <f>'starosna mirovina BMU'!B33:C33</f>
        <v>Prosječna mjesečna isplaćena netoplaća Republike Hrvatske za svibanj 2024. u eurima (EUR) (izvor: DZS)</v>
      </c>
      <c r="C33" s="90"/>
      <c r="D33" s="49">
        <f>'starosna mirovina BMU'!D33</f>
        <v>1324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{B10FB4BF-1B7C-42CA-B250-0ED4EFA8503A}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0FB4BF-1B7C-42CA-B250-0ED4EFA850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1</vt:i4>
      </vt:variant>
    </vt:vector>
  </HeadingPairs>
  <TitlesOfParts>
    <vt:vector size="12" baseType="lpstr">
      <vt:lpstr>NOVO GRAF+TABLICA</vt:lpstr>
      <vt:lpstr>starosna mirovina BMU</vt:lpstr>
      <vt:lpstr>starosna za dugo.osig. BMU</vt:lpstr>
      <vt:lpstr>starosna prevedena iz inv.BMU</vt:lpstr>
      <vt:lpstr>UKUPNO starosna BMU</vt:lpstr>
      <vt:lpstr>PSM BMU</vt:lpstr>
      <vt:lpstr>PSM zbog stečaja BMU</vt:lpstr>
      <vt:lpstr>sveukupno ST BMU</vt:lpstr>
      <vt:lpstr>invalidska BMU</vt:lpstr>
      <vt:lpstr>obiteljska BMU</vt:lpstr>
      <vt:lpstr>UKUPNO BMU</vt:lpstr>
      <vt:lpstr>'NOVO GRAF+TABLICA'!Podrucje_ispisa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Oštarić</dc:creator>
  <cp:lastModifiedBy>Josipa Perica</cp:lastModifiedBy>
  <cp:lastPrinted>2024-07-19T09:12:30Z</cp:lastPrinted>
  <dcterms:created xsi:type="dcterms:W3CDTF">2023-10-03T11:00:22Z</dcterms:created>
  <dcterms:modified xsi:type="dcterms:W3CDTF">2024-07-19T09:16:34Z</dcterms:modified>
</cp:coreProperties>
</file>