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engleska varijanta za web\2025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UKUPNO starosna BMU" sheetId="4" state="hidden" r:id="rId5"/>
    <sheet name="PSM BMU" sheetId="5" r:id="rId6"/>
    <sheet name="PSM zbog stečaja BMU" sheetId="6" r:id="rId7"/>
    <sheet name="sveukupno ST BMU" sheetId="8" r:id="rId8"/>
    <sheet name="invalidska BMU" sheetId="9" r:id="rId9"/>
    <sheet name="obiteljska BMU" sheetId="11" r:id="rId10"/>
    <sheet name="UKUPNO BMU" sheetId="13" state="hidden" r:id="rId11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1" l="1"/>
  <c r="B31" i="9"/>
  <c r="B31" i="8"/>
  <c r="B27" i="6"/>
  <c r="B28" i="5"/>
  <c r="B31" i="3"/>
  <c r="B14" i="2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11" l="1"/>
  <c r="D6" i="11"/>
  <c r="C6" i="11"/>
  <c r="E6" i="9"/>
  <c r="D6" i="9"/>
  <c r="C6" i="9"/>
  <c r="E6" i="8"/>
  <c r="D6" i="8"/>
  <c r="C6" i="8"/>
  <c r="E6" i="6"/>
  <c r="D6" i="6"/>
  <c r="C6" i="6"/>
  <c r="E6" i="5"/>
  <c r="D6" i="5"/>
  <c r="C6" i="5"/>
  <c r="E6" i="3"/>
  <c r="D6" i="3"/>
  <c r="C6" i="3"/>
  <c r="E6" i="2"/>
  <c r="D6" i="2"/>
  <c r="C6" i="2"/>
  <c r="B5" i="11" l="1"/>
  <c r="B5" i="9"/>
  <c r="B5" i="8"/>
  <c r="B5" i="6"/>
  <c r="B5" i="5"/>
  <c r="E7" i="4" l="1"/>
  <c r="E6" i="13"/>
  <c r="D33" i="13"/>
  <c r="B33" i="13"/>
  <c r="D33" i="11"/>
  <c r="B33" i="11"/>
  <c r="D33" i="9"/>
  <c r="B33" i="9"/>
  <c r="D33" i="8"/>
  <c r="B33" i="8"/>
  <c r="D29" i="6"/>
  <c r="B29" i="6"/>
  <c r="D29" i="5"/>
  <c r="B29" i="5"/>
  <c r="D34" i="4"/>
  <c r="B34" i="4"/>
  <c r="D16" i="2"/>
  <c r="D33" i="3"/>
  <c r="B33" i="3"/>
  <c r="B16" i="2"/>
  <c r="E7" i="1"/>
  <c r="E7" i="6" l="1"/>
  <c r="E8" i="6"/>
  <c r="E12" i="6"/>
  <c r="E16" i="6"/>
  <c r="E20" i="6"/>
  <c r="E24" i="6"/>
  <c r="E14" i="6"/>
  <c r="E18" i="6"/>
  <c r="E22" i="6"/>
  <c r="E26" i="6"/>
  <c r="E11" i="6"/>
  <c r="E23" i="6"/>
  <c r="E9" i="6"/>
  <c r="E13" i="6"/>
  <c r="E17" i="6"/>
  <c r="E21" i="6"/>
  <c r="E25" i="6"/>
  <c r="E10" i="6"/>
  <c r="E15" i="6"/>
  <c r="E19" i="6"/>
  <c r="B5" i="3"/>
  <c r="B6" i="4" s="1"/>
  <c r="B5" i="2"/>
  <c r="B5" i="13" l="1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7" i="2"/>
  <c r="E8" i="2"/>
  <c r="E9" i="2"/>
  <c r="E10" i="2"/>
  <c r="E11" i="2"/>
  <c r="E12" i="2"/>
  <c r="E13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<sst xmlns="http://schemas.openxmlformats.org/spreadsheetml/2006/main" count="133" uniqueCount="66">
  <si>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</si>
  <si>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</si>
  <si>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</si>
  <si>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</si>
  <si>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</si>
  <si>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</si>
  <si>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</si>
  <si>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</si>
  <si>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</si>
  <si>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</si>
  <si>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</si>
  <si>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UKUPNE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</si>
  <si>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t>( Starosna + starosna za dugog.osiguranika + starosna preved. iz invalidske)</t>
  </si>
  <si>
    <r>
      <rPr>
        <b/>
        <sz val="14"/>
        <color rgb="FFFF0000"/>
        <rFont val="Calibri"/>
        <family val="2"/>
        <charset val="238"/>
        <scheme val="minor"/>
      </rPr>
      <t>UKUPNO</t>
    </r>
    <r>
      <rPr>
        <b/>
        <sz val="10"/>
        <color theme="1"/>
        <rFont val="Calibri"/>
        <family val="2"/>
        <charset val="238"/>
        <scheme val="minor"/>
      </rPr>
      <t xml:space="preserve"> KORISNICI MIROVINA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</si>
  <si>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Pension beneficiaries entitled according to the Pension Insurance Act  
</t>
    </r>
    <r>
      <rPr>
        <b/>
        <i/>
        <sz val="14"/>
        <color rgb="FFFF0000"/>
        <rFont val="Calibri"/>
        <family val="2"/>
        <charset val="238"/>
        <scheme val="minor"/>
      </rPr>
      <t>not including international agreements</t>
    </r>
  </si>
  <si>
    <t>Old age pension</t>
  </si>
  <si>
    <t>Old age pension for long-term insurees  - Art. 35</t>
  </si>
  <si>
    <t>Old age pension transformed from disability pension</t>
  </si>
  <si>
    <t>Type of pension</t>
  </si>
  <si>
    <t>Number of beneficiaries</t>
  </si>
  <si>
    <t>Average net pesnion in euros (EUR)</t>
  </si>
  <si>
    <t>Early age pension</t>
  </si>
  <si>
    <t>Early age pension because of the employer's bankruptcy - Art. 36</t>
  </si>
  <si>
    <t>Old age pension - subtotal</t>
  </si>
  <si>
    <t>Old age pension - grand total</t>
  </si>
  <si>
    <t>Disability pension</t>
  </si>
  <si>
    <t>Survivor's pension</t>
  </si>
  <si>
    <t xml:space="preserve"> I. TOTAL   </t>
  </si>
  <si>
    <t xml:space="preserve">II. Active military personnel - DVO </t>
  </si>
  <si>
    <t>III. Croatian Homeland War veterans - ZOHBDR</t>
  </si>
  <si>
    <t xml:space="preserve">IV. Members of the Croatian Defense Council  - HVO </t>
  </si>
  <si>
    <t>GRAND TOTAL  I.+II.+III.+IV.</t>
  </si>
  <si>
    <t>Basic pension beneficiaries</t>
  </si>
  <si>
    <t>Beneficiaries receiving their personal pension and a part of the survivor's pension (DOM)</t>
  </si>
  <si>
    <t>Actual pension value (AVM in EUR) and the adjustment %</t>
  </si>
  <si>
    <t>Source of data: gross balance</t>
  </si>
  <si>
    <t>The amounts in columns 2012-2022 are convered from HRK to EUR, according to the fixed exchange rate   (1 EUR=7,53450 HRK)</t>
  </si>
  <si>
    <t>Net average ZOMO (Pension Insurance Act) old age pension with 40 or more years of qualifying period</t>
  </si>
  <si>
    <r>
      <t xml:space="preserve">Beneficiaries with minimum pension retire according to the Pension Insurance Act (ZOMO)
</t>
    </r>
    <r>
      <rPr>
        <sz val="8"/>
        <color rgb="FFFF0000"/>
        <rFont val="Calibri"/>
        <family val="2"/>
        <charset val="238"/>
        <scheme val="minor"/>
      </rPr>
      <t xml:space="preserve">(average pension calculated based on the qualifying period and earned salaries)  </t>
    </r>
  </si>
  <si>
    <t>TOTAL</t>
  </si>
  <si>
    <t>up to 41</t>
  </si>
  <si>
    <t xml:space="preserve">  up to 19 </t>
  </si>
  <si>
    <t>46 and more</t>
  </si>
  <si>
    <t xml:space="preserve">40 and more </t>
  </si>
  <si>
    <t>40 and more</t>
  </si>
  <si>
    <r>
      <rPr>
        <b/>
        <i/>
        <u/>
        <sz val="14"/>
        <color rgb="FFFF0000"/>
        <rFont val="Calibri"/>
        <family val="2"/>
        <charset val="238"/>
        <scheme val="minor"/>
      </rPr>
      <t>OLD AGE PENSION</t>
    </r>
    <r>
      <rPr>
        <b/>
        <sz val="10"/>
        <color theme="1"/>
        <rFont val="Calibri"/>
        <family val="2"/>
        <charset val="238"/>
        <scheme val="minor"/>
      </rPr>
      <t xml:space="preserve"> BENEFICIARIES ENTITLED ACCORDING TO THE PENSION INSURANCE ACT 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</si>
  <si>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r>
      <t xml:space="preserve"> BENEFICIARIES OF </t>
    </r>
    <r>
      <rPr>
        <b/>
        <i/>
        <u/>
        <sz val="14"/>
        <color rgb="FFFF0000"/>
        <rFont val="Calibri"/>
        <family val="2"/>
        <charset val="238"/>
        <scheme val="minor"/>
      </rPr>
      <t>OLD AGE PENSION FOR LONG TERM INSUREES - ARTICLE 35,</t>
    </r>
    <r>
      <rPr>
        <b/>
        <sz val="10"/>
        <color theme="1"/>
        <rFont val="Calibri"/>
        <family val="2"/>
        <charset val="238"/>
        <scheme val="minor"/>
      </rPr>
      <t xml:space="preserve"> ENTITLED ACCORDING TO THE PENSION INSURANCE ACT 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</si>
  <si>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r>
      <t xml:space="preserve">BENEFICIARIES OF </t>
    </r>
    <r>
      <rPr>
        <b/>
        <i/>
        <u/>
        <sz val="14"/>
        <color rgb="FFFF0000"/>
        <rFont val="Calibri"/>
        <family val="2"/>
        <charset val="238"/>
        <scheme val="minor"/>
      </rPr>
      <t>OLD AGE PENSIONS CONVERTED FROM DISABILITY PENSIONS,</t>
    </r>
    <r>
      <rPr>
        <b/>
        <sz val="9"/>
        <color theme="1"/>
        <rFont val="Calibri"/>
        <family val="2"/>
        <charset val="238"/>
        <scheme val="minor"/>
      </rPr>
      <t xml:space="preserve"> ENTITLED ACCORDING TO THE PENSION INSURANCE ACT    -                               </t>
    </r>
    <r>
      <rPr>
        <b/>
        <i/>
        <sz val="9"/>
        <color rgb="FFFF0000"/>
        <rFont val="Calibri"/>
        <family val="2"/>
        <charset val="238"/>
        <scheme val="minor"/>
      </rPr>
      <t xml:space="preserve">NOT INCLUDING INTERNATIONAL AGREEMENTS </t>
    </r>
  </si>
  <si>
    <r>
      <rPr>
        <b/>
        <i/>
        <u/>
        <sz val="14"/>
        <color rgb="FFFF0000"/>
        <rFont val="Calibri"/>
        <family val="2"/>
        <charset val="238"/>
        <scheme val="minor"/>
      </rPr>
      <t>TOTAL OLD AGE PENSION</t>
    </r>
    <r>
      <rPr>
        <b/>
        <sz val="10"/>
        <color theme="1"/>
        <rFont val="Calibri"/>
        <family val="2"/>
        <charset val="238"/>
        <scheme val="minor"/>
      </rPr>
      <t xml:space="preserve"> BENEFICIARIES ENTITLED ACCORDING TO THE PENSION INSURANCE ACT 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</si>
  <si>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r>
      <rPr>
        <b/>
        <i/>
        <u/>
        <sz val="14"/>
        <color rgb="FFFF0000"/>
        <rFont val="Calibri"/>
        <family val="2"/>
        <charset val="238"/>
        <scheme val="minor"/>
      </rPr>
      <t>DISABILITY PENSION</t>
    </r>
    <r>
      <rPr>
        <b/>
        <sz val="10"/>
        <color theme="1"/>
        <rFont val="Calibri"/>
        <family val="2"/>
        <charset val="238"/>
        <scheme val="minor"/>
      </rPr>
      <t xml:space="preserve"> BENEFICIARIES ENTITLED ACCORDING TO THE PENSION INSURANCE ACT 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</si>
  <si>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r>
      <rPr>
        <b/>
        <i/>
        <u/>
        <sz val="14"/>
        <color rgb="FFFF0000"/>
        <rFont val="Calibri"/>
        <family val="2"/>
        <charset val="238"/>
        <scheme val="minor"/>
      </rPr>
      <t xml:space="preserve">EARLY AGE PENSIONS BENEFICIARIES </t>
    </r>
    <r>
      <rPr>
        <b/>
        <sz val="10"/>
        <color theme="1"/>
        <rFont val="Calibri"/>
        <family val="2"/>
        <charset val="238"/>
        <scheme val="minor"/>
      </rPr>
      <t xml:space="preserve">ENTITLED ACCORDING TO THE PENSION INSURANCE ACT   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</si>
  <si>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r>
      <rPr>
        <b/>
        <i/>
        <u/>
        <sz val="14"/>
        <color rgb="FFFF0000"/>
        <rFont val="Calibri"/>
        <family val="2"/>
        <charset val="238"/>
        <scheme val="minor"/>
      </rPr>
      <t>SURVIVOR'S PENSION</t>
    </r>
    <r>
      <rPr>
        <b/>
        <sz val="10"/>
        <color theme="1"/>
        <rFont val="Calibri"/>
        <family val="2"/>
        <charset val="238"/>
        <scheme val="minor"/>
      </rPr>
      <t xml:space="preserve"> BENEFICIARIES ENTITLED ACCORDING TO THE PENSION INSURANCE ACT  - </t>
    </r>
    <r>
      <rPr>
        <b/>
        <i/>
        <sz val="10"/>
        <color rgb="FFFF0000"/>
        <rFont val="Calibri"/>
        <family val="2"/>
        <charset val="238"/>
        <scheme val="minor"/>
      </rPr>
      <t>NOT INCLUDING INTERNATIONAL AGREEMENTS</t>
    </r>
  </si>
  <si>
    <t xml:space="preserve"> Qualifying period (years)</t>
  </si>
  <si>
    <t>Average net pension amount</t>
  </si>
  <si>
    <r>
      <rPr>
        <b/>
        <i/>
        <sz val="9"/>
        <color theme="1"/>
        <rFont val="Calibri"/>
        <family val="2"/>
        <charset val="238"/>
        <scheme val="minor"/>
      </rPr>
      <t>Note:</t>
    </r>
    <r>
      <rPr>
        <i/>
        <sz val="9"/>
        <color theme="1"/>
        <rFont val="Calibri"/>
        <family val="2"/>
        <charset val="238"/>
        <scheme val="minor"/>
      </rPr>
      <t xml:space="preserve"> 
*For 2023, the expenses of a one-time cash benefit paid to pensioners to mitigate the consequences caused by the COVID-19 disease, in the total amount of EUR 62.308.819, mostly paid in April, are included.</t>
    </r>
  </si>
  <si>
    <t xml:space="preserve">*For 2022, the expenses of a one-time cash benefit paid to the pensioners to mitigate the consequences of the increased energy prices, in total amount of EUR 59.648.802, mostly paid in May; the expenses of a one-time cash benefit paid to pensioners to mitigate the consequences of increases prices, in the total amount of EUR 62.419.295, mostly paid in October; and the expenses of a one-time benefit paid to pensioners to mitigate the consequences of increased costs of living, in the total amount of EUR 61.727.693, mostly paid in December, are included. </t>
  </si>
  <si>
    <r>
      <t xml:space="preserve">BENEFICIARIES OF 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 xml:space="preserve">EARLY AGE PENSIONS BECAUSE OF THE EMPLOYER'S BANKRUPTCY  - ARTICLE 36, </t>
    </r>
    <r>
      <rPr>
        <b/>
        <sz val="9"/>
        <color theme="1"/>
        <rFont val="Calibri"/>
        <family val="2"/>
        <charset val="238"/>
        <scheme val="minor"/>
      </rPr>
      <t xml:space="preserve">ENTITLED ACCORDING TO THE PENSION INSURANCE ACT - </t>
    </r>
    <r>
      <rPr>
        <b/>
        <i/>
        <sz val="9"/>
        <color rgb="FFFF0000"/>
        <rFont val="Calibri"/>
        <family val="2"/>
        <charset val="238"/>
        <scheme val="minor"/>
      </rPr>
      <t>NOT INCLUDING INTERNATIONAL AGREEMENTS</t>
    </r>
  </si>
  <si>
    <t xml:space="preserve">Number of beneficiaries not including Active Military Personnel (DVO), Police Officers (PO) and Authorised Officials (OSO).   </t>
  </si>
  <si>
    <t xml:space="preserve">*For  2023, the expenses of a one-time cash benefit paid to pensioners to mitigate the consequences of the increased costs of living, in the amount of EUR 210.483.302 are included.                                                                                                                                                                                                                                                   *For  2024, the expenses of a one-time cash benefit paid to pensioners to mitigate the consequences of the increased costs of living, in the amount of EUR 253.433.409 are included. 
</t>
  </si>
  <si>
    <t>OVERVIEW OF BASIC STATUS INFORMATION ON THE PENSION INSURANCE SYSTEM
 for February 2025 (paid in March 2025)</t>
  </si>
  <si>
    <t>* In 2025, an average net salary in the Republic of Croaita is available for January 2025.</t>
  </si>
  <si>
    <t>Net replacement rate for January 2025.</t>
  </si>
  <si>
    <t xml:space="preserve">Average net salary in the Republic of Croatia for January 2025., in EUR (source: State Bureau of Statistics) </t>
  </si>
  <si>
    <r>
      <t xml:space="preserve">396,83
</t>
    </r>
    <r>
      <rPr>
        <sz val="12"/>
        <color rgb="FFFF0000"/>
        <rFont val="Calibri"/>
        <family val="2"/>
        <charset val="238"/>
        <scheme val="minor"/>
      </rPr>
      <t>(269,27)</t>
    </r>
  </si>
  <si>
    <t>For February 2025 (paid in March 2025)</t>
  </si>
  <si>
    <t>Prosječna mjesečna isplaćena netoplaća Republike Hrvatske za siječanj 2025. u eurima (EUR) (izvor: DZS)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</si>
</sst>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Border="1"/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Fill="1" applyBorder="1" applyAlignment="1"/>
    <xf numFmtId="0" fontId="16" fillId="0" borderId="0" xfId="0" applyFont="1" applyFill="1" applyBorder="1" applyAlignment="1">
      <alignment vertical="top"/>
    </xf>
    <xf numFmtId="4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2" fontId="14" fillId="0" borderId="0" xfId="0" applyNumberFormat="1" applyFont="1"/>
    <xf numFmtId="0" fontId="23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21" fillId="0" borderId="0" xfId="0" applyFont="1"/>
    <xf numFmtId="0" fontId="31" fillId="0" borderId="0" xfId="0" applyFont="1"/>
    <xf numFmtId="0" fontId="22" fillId="0" borderId="0" xfId="0" applyFont="1"/>
    <xf numFmtId="0" fontId="0" fillId="2" borderId="0" xfId="0" applyFill="1"/>
    <xf numFmtId="164" fontId="32" fillId="0" borderId="0" xfId="0" applyNumberFormat="1" applyFont="1" applyAlignment="1">
      <alignment vertical="top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0" fontId="33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4" fillId="0" borderId="0" xfId="0" applyNumberFormat="1" applyFont="1"/>
    <xf numFmtId="165" fontId="32" fillId="0" borderId="0" xfId="0" applyNumberFormat="1" applyFont="1" applyAlignment="1">
      <alignment vertical="top"/>
    </xf>
    <xf numFmtId="3" fontId="15" fillId="0" borderId="0" xfId="0" applyNumberFormat="1" applyFont="1" applyAlignment="1">
      <alignment horizontal="center" vertical="center"/>
    </xf>
    <xf numFmtId="0" fontId="37" fillId="7" borderId="1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5" fillId="5" borderId="1" xfId="0" applyNumberFormat="1" applyFont="1" applyFill="1" applyBorder="1" applyAlignment="1">
      <alignment vertical="center"/>
    </xf>
    <xf numFmtId="4" fontId="25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6" xfId="0" applyNumberFormat="1" applyFont="1" applyFill="1" applyBorder="1"/>
    <xf numFmtId="4" fontId="12" fillId="4" borderId="6" xfId="0" applyNumberFormat="1" applyFont="1" applyFill="1" applyBorder="1"/>
    <xf numFmtId="0" fontId="20" fillId="2" borderId="6" xfId="0" applyFont="1" applyFill="1" applyBorder="1" applyAlignment="1">
      <alignment horizontal="right" vertical="center"/>
    </xf>
    <xf numFmtId="4" fontId="20" fillId="2" borderId="6" xfId="0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top" wrapText="1"/>
    </xf>
    <xf numFmtId="4" fontId="20" fillId="2" borderId="1" xfId="0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38" fillId="0" borderId="0" xfId="0" applyFont="1" applyAlignment="1">
      <alignment vertical="top"/>
    </xf>
    <xf numFmtId="0" fontId="39" fillId="0" borderId="0" xfId="0" applyFont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165" fontId="20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65" fontId="20" fillId="0" borderId="1" xfId="0" applyNumberFormat="1" applyFon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Font="1" applyAlignment="1"/>
    <xf numFmtId="10" fontId="4" fillId="3" borderId="1" xfId="0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23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0" fontId="40" fillId="0" borderId="0" xfId="0" applyFont="1"/>
    <xf numFmtId="0" fontId="16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Total number of pensioners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February 2025</a:t>
          </a:r>
        </a:p>
        <a:p>
          <a:pPr algn="ctr"/>
          <a:r>
            <a:rPr lang="hr-HR" sz="2400" b="1"/>
            <a:t>1.230.188</a:t>
          </a:r>
          <a:r>
            <a:rPr lang="hr-HR" sz="2400"/>
            <a:t>  </a:t>
          </a:r>
          <a:r>
            <a:rPr lang="hr-HR" sz="1800"/>
            <a:t>(EUR 555,13)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Total number of pensioners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February 2025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according to the international agreements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190.243</a:t>
          </a:r>
          <a:r>
            <a:rPr lang="hr-HR" sz="1800" baseline="0">
              <a:solidFill>
                <a:schemeClr val="bg1"/>
              </a:solidFill>
            </a:rPr>
            <a:t> (EUR 170,29 )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Total</a:t>
          </a:r>
          <a:r>
            <a:rPr lang="hr-HR" sz="1800" baseline="0"/>
            <a:t> number of pensioners</a:t>
          </a:r>
          <a:endParaRPr lang="hr-HR" sz="1800"/>
        </a:p>
        <a:p>
          <a:pPr algn="ctr"/>
          <a:r>
            <a:rPr lang="hr-HR" sz="1800" i="1" baseline="0">
              <a:solidFill>
                <a:srgbClr val="FFFF00"/>
              </a:solidFill>
            </a:rPr>
            <a:t>February </a:t>
          </a:r>
          <a:r>
            <a:rPr lang="hr-HR" sz="1800" i="1">
              <a:solidFill>
                <a:srgbClr val="FFFF00"/>
              </a:solidFill>
            </a:rPr>
            <a:t>2025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not including</a:t>
          </a:r>
          <a:r>
            <a:rPr lang="hr-HR" sz="1800" i="1" baseline="0">
              <a:solidFill>
                <a:srgbClr val="FFFF00"/>
              </a:solidFill>
            </a:rPr>
            <a:t> international agreements</a:t>
          </a:r>
          <a:endParaRPr lang="hr-HR" sz="1800" i="1">
            <a:solidFill>
              <a:srgbClr val="FFFF00"/>
            </a:solidFill>
          </a:endParaRPr>
        </a:p>
        <a:p>
          <a:pPr algn="ctr"/>
          <a:r>
            <a:rPr lang="hr-HR" sz="1800" b="1"/>
            <a:t>1.039.945</a:t>
          </a:r>
          <a:r>
            <a:rPr lang="hr-HR" sz="1800"/>
            <a:t>  </a:t>
          </a:r>
          <a:r>
            <a:rPr lang="hr-HR" sz="1800" b="1"/>
            <a:t>(EUR 625,53</a:t>
          </a:r>
          <a:r>
            <a:rPr lang="hr-HR" sz="1800" b="1" baseline="0"/>
            <a:t> 44,9</a:t>
          </a:r>
          <a:r>
            <a:rPr lang="hr-HR" sz="1800" b="1">
              <a:solidFill>
                <a:schemeClr val="bg1"/>
              </a:solidFill>
            </a:rPr>
            <a:t>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66675</xdr:rowOff>
    </xdr:from>
    <xdr:to>
      <xdr:col>3</xdr:col>
      <xdr:colOff>904875</xdr:colOff>
      <xdr:row>93</xdr:row>
      <xdr:rowOff>142875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07250"/>
          <a:ext cx="6819900" cy="464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47624</xdr:rowOff>
    </xdr:from>
    <xdr:to>
      <xdr:col>3</xdr:col>
      <xdr:colOff>923925</xdr:colOff>
      <xdr:row>121</xdr:row>
      <xdr:rowOff>133349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793824"/>
          <a:ext cx="6838950" cy="37052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104774</xdr:rowOff>
    </xdr:from>
    <xdr:to>
      <xdr:col>3</xdr:col>
      <xdr:colOff>942976</xdr:colOff>
      <xdr:row>43</xdr:row>
      <xdr:rowOff>171449</xdr:rowOff>
    </xdr:to>
    <xdr:pic>
      <xdr:nvPicPr>
        <xdr:cNvPr id="8" name="Slika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9048749"/>
          <a:ext cx="6858000" cy="414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>
      <selection activeCell="E64" sqref="E64"/>
    </sheetView>
  </sheetViews>
  <sheetFormatPr defaultColWidth="9.140625" defaultRowHeight="15" x14ac:dyDescent="0.25"/>
  <cols>
    <col min="1" max="1" width="59" style="13" customWidth="1"/>
    <col min="2" max="6" width="14.85546875" style="13" customWidth="1"/>
    <col min="7" max="7" width="11.28515625" style="14" customWidth="1"/>
    <col min="8" max="8" width="9.140625" style="14" customWidth="1"/>
    <col min="9" max="9" width="12.140625" style="14" customWidth="1"/>
    <col min="10" max="10" width="9.140625" style="14" customWidth="1"/>
    <col min="11" max="11" width="9.140625" style="15" customWidth="1"/>
    <col min="12" max="14" width="9.140625" style="14" customWidth="1"/>
    <col min="15" max="17" width="9.140625" style="14"/>
    <col min="18" max="16384" width="9.140625" style="13"/>
  </cols>
  <sheetData>
    <row r="3" spans="1:15" ht="60" customHeight="1" x14ac:dyDescent="0.25">
      <c r="A3" s="89" t="s">
        <v>59</v>
      </c>
      <c r="B3" s="89"/>
      <c r="C3" s="89"/>
      <c r="D3" s="46"/>
      <c r="E3" s="46"/>
      <c r="F3" s="45"/>
      <c r="G3" s="38"/>
      <c r="H3" s="38"/>
      <c r="I3" s="38"/>
      <c r="J3" s="38"/>
      <c r="K3" s="38"/>
      <c r="L3" s="38"/>
      <c r="M3" s="38"/>
      <c r="N3" s="38"/>
      <c r="O3" s="38"/>
    </row>
    <row r="4" spans="1:15" ht="18" customHeight="1" x14ac:dyDescent="0.25">
      <c r="A4" s="44"/>
      <c r="B4" s="44"/>
      <c r="C4" s="44"/>
      <c r="D4" s="44"/>
      <c r="E4" s="44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customFormat="1" ht="28.5" customHeight="1" x14ac:dyDescent="0.25"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customFormat="1" ht="15.75" customHeight="1" x14ac:dyDescent="0.25"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5" customFormat="1" ht="49.5" customHeight="1" x14ac:dyDescent="0.25">
      <c r="F7" s="38"/>
      <c r="G7" s="38"/>
      <c r="H7" s="38"/>
      <c r="I7" s="43"/>
      <c r="J7" s="38"/>
      <c r="K7" s="38"/>
      <c r="L7" s="38"/>
      <c r="M7" s="38"/>
      <c r="N7" s="38"/>
      <c r="O7" s="38"/>
    </row>
    <row r="8" spans="1:15" customFormat="1" ht="66" customHeight="1" x14ac:dyDescent="0.25"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customFormat="1" ht="15" customHeight="1" x14ac:dyDescent="0.25"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s="42" customFormat="1" ht="15" customHeight="1" x14ac:dyDescent="0.25"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s="39" customFormat="1" ht="30.75" customHeight="1" x14ac:dyDescent="0.2">
      <c r="A11" s="41"/>
      <c r="B11" s="41"/>
      <c r="C11" s="41"/>
      <c r="D11" s="41"/>
      <c r="E11" s="40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s="35" customFormat="1" ht="19.5" customHeight="1" x14ac:dyDescent="0.25">
      <c r="A12" s="36"/>
      <c r="B12" s="36"/>
      <c r="C12" s="36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35" customFormat="1" ht="19.5" customHeight="1" x14ac:dyDescent="0.25">
      <c r="A13" s="36"/>
      <c r="B13" s="36"/>
      <c r="C13" s="36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s="35" customFormat="1" ht="19.5" customHeight="1" x14ac:dyDescent="0.25">
      <c r="A14" s="36"/>
      <c r="B14" s="36"/>
      <c r="C14" s="36"/>
      <c r="D14" s="36"/>
      <c r="E14" s="36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5" s="35" customFormat="1" ht="19.5" customHeight="1" x14ac:dyDescent="0.25">
      <c r="A15" s="36"/>
      <c r="B15" s="36"/>
      <c r="C15" s="36"/>
      <c r="D15" s="36"/>
      <c r="E15" s="71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s="35" customFormat="1" ht="19.5" customHeight="1" x14ac:dyDescent="0.25">
      <c r="A16" s="36"/>
      <c r="B16" s="36"/>
      <c r="C16" s="36"/>
      <c r="D16" s="36"/>
      <c r="E16" s="36"/>
      <c r="F16" s="43"/>
      <c r="G16" s="38"/>
      <c r="H16" s="38"/>
      <c r="I16" s="38"/>
      <c r="J16" s="38"/>
      <c r="K16" s="38"/>
      <c r="L16" s="38"/>
      <c r="M16" s="38"/>
      <c r="N16" s="38"/>
      <c r="O16" s="38"/>
    </row>
    <row r="17" spans="1:17" s="35" customFormat="1" ht="39" customHeight="1" x14ac:dyDescent="0.25">
      <c r="A17" s="36"/>
      <c r="B17" s="36"/>
      <c r="C17" s="36"/>
      <c r="D17" s="69"/>
      <c r="E17" s="37"/>
      <c r="F17" s="43"/>
      <c r="G17" s="50"/>
      <c r="H17" s="38"/>
      <c r="I17" s="38"/>
      <c r="J17" s="38"/>
      <c r="K17" s="38"/>
      <c r="L17" s="38"/>
      <c r="M17" s="38"/>
      <c r="N17" s="38"/>
      <c r="O17" s="38"/>
    </row>
    <row r="18" spans="1:17" s="35" customFormat="1" ht="39" customHeight="1" x14ac:dyDescent="0.25">
      <c r="A18" s="36"/>
      <c r="B18" s="36"/>
      <c r="C18" s="36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7" s="35" customFormat="1" ht="39" customHeight="1" x14ac:dyDescent="0.25">
      <c r="A19" s="36"/>
      <c r="B19" s="36"/>
      <c r="C19" s="36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7" s="35" customFormat="1" ht="39" customHeight="1" x14ac:dyDescent="0.25">
      <c r="A20" s="36"/>
      <c r="B20" s="36"/>
      <c r="C20" s="36"/>
      <c r="D20" s="36"/>
      <c r="E20" s="37"/>
      <c r="F20" s="33"/>
      <c r="G20" s="36"/>
      <c r="H20" s="36"/>
      <c r="I20" s="36"/>
      <c r="J20" s="36"/>
    </row>
    <row r="21" spans="1:17" s="35" customFormat="1" ht="19.5" customHeight="1" x14ac:dyDescent="0.25">
      <c r="A21" s="36"/>
      <c r="B21" s="36"/>
      <c r="C21" s="36"/>
      <c r="D21" s="36"/>
      <c r="E21" s="37"/>
      <c r="F21" s="33"/>
      <c r="G21" s="36"/>
      <c r="H21" s="36"/>
      <c r="I21" s="36"/>
      <c r="J21" s="36"/>
    </row>
    <row r="22" spans="1:17" customFormat="1" ht="34.5" customHeight="1" x14ac:dyDescent="0.3">
      <c r="D22" s="34"/>
      <c r="E22" s="34"/>
      <c r="F22" s="33"/>
      <c r="G22" s="34"/>
      <c r="H22" s="34"/>
      <c r="I22" s="34"/>
      <c r="J22" s="34"/>
      <c r="K22" s="34"/>
      <c r="L22" s="34"/>
    </row>
    <row r="23" spans="1:17" customFormat="1" ht="33.75" customHeight="1" x14ac:dyDescent="0.25">
      <c r="F23" s="33"/>
    </row>
    <row r="24" spans="1:17" customFormat="1" ht="34.5" customHeight="1" x14ac:dyDescent="0.25"/>
    <row r="25" spans="1:17" customFormat="1" ht="51" customHeight="1" x14ac:dyDescent="0.25">
      <c r="E25" s="33"/>
    </row>
    <row r="26" spans="1:17" x14ac:dyDescent="0.25">
      <c r="C26" s="15"/>
      <c r="D26" s="14"/>
      <c r="E26" s="14"/>
      <c r="F26" s="14"/>
      <c r="G26" s="15"/>
      <c r="K26" s="14"/>
      <c r="N26" s="13"/>
      <c r="O26" s="13"/>
      <c r="P26" s="13"/>
      <c r="Q26" s="13"/>
    </row>
    <row r="27" spans="1:17" x14ac:dyDescent="0.25">
      <c r="C27" s="15"/>
      <c r="D27" s="14"/>
      <c r="E27" s="14"/>
      <c r="F27" s="14"/>
      <c r="G27" s="15"/>
      <c r="K27" s="14"/>
      <c r="N27" s="13"/>
      <c r="O27" s="13"/>
      <c r="P27" s="13"/>
      <c r="Q27" s="13"/>
    </row>
    <row r="28" spans="1:17" x14ac:dyDescent="0.25">
      <c r="C28" s="15"/>
      <c r="D28" s="14"/>
      <c r="E28" s="14"/>
      <c r="F28" s="14"/>
      <c r="G28" s="15"/>
      <c r="I28" s="49"/>
      <c r="K28" s="14"/>
      <c r="N28" s="13"/>
      <c r="O28" s="13"/>
      <c r="P28" s="13"/>
      <c r="Q28" s="13"/>
    </row>
    <row r="29" spans="1:17" x14ac:dyDescent="0.25">
      <c r="C29" s="15"/>
      <c r="D29" s="14"/>
      <c r="E29" s="14"/>
      <c r="F29" s="14"/>
      <c r="G29" s="15"/>
      <c r="K29" s="14"/>
      <c r="N29" s="13"/>
      <c r="O29" s="13"/>
      <c r="P29" s="13"/>
      <c r="Q29" s="13"/>
    </row>
    <row r="30" spans="1:17" x14ac:dyDescent="0.25">
      <c r="C30" s="15"/>
      <c r="D30" s="14"/>
      <c r="E30" s="14"/>
      <c r="F30" s="14"/>
      <c r="G30" s="15"/>
      <c r="K30" s="14"/>
      <c r="N30" s="13"/>
      <c r="O30" s="13"/>
      <c r="P30" s="13"/>
      <c r="Q30" s="13"/>
    </row>
    <row r="31" spans="1:17" x14ac:dyDescent="0.25">
      <c r="C31" s="15"/>
      <c r="D31" s="14"/>
      <c r="E31" s="14"/>
      <c r="F31" s="14"/>
      <c r="G31" s="15"/>
      <c r="K31" s="14"/>
      <c r="N31" s="13"/>
      <c r="O31" s="13"/>
      <c r="P31" s="13"/>
      <c r="Q31" s="13"/>
    </row>
    <row r="32" spans="1:17" x14ac:dyDescent="0.25">
      <c r="C32" s="15"/>
      <c r="D32" s="14"/>
      <c r="E32" s="14"/>
      <c r="F32" s="14"/>
      <c r="G32" s="15"/>
      <c r="K32" s="14"/>
      <c r="N32" s="13"/>
      <c r="O32" s="13"/>
      <c r="P32" s="13"/>
      <c r="Q32" s="13"/>
    </row>
    <row r="33" spans="1:17" x14ac:dyDescent="0.25">
      <c r="C33" s="15"/>
      <c r="D33" s="14"/>
      <c r="E33" s="14"/>
      <c r="F33" s="14"/>
      <c r="G33" s="15"/>
      <c r="K33" s="14"/>
      <c r="N33" s="13"/>
      <c r="O33" s="13"/>
      <c r="P33" s="13"/>
      <c r="Q33" s="13"/>
    </row>
    <row r="34" spans="1:17" x14ac:dyDescent="0.25">
      <c r="C34" s="15"/>
      <c r="D34" s="14"/>
      <c r="E34" s="14"/>
      <c r="F34" s="14"/>
      <c r="G34" s="15"/>
      <c r="K34" s="14"/>
      <c r="N34" s="13"/>
      <c r="O34" s="13"/>
      <c r="P34" s="13"/>
      <c r="Q34" s="13"/>
    </row>
    <row r="35" spans="1:17" x14ac:dyDescent="0.25">
      <c r="C35" s="15"/>
      <c r="D35" s="14"/>
      <c r="E35" s="14"/>
      <c r="F35" s="14"/>
      <c r="G35" s="15"/>
      <c r="K35" s="14"/>
      <c r="N35" s="13"/>
      <c r="O35" s="13"/>
      <c r="P35" s="13"/>
      <c r="Q35" s="13"/>
    </row>
    <row r="36" spans="1:17" x14ac:dyDescent="0.25">
      <c r="C36" s="15"/>
      <c r="D36" s="14"/>
      <c r="E36" s="14"/>
      <c r="F36" s="14"/>
      <c r="G36" s="15"/>
      <c r="K36" s="14"/>
      <c r="N36" s="13"/>
      <c r="O36" s="13"/>
      <c r="P36" s="13"/>
      <c r="Q36" s="13"/>
    </row>
    <row r="37" spans="1:17" x14ac:dyDescent="0.25">
      <c r="C37" s="15"/>
      <c r="D37" s="14"/>
      <c r="E37" s="14"/>
      <c r="F37" s="14"/>
      <c r="G37" s="15"/>
      <c r="K37" s="14"/>
      <c r="N37" s="13"/>
      <c r="O37" s="13"/>
      <c r="P37" s="13"/>
      <c r="Q37" s="13"/>
    </row>
    <row r="38" spans="1:17" x14ac:dyDescent="0.25">
      <c r="C38" s="15"/>
      <c r="D38" s="14"/>
      <c r="E38" s="14"/>
      <c r="F38" s="14"/>
      <c r="G38" s="15"/>
      <c r="K38" s="14"/>
      <c r="N38" s="13"/>
      <c r="O38" s="13"/>
      <c r="P38" s="13"/>
      <c r="Q38" s="13"/>
    </row>
    <row r="39" spans="1:17" x14ac:dyDescent="0.25">
      <c r="C39" s="15"/>
      <c r="D39" s="14"/>
      <c r="E39" s="14"/>
      <c r="F39" s="14"/>
      <c r="G39" s="15"/>
      <c r="K39" s="14"/>
      <c r="N39" s="13"/>
      <c r="O39" s="13"/>
      <c r="P39" s="13"/>
      <c r="Q39" s="13"/>
    </row>
    <row r="40" spans="1:17" x14ac:dyDescent="0.25">
      <c r="C40" s="15"/>
      <c r="D40" s="14"/>
      <c r="E40" s="14"/>
      <c r="F40" s="14"/>
      <c r="G40" s="15"/>
      <c r="K40" s="14"/>
      <c r="N40" s="13"/>
      <c r="O40" s="13"/>
      <c r="P40" s="13"/>
      <c r="Q40" s="13"/>
    </row>
    <row r="41" spans="1:17" x14ac:dyDescent="0.25">
      <c r="C41" s="15"/>
      <c r="D41" s="14"/>
      <c r="E41" s="14"/>
      <c r="F41" s="14"/>
      <c r="G41" s="15"/>
      <c r="K41" s="14"/>
      <c r="N41" s="13"/>
      <c r="O41" s="13"/>
      <c r="P41" s="13"/>
      <c r="Q41" s="13"/>
    </row>
    <row r="42" spans="1:17" x14ac:dyDescent="0.25">
      <c r="C42" s="15"/>
      <c r="D42" s="14"/>
      <c r="E42" s="14"/>
      <c r="F42" s="14"/>
      <c r="G42" s="15"/>
      <c r="K42" s="14"/>
      <c r="N42" s="13"/>
      <c r="O42" s="13"/>
      <c r="P42" s="13"/>
      <c r="Q42" s="13"/>
    </row>
    <row r="43" spans="1:17" x14ac:dyDescent="0.25">
      <c r="C43" s="15"/>
      <c r="D43" s="14"/>
      <c r="E43" s="14"/>
      <c r="F43" s="14"/>
      <c r="G43" s="15"/>
      <c r="K43" s="14"/>
      <c r="N43" s="13"/>
      <c r="O43" s="13"/>
      <c r="P43" s="13"/>
      <c r="Q43" s="13"/>
    </row>
    <row r="44" spans="1:17" x14ac:dyDescent="0.25">
      <c r="C44" s="15"/>
      <c r="D44" s="14"/>
      <c r="E44" s="14"/>
      <c r="F44" s="14"/>
      <c r="G44" s="15"/>
      <c r="K44" s="14"/>
      <c r="N44" s="13"/>
      <c r="O44" s="13"/>
      <c r="P44" s="13"/>
      <c r="Q44" s="13"/>
    </row>
    <row r="45" spans="1:17" x14ac:dyDescent="0.25">
      <c r="A45" s="70" t="s">
        <v>60</v>
      </c>
      <c r="C45" s="15"/>
      <c r="D45" s="14"/>
      <c r="E45" s="14"/>
      <c r="F45" s="14"/>
      <c r="G45" s="15"/>
      <c r="K45" s="14"/>
      <c r="N45" s="13"/>
      <c r="O45" s="13"/>
      <c r="P45" s="13"/>
      <c r="Q45" s="13"/>
    </row>
    <row r="46" spans="1:17" ht="3" customHeight="1" x14ac:dyDescent="0.25">
      <c r="C46" s="15"/>
      <c r="D46" s="14"/>
      <c r="E46" s="14"/>
      <c r="F46" s="14"/>
      <c r="G46" s="15"/>
      <c r="K46" s="14"/>
      <c r="N46" s="13"/>
      <c r="O46" s="13"/>
      <c r="P46" s="13"/>
      <c r="Q46" s="13"/>
    </row>
    <row r="47" spans="1:17" ht="28.5" customHeight="1" x14ac:dyDescent="0.25">
      <c r="A47" s="91" t="s">
        <v>14</v>
      </c>
      <c r="B47" s="91"/>
      <c r="C47" s="91"/>
      <c r="D47" s="91"/>
    </row>
    <row r="48" spans="1:17" ht="38.25" x14ac:dyDescent="0.25">
      <c r="A48" s="32" t="s">
        <v>18</v>
      </c>
      <c r="B48" s="32" t="s">
        <v>19</v>
      </c>
      <c r="C48" s="32" t="s">
        <v>20</v>
      </c>
      <c r="D48" s="52" t="s">
        <v>61</v>
      </c>
      <c r="F48" s="14"/>
    </row>
    <row r="49" spans="1:4" ht="20.25" customHeight="1" x14ac:dyDescent="0.25">
      <c r="A49" s="29" t="s">
        <v>15</v>
      </c>
      <c r="B49" s="53">
        <v>408562</v>
      </c>
      <c r="C49" s="54">
        <v>635.74</v>
      </c>
      <c r="D49" s="73">
        <f>C49/$C$68</f>
        <v>0.45670977011494251</v>
      </c>
    </row>
    <row r="50" spans="1:4" ht="20.25" customHeight="1" x14ac:dyDescent="0.25">
      <c r="A50" s="68" t="s">
        <v>16</v>
      </c>
      <c r="B50" s="53">
        <v>53030</v>
      </c>
      <c r="C50" s="54">
        <v>714.54</v>
      </c>
      <c r="D50" s="73">
        <f t="shared" ref="D50:D65" si="0">C50/$C$68</f>
        <v>0.51331896551724132</v>
      </c>
    </row>
    <row r="51" spans="1:4" ht="20.25" customHeight="1" x14ac:dyDescent="0.25">
      <c r="A51" s="68" t="s">
        <v>17</v>
      </c>
      <c r="B51" s="53">
        <v>63994</v>
      </c>
      <c r="C51" s="54">
        <v>532.88</v>
      </c>
      <c r="D51" s="73">
        <f t="shared" si="0"/>
        <v>0.382816091954023</v>
      </c>
    </row>
    <row r="52" spans="1:4" ht="18" customHeight="1" x14ac:dyDescent="0.25">
      <c r="A52" s="30" t="s">
        <v>23</v>
      </c>
      <c r="B52" s="55">
        <v>525586</v>
      </c>
      <c r="C52" s="56">
        <v>631.16</v>
      </c>
      <c r="D52" s="74">
        <f t="shared" si="0"/>
        <v>0.45341954022988501</v>
      </c>
    </row>
    <row r="53" spans="1:4" ht="21" customHeight="1" x14ac:dyDescent="0.25">
      <c r="A53" s="29" t="s">
        <v>21</v>
      </c>
      <c r="B53" s="53">
        <v>177410</v>
      </c>
      <c r="C53" s="54">
        <v>573.49</v>
      </c>
      <c r="D53" s="73">
        <f t="shared" si="0"/>
        <v>0.41198994252873566</v>
      </c>
    </row>
    <row r="54" spans="1:4" ht="21" customHeight="1" x14ac:dyDescent="0.25">
      <c r="A54" s="31" t="s">
        <v>22</v>
      </c>
      <c r="B54" s="53">
        <v>382</v>
      </c>
      <c r="C54" s="54">
        <v>566.71</v>
      </c>
      <c r="D54" s="73">
        <f t="shared" si="0"/>
        <v>0.40711925287356326</v>
      </c>
    </row>
    <row r="55" spans="1:4" ht="18" customHeight="1" x14ac:dyDescent="0.25">
      <c r="A55" s="30" t="s">
        <v>24</v>
      </c>
      <c r="B55" s="55">
        <v>703378</v>
      </c>
      <c r="C55" s="56">
        <v>616.58000000000004</v>
      </c>
      <c r="D55" s="74">
        <f t="shared" si="0"/>
        <v>0.4429454022988506</v>
      </c>
    </row>
    <row r="56" spans="1:4" ht="19.5" customHeight="1" x14ac:dyDescent="0.25">
      <c r="A56" s="29" t="s">
        <v>25</v>
      </c>
      <c r="B56" s="53">
        <v>84077</v>
      </c>
      <c r="C56" s="54">
        <v>419.59</v>
      </c>
      <c r="D56" s="73">
        <f t="shared" si="0"/>
        <v>0.30142959770114941</v>
      </c>
    </row>
    <row r="57" spans="1:4" ht="19.5" customHeight="1" x14ac:dyDescent="0.25">
      <c r="A57" s="29" t="s">
        <v>26</v>
      </c>
      <c r="B57" s="53">
        <v>156833</v>
      </c>
      <c r="C57" s="54">
        <v>484.29</v>
      </c>
      <c r="D57" s="73">
        <f t="shared" si="0"/>
        <v>0.34790948275862071</v>
      </c>
    </row>
    <row r="58" spans="1:4" ht="18.75" x14ac:dyDescent="0.25">
      <c r="A58" s="28" t="s">
        <v>27</v>
      </c>
      <c r="B58" s="57">
        <v>944288</v>
      </c>
      <c r="C58" s="58">
        <v>577.07000000000005</v>
      </c>
      <c r="D58" s="75">
        <f t="shared" si="0"/>
        <v>0.41456178160919543</v>
      </c>
    </row>
    <row r="59" spans="1:4" ht="19.5" customHeight="1" x14ac:dyDescent="0.25">
      <c r="A59" s="27" t="s">
        <v>28</v>
      </c>
      <c r="B59" s="59">
        <v>16058</v>
      </c>
      <c r="C59" s="60">
        <v>811.22</v>
      </c>
      <c r="D59" s="75">
        <f t="shared" si="0"/>
        <v>0.5827729885057471</v>
      </c>
    </row>
    <row r="60" spans="1:4" ht="19.5" customHeight="1" x14ac:dyDescent="0.25">
      <c r="A60" s="27" t="s">
        <v>29</v>
      </c>
      <c r="B60" s="59">
        <v>72196</v>
      </c>
      <c r="C60" s="60">
        <v>1213.1199999999999</v>
      </c>
      <c r="D60" s="75">
        <f t="shared" si="0"/>
        <v>0.87149425287356319</v>
      </c>
    </row>
    <row r="61" spans="1:4" ht="19.5" customHeight="1" x14ac:dyDescent="0.25">
      <c r="A61" s="27" t="s">
        <v>30</v>
      </c>
      <c r="B61" s="59">
        <v>7403</v>
      </c>
      <c r="C61" s="60">
        <v>674.22</v>
      </c>
      <c r="D61" s="75">
        <f t="shared" si="0"/>
        <v>0.48435344827586208</v>
      </c>
    </row>
    <row r="62" spans="1:4" ht="19.5" customHeight="1" x14ac:dyDescent="0.3">
      <c r="A62" s="26" t="s">
        <v>31</v>
      </c>
      <c r="B62" s="61">
        <v>1039945</v>
      </c>
      <c r="C62" s="62">
        <v>625.53</v>
      </c>
      <c r="D62" s="76">
        <f t="shared" si="0"/>
        <v>0.44937499999999997</v>
      </c>
    </row>
    <row r="63" spans="1:4" ht="18.75" customHeight="1" x14ac:dyDescent="0.25">
      <c r="A63" s="25" t="s">
        <v>32</v>
      </c>
      <c r="B63" s="63">
        <v>22144</v>
      </c>
      <c r="C63" s="64">
        <v>772.95</v>
      </c>
      <c r="D63" s="73">
        <f t="shared" si="0"/>
        <v>0.55528017241379313</v>
      </c>
    </row>
    <row r="64" spans="1:4" ht="25.5" customHeight="1" x14ac:dyDescent="0.25">
      <c r="A64" s="25" t="s">
        <v>33</v>
      </c>
      <c r="B64" s="63">
        <v>107407</v>
      </c>
      <c r="C64" s="64">
        <v>644.79286098670332</v>
      </c>
      <c r="D64" s="73">
        <f t="shared" si="0"/>
        <v>0.46321326220309145</v>
      </c>
    </row>
    <row r="65" spans="1:17" ht="29.25" customHeight="1" x14ac:dyDescent="0.25">
      <c r="A65" s="25" t="s">
        <v>37</v>
      </c>
      <c r="B65" s="65">
        <v>94354</v>
      </c>
      <c r="C65" s="67">
        <v>918.06</v>
      </c>
      <c r="D65" s="79">
        <f t="shared" si="0"/>
        <v>0.65952586206896546</v>
      </c>
    </row>
    <row r="66" spans="1:17" ht="30.75" customHeight="1" x14ac:dyDescent="0.25">
      <c r="A66" s="24" t="s">
        <v>38</v>
      </c>
      <c r="B66" s="65">
        <v>272366</v>
      </c>
      <c r="C66" s="66" t="s">
        <v>63</v>
      </c>
      <c r="D66" s="78">
        <v>0.28499999999999998</v>
      </c>
      <c r="E66" s="84"/>
      <c r="F66" s="77"/>
      <c r="G66" s="23"/>
      <c r="I66" s="23"/>
    </row>
    <row r="67" spans="1:17" ht="18" customHeight="1" x14ac:dyDescent="0.25">
      <c r="A67" s="22" t="s">
        <v>34</v>
      </c>
      <c r="B67" s="21">
        <v>13.17</v>
      </c>
      <c r="C67" s="20">
        <v>7.46</v>
      </c>
      <c r="F67" s="15"/>
      <c r="K67" s="14"/>
      <c r="M67" s="13"/>
      <c r="N67" s="13"/>
      <c r="O67" s="13"/>
      <c r="P67" s="13"/>
      <c r="Q67" s="13"/>
    </row>
    <row r="68" spans="1:17" ht="25.5" customHeight="1" x14ac:dyDescent="0.25">
      <c r="A68" s="90" t="s">
        <v>62</v>
      </c>
      <c r="B68" s="90"/>
      <c r="C68" s="72">
        <v>1392</v>
      </c>
      <c r="F68" s="15"/>
      <c r="K68" s="14"/>
      <c r="M68" s="13"/>
      <c r="N68" s="13"/>
      <c r="O68" s="13"/>
      <c r="P68" s="13"/>
      <c r="Q68" s="13"/>
    </row>
    <row r="71" spans="1:17" x14ac:dyDescent="0.25">
      <c r="E71" s="14"/>
      <c r="F71" s="15"/>
      <c r="K71" s="14"/>
    </row>
    <row r="72" spans="1:17" x14ac:dyDescent="0.25">
      <c r="E72" s="14"/>
      <c r="F72" s="15"/>
      <c r="K72" s="14"/>
    </row>
    <row r="73" spans="1:17" x14ac:dyDescent="0.25">
      <c r="E73" s="14"/>
      <c r="F73" s="15"/>
      <c r="K73" s="14"/>
    </row>
    <row r="95" spans="1:6" x14ac:dyDescent="0.25">
      <c r="A95" s="19" t="s">
        <v>35</v>
      </c>
      <c r="B95" s="18"/>
      <c r="C95"/>
      <c r="D95"/>
      <c r="E95"/>
      <c r="F95"/>
    </row>
    <row r="96" spans="1:6" ht="12" customHeight="1" x14ac:dyDescent="0.25">
      <c r="A96" s="19" t="s">
        <v>36</v>
      </c>
      <c r="B96" s="18"/>
      <c r="C96" s="18"/>
      <c r="D96" s="18"/>
      <c r="E96" s="18"/>
      <c r="F96" s="18"/>
    </row>
    <row r="97" spans="1:12" ht="5.25" customHeight="1" x14ac:dyDescent="0.25"/>
    <row r="98" spans="1:12" ht="15" customHeight="1" x14ac:dyDescent="0.25">
      <c r="A98" s="88" t="s">
        <v>54</v>
      </c>
      <c r="B98" s="88"/>
      <c r="C98" s="88"/>
      <c r="D98" s="88"/>
      <c r="E98" s="16"/>
      <c r="F98" s="16"/>
      <c r="G98" s="16"/>
      <c r="H98" s="16"/>
      <c r="I98" s="16"/>
      <c r="J98" s="16"/>
      <c r="K98" s="16"/>
      <c r="L98" s="16"/>
    </row>
    <row r="99" spans="1:12" ht="15" customHeight="1" x14ac:dyDescent="0.25">
      <c r="A99" s="88"/>
      <c r="B99" s="88"/>
      <c r="C99" s="88"/>
      <c r="D99" s="88"/>
      <c r="E99" s="17"/>
      <c r="F99" s="17"/>
      <c r="G99" s="17"/>
      <c r="H99" s="17"/>
      <c r="I99" s="17"/>
      <c r="J99" s="17"/>
      <c r="K99" s="17"/>
      <c r="L99" s="17"/>
    </row>
    <row r="100" spans="1:12" ht="6.75" customHeight="1" x14ac:dyDescent="0.25">
      <c r="A100" s="88"/>
      <c r="B100" s="88"/>
      <c r="C100" s="88"/>
      <c r="D100" s="88"/>
    </row>
    <row r="101" spans="1:12" ht="52.5" customHeight="1" x14ac:dyDescent="0.25">
      <c r="A101" s="88" t="s">
        <v>55</v>
      </c>
      <c r="B101" s="88"/>
      <c r="C101" s="88"/>
      <c r="D101" s="88"/>
    </row>
    <row r="102" spans="1:12" ht="47.25" customHeight="1" x14ac:dyDescent="0.25">
      <c r="A102" s="92" t="s">
        <v>58</v>
      </c>
      <c r="B102" s="92"/>
      <c r="C102" s="92"/>
      <c r="D102" s="92"/>
    </row>
    <row r="103" spans="1:12" x14ac:dyDescent="0.25">
      <c r="E103" s="14"/>
      <c r="F103" s="14"/>
      <c r="G103" s="15"/>
    </row>
    <row r="117" spans="1:11" ht="15" customHeight="1" x14ac:dyDescent="0.25">
      <c r="A117" s="88"/>
      <c r="B117" s="88"/>
      <c r="C117" s="88"/>
      <c r="D117" s="16"/>
      <c r="E117" s="81"/>
      <c r="F117" s="16"/>
      <c r="G117" s="16"/>
      <c r="H117" s="16"/>
      <c r="I117" s="16"/>
      <c r="J117" s="16"/>
      <c r="K117" s="16"/>
    </row>
    <row r="118" spans="1:11" x14ac:dyDescent="0.25">
      <c r="A118" s="88"/>
      <c r="B118" s="88"/>
      <c r="C118" s="88"/>
      <c r="E118" s="82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" customWidth="1"/>
    <col min="4" max="4" width="16" customWidth="1"/>
    <col min="5" max="5" width="15.28515625" customWidth="1"/>
  </cols>
  <sheetData>
    <row r="2" spans="2:29" ht="37.5" customHeight="1" x14ac:dyDescent="0.25">
      <c r="B2" s="93" t="s">
        <v>51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For February 2025 (paid in March 2025)</v>
      </c>
    </row>
    <row r="6" spans="2:29" ht="35.2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 t="s">
        <v>41</v>
      </c>
      <c r="C7" s="2">
        <v>40400</v>
      </c>
      <c r="D7" s="12">
        <v>321.12755717821784</v>
      </c>
      <c r="E7" s="3">
        <f t="shared" ref="E7:E30" si="0">D7/$D$33</f>
        <v>0.23069508417975421</v>
      </c>
    </row>
    <row r="8" spans="2:29" x14ac:dyDescent="0.25">
      <c r="B8" s="6" t="s">
        <v>1</v>
      </c>
      <c r="C8" s="2">
        <v>18522</v>
      </c>
      <c r="D8" s="12">
        <v>371.25</v>
      </c>
      <c r="E8" s="3">
        <f t="shared" si="0"/>
        <v>0.26670258620689657</v>
      </c>
    </row>
    <row r="9" spans="2:29" x14ac:dyDescent="0.25">
      <c r="B9" s="6" t="s">
        <v>2</v>
      </c>
      <c r="C9" s="2">
        <v>20273</v>
      </c>
      <c r="D9" s="12">
        <v>450.6</v>
      </c>
      <c r="E9" s="3">
        <f t="shared" si="0"/>
        <v>0.32370689655172413</v>
      </c>
    </row>
    <row r="10" spans="2:29" x14ac:dyDescent="0.25">
      <c r="B10" s="6">
        <v>30</v>
      </c>
      <c r="C10" s="2">
        <v>4972</v>
      </c>
      <c r="D10" s="12">
        <v>491.13</v>
      </c>
      <c r="E10" s="3">
        <f t="shared" si="0"/>
        <v>0.35282327586206896</v>
      </c>
    </row>
    <row r="11" spans="2:29" x14ac:dyDescent="0.25">
      <c r="B11" s="6">
        <v>31</v>
      </c>
      <c r="C11" s="2">
        <v>4498</v>
      </c>
      <c r="D11" s="12">
        <v>512.95000000000005</v>
      </c>
      <c r="E11" s="3">
        <f t="shared" si="0"/>
        <v>0.36849856321839086</v>
      </c>
    </row>
    <row r="12" spans="2:29" x14ac:dyDescent="0.25">
      <c r="B12" s="6">
        <v>32</v>
      </c>
      <c r="C12" s="2">
        <v>4443</v>
      </c>
      <c r="D12" s="12">
        <v>516.84</v>
      </c>
      <c r="E12" s="3">
        <f t="shared" si="0"/>
        <v>0.37129310344827587</v>
      </c>
    </row>
    <row r="13" spans="2:29" x14ac:dyDescent="0.25">
      <c r="B13" s="6">
        <v>33</v>
      </c>
      <c r="C13" s="2">
        <v>4345</v>
      </c>
      <c r="D13" s="12">
        <v>537.48</v>
      </c>
      <c r="E13" s="3">
        <f t="shared" si="0"/>
        <v>0.38612068965517243</v>
      </c>
    </row>
    <row r="14" spans="2:29" x14ac:dyDescent="0.25">
      <c r="B14" s="6">
        <v>34</v>
      </c>
      <c r="C14" s="2">
        <v>3882</v>
      </c>
      <c r="D14" s="12">
        <v>557.24</v>
      </c>
      <c r="E14" s="3">
        <f t="shared" si="0"/>
        <v>0.40031609195402301</v>
      </c>
    </row>
    <row r="15" spans="2:29" x14ac:dyDescent="0.25">
      <c r="B15" s="6">
        <v>35</v>
      </c>
      <c r="C15" s="2">
        <v>12562</v>
      </c>
      <c r="D15" s="12">
        <v>539.21</v>
      </c>
      <c r="E15" s="3">
        <f t="shared" si="0"/>
        <v>0.38736350574712647</v>
      </c>
    </row>
    <row r="16" spans="2:29" x14ac:dyDescent="0.25">
      <c r="B16" s="6">
        <v>36</v>
      </c>
      <c r="C16" s="2">
        <v>5850</v>
      </c>
      <c r="D16" s="12">
        <v>584.5</v>
      </c>
      <c r="E16" s="3">
        <f t="shared" si="0"/>
        <v>0.4198994252873563</v>
      </c>
    </row>
    <row r="17" spans="2:5" x14ac:dyDescent="0.25">
      <c r="B17" s="6">
        <v>37</v>
      </c>
      <c r="C17" s="2">
        <v>4864</v>
      </c>
      <c r="D17" s="12">
        <v>612.4</v>
      </c>
      <c r="E17" s="3">
        <f t="shared" si="0"/>
        <v>0.43994252873563217</v>
      </c>
    </row>
    <row r="18" spans="2:5" x14ac:dyDescent="0.25">
      <c r="B18" s="6">
        <v>38</v>
      </c>
      <c r="C18" s="2">
        <v>4330</v>
      </c>
      <c r="D18" s="12">
        <v>645.28</v>
      </c>
      <c r="E18" s="3">
        <f t="shared" si="0"/>
        <v>0.46356321839080455</v>
      </c>
    </row>
    <row r="19" spans="2:5" x14ac:dyDescent="0.25">
      <c r="B19" s="6">
        <v>39</v>
      </c>
      <c r="C19" s="2">
        <v>3326</v>
      </c>
      <c r="D19" s="12">
        <v>664.79</v>
      </c>
      <c r="E19" s="3">
        <f t="shared" si="0"/>
        <v>0.47757902298850574</v>
      </c>
    </row>
    <row r="20" spans="2:5" x14ac:dyDescent="0.25">
      <c r="B20" s="6">
        <v>40</v>
      </c>
      <c r="C20" s="2">
        <v>14058</v>
      </c>
      <c r="D20" s="12">
        <v>656.32</v>
      </c>
      <c r="E20" s="3">
        <f t="shared" si="0"/>
        <v>0.47149425287356328</v>
      </c>
    </row>
    <row r="21" spans="2:5" x14ac:dyDescent="0.25">
      <c r="B21" s="6">
        <v>41</v>
      </c>
      <c r="C21" s="2">
        <v>3376</v>
      </c>
      <c r="D21" s="12">
        <v>692.98</v>
      </c>
      <c r="E21" s="3">
        <f t="shared" si="0"/>
        <v>0.49783045977011497</v>
      </c>
    </row>
    <row r="22" spans="2:5" x14ac:dyDescent="0.25">
      <c r="B22" s="6">
        <v>42</v>
      </c>
      <c r="C22" s="2">
        <v>2043</v>
      </c>
      <c r="D22" s="12">
        <v>724.15</v>
      </c>
      <c r="E22" s="3">
        <f t="shared" si="0"/>
        <v>0.52022270114942526</v>
      </c>
    </row>
    <row r="23" spans="2:5" x14ac:dyDescent="0.25">
      <c r="B23" s="6">
        <v>43</v>
      </c>
      <c r="C23" s="2">
        <v>1517</v>
      </c>
      <c r="D23" s="12">
        <v>757.42</v>
      </c>
      <c r="E23" s="3">
        <f t="shared" si="0"/>
        <v>0.54412356321839073</v>
      </c>
    </row>
    <row r="24" spans="2:5" x14ac:dyDescent="0.25">
      <c r="B24" s="6">
        <v>44</v>
      </c>
      <c r="C24" s="2">
        <v>1069</v>
      </c>
      <c r="D24" s="12">
        <v>793.15</v>
      </c>
      <c r="E24" s="3">
        <f t="shared" si="0"/>
        <v>0.5697916666666667</v>
      </c>
    </row>
    <row r="25" spans="2:5" x14ac:dyDescent="0.25">
      <c r="B25" s="6">
        <v>45</v>
      </c>
      <c r="C25" s="2">
        <v>817</v>
      </c>
      <c r="D25" s="12">
        <v>811.36</v>
      </c>
      <c r="E25" s="3">
        <f t="shared" si="0"/>
        <v>0.58287356321839079</v>
      </c>
    </row>
    <row r="26" spans="2:5" x14ac:dyDescent="0.25">
      <c r="B26" s="6" t="s">
        <v>42</v>
      </c>
      <c r="C26" s="2">
        <v>1686</v>
      </c>
      <c r="D26" s="12">
        <v>914.39</v>
      </c>
      <c r="E26" s="3">
        <f t="shared" si="0"/>
        <v>0.65688936781609197</v>
      </c>
    </row>
    <row r="27" spans="2:5" x14ac:dyDescent="0.25">
      <c r="B27" s="6" t="s">
        <v>39</v>
      </c>
      <c r="C27" s="7">
        <v>156833</v>
      </c>
      <c r="D27" s="80">
        <v>484.29</v>
      </c>
      <c r="E27" s="83">
        <f t="shared" si="0"/>
        <v>0.34790948275862071</v>
      </c>
    </row>
    <row r="28" spans="2:5" x14ac:dyDescent="0.25">
      <c r="B28" s="6" t="s">
        <v>5</v>
      </c>
      <c r="C28" s="2">
        <v>101335</v>
      </c>
      <c r="D28" s="12">
        <v>399.95</v>
      </c>
      <c r="E28" s="3">
        <f t="shared" si="0"/>
        <v>0.28732040229885059</v>
      </c>
    </row>
    <row r="29" spans="2:5" x14ac:dyDescent="0.25">
      <c r="B29" s="6" t="s">
        <v>6</v>
      </c>
      <c r="C29" s="2">
        <v>30932</v>
      </c>
      <c r="D29" s="12">
        <v>587.64</v>
      </c>
      <c r="E29" s="3">
        <f t="shared" si="0"/>
        <v>0.42215517241379308</v>
      </c>
    </row>
    <row r="30" spans="2:5" x14ac:dyDescent="0.25">
      <c r="B30" s="6" t="s">
        <v>44</v>
      </c>
      <c r="C30" s="2">
        <v>24566</v>
      </c>
      <c r="D30" s="12">
        <v>702.06</v>
      </c>
      <c r="E30" s="3">
        <f t="shared" si="0"/>
        <v>0.50435344827586204</v>
      </c>
    </row>
    <row r="31" spans="2:5" x14ac:dyDescent="0.25">
      <c r="B31" s="87" t="str">
        <f>'starosna mirovina BMU'!B31</f>
        <v xml:space="preserve">Number of beneficiaries not including Active Military Personnel (DVO), Police Officers (PO) and Authorised Officials (OSO).   </v>
      </c>
    </row>
    <row r="33" spans="2:4" ht="45.75" customHeight="1" x14ac:dyDescent="0.25">
      <c r="B33" s="94" t="str">
        <f>'starosna mirovina BMU'!B33:C33</f>
        <v>Prosječna mjesečna isplaćena netoplaća Republike Hrvatske za siječanj 2025. u eurima (EUR) (izvor: DZS)</v>
      </c>
      <c r="C33" s="94"/>
      <c r="D33" s="48">
        <f>'starosna mirovina BMU'!D33</f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</cols>
  <sheetData>
    <row r="2" spans="2:29" ht="33.75" customHeight="1" x14ac:dyDescent="0.25">
      <c r="B2" s="93" t="s">
        <v>13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'PSM BMU'!B5</f>
        <v>For February 2025 (paid in March 2025)</v>
      </c>
    </row>
    <row r="6" spans="2:29" ht="24" x14ac:dyDescent="0.25">
      <c r="B6" s="5" t="s">
        <v>10</v>
      </c>
      <c r="C6" s="5" t="s">
        <v>0</v>
      </c>
      <c r="D6" s="5" t="s">
        <v>8</v>
      </c>
      <c r="E6" s="5" t="str">
        <f>'starosna mirovina BMU'!E6</f>
        <v>Net replacement rate for January 2025.</v>
      </c>
    </row>
    <row r="7" spans="2:29" x14ac:dyDescent="0.25">
      <c r="B7" s="6" t="s">
        <v>9</v>
      </c>
      <c r="C7" s="2">
        <v>158298</v>
      </c>
      <c r="D7" s="12">
        <v>294.10700451048024</v>
      </c>
      <c r="E7" s="3">
        <f t="shared" ref="E7:E30" si="0">D7/$D$33</f>
        <v>0.21128376760810361</v>
      </c>
    </row>
    <row r="8" spans="2:29" x14ac:dyDescent="0.25">
      <c r="B8" s="6" t="s">
        <v>1</v>
      </c>
      <c r="C8" s="2">
        <v>99329</v>
      </c>
      <c r="D8" s="2">
        <v>359.33</v>
      </c>
      <c r="E8" s="3">
        <f t="shared" si="0"/>
        <v>0.25813936781609192</v>
      </c>
      <c r="I8" s="1"/>
    </row>
    <row r="9" spans="2:29" x14ac:dyDescent="0.25">
      <c r="B9" s="6" t="s">
        <v>2</v>
      </c>
      <c r="C9" s="2">
        <v>105176</v>
      </c>
      <c r="D9" s="2">
        <v>440.97</v>
      </c>
      <c r="E9" s="3">
        <f t="shared" si="0"/>
        <v>0.31678879310344832</v>
      </c>
    </row>
    <row r="10" spans="2:29" x14ac:dyDescent="0.25">
      <c r="B10" s="6">
        <v>30</v>
      </c>
      <c r="C10" s="2">
        <v>50801</v>
      </c>
      <c r="D10" s="2">
        <v>486.06</v>
      </c>
      <c r="E10" s="3">
        <f t="shared" si="0"/>
        <v>0.34918103448275861</v>
      </c>
    </row>
    <row r="11" spans="2:29" x14ac:dyDescent="0.25">
      <c r="B11" s="6">
        <v>31</v>
      </c>
      <c r="C11" s="2">
        <v>33286</v>
      </c>
      <c r="D11" s="2">
        <v>496.26</v>
      </c>
      <c r="E11" s="3">
        <f t="shared" si="0"/>
        <v>0.35650862068965516</v>
      </c>
    </row>
    <row r="12" spans="2:29" x14ac:dyDescent="0.25">
      <c r="B12" s="6">
        <v>32</v>
      </c>
      <c r="C12" s="2">
        <v>32567</v>
      </c>
      <c r="D12" s="2">
        <v>502.48</v>
      </c>
      <c r="E12" s="3">
        <f t="shared" si="0"/>
        <v>0.36097701149425288</v>
      </c>
    </row>
    <row r="13" spans="2:29" x14ac:dyDescent="0.25">
      <c r="B13" s="6">
        <v>33</v>
      </c>
      <c r="C13" s="2">
        <v>29216</v>
      </c>
      <c r="D13" s="2">
        <v>520.65</v>
      </c>
      <c r="E13" s="3">
        <f t="shared" si="0"/>
        <v>0.3740301724137931</v>
      </c>
    </row>
    <row r="14" spans="2:29" x14ac:dyDescent="0.25">
      <c r="B14" s="6">
        <v>34</v>
      </c>
      <c r="C14" s="2">
        <v>23746</v>
      </c>
      <c r="D14" s="2">
        <v>540.47</v>
      </c>
      <c r="E14" s="3">
        <f t="shared" si="0"/>
        <v>0.38826867816091953</v>
      </c>
    </row>
    <row r="15" spans="2:29" x14ac:dyDescent="0.25">
      <c r="B15" s="6">
        <v>35</v>
      </c>
      <c r="C15" s="2">
        <v>89559</v>
      </c>
      <c r="D15" s="2">
        <v>573.67999999999995</v>
      </c>
      <c r="E15" s="3">
        <f t="shared" si="0"/>
        <v>0.41212643678160915</v>
      </c>
    </row>
    <row r="16" spans="2:29" x14ac:dyDescent="0.25">
      <c r="B16" s="6">
        <v>36</v>
      </c>
      <c r="C16" s="2">
        <v>40885</v>
      </c>
      <c r="D16" s="2">
        <v>580.12</v>
      </c>
      <c r="E16" s="3">
        <f t="shared" si="0"/>
        <v>0.41675287356321838</v>
      </c>
    </row>
    <row r="17" spans="2:5" x14ac:dyDescent="0.25">
      <c r="B17" s="6">
        <v>37</v>
      </c>
      <c r="C17" s="2">
        <v>36836</v>
      </c>
      <c r="D17" s="2">
        <v>601.11</v>
      </c>
      <c r="E17" s="3">
        <f t="shared" si="0"/>
        <v>0.43183189655172416</v>
      </c>
    </row>
    <row r="18" spans="2:5" x14ac:dyDescent="0.25">
      <c r="B18" s="6">
        <v>38</v>
      </c>
      <c r="C18" s="2">
        <v>34031</v>
      </c>
      <c r="D18" s="2">
        <v>628.59</v>
      </c>
      <c r="E18" s="3">
        <f t="shared" si="0"/>
        <v>0.45157327586206897</v>
      </c>
    </row>
    <row r="19" spans="2:5" x14ac:dyDescent="0.25">
      <c r="B19" s="6">
        <v>39</v>
      </c>
      <c r="C19" s="2">
        <v>29085</v>
      </c>
      <c r="D19" s="2">
        <v>666.07</v>
      </c>
      <c r="E19" s="3">
        <f t="shared" si="0"/>
        <v>0.47849856321839085</v>
      </c>
    </row>
    <row r="20" spans="2:5" x14ac:dyDescent="0.25">
      <c r="B20" s="6">
        <v>40</v>
      </c>
      <c r="C20" s="2">
        <v>53688</v>
      </c>
      <c r="D20" s="2">
        <v>688.18</v>
      </c>
      <c r="E20" s="3">
        <f t="shared" si="0"/>
        <v>0.49438218390804595</v>
      </c>
    </row>
    <row r="21" spans="2:5" x14ac:dyDescent="0.25">
      <c r="B21" s="6">
        <v>41</v>
      </c>
      <c r="C21" s="2">
        <v>45440</v>
      </c>
      <c r="D21" s="2">
        <v>673.14</v>
      </c>
      <c r="E21" s="3">
        <f t="shared" si="0"/>
        <v>0.48357758620689656</v>
      </c>
    </row>
    <row r="22" spans="2:5" x14ac:dyDescent="0.25">
      <c r="B22" s="6">
        <v>42</v>
      </c>
      <c r="C22" s="2">
        <v>24706</v>
      </c>
      <c r="D22" s="2">
        <v>713.6</v>
      </c>
      <c r="E22" s="3">
        <f t="shared" si="0"/>
        <v>0.5126436781609196</v>
      </c>
    </row>
    <row r="23" spans="2:5" x14ac:dyDescent="0.25">
      <c r="B23" s="6">
        <v>43</v>
      </c>
      <c r="C23" s="2">
        <v>17799</v>
      </c>
      <c r="D23" s="2">
        <v>745.61</v>
      </c>
      <c r="E23" s="3">
        <f t="shared" si="0"/>
        <v>0.535639367816092</v>
      </c>
    </row>
    <row r="24" spans="2:5" x14ac:dyDescent="0.25">
      <c r="B24" s="6">
        <v>44</v>
      </c>
      <c r="C24" s="2">
        <v>13120</v>
      </c>
      <c r="D24" s="2">
        <v>778.54</v>
      </c>
      <c r="E24" s="3">
        <f t="shared" si="0"/>
        <v>0.55929597701149425</v>
      </c>
    </row>
    <row r="25" spans="2:5" x14ac:dyDescent="0.25">
      <c r="B25" s="6">
        <v>45</v>
      </c>
      <c r="C25" s="2">
        <v>10620</v>
      </c>
      <c r="D25" s="2">
        <v>799.83</v>
      </c>
      <c r="E25" s="3">
        <f t="shared" si="0"/>
        <v>0.57459051724137933</v>
      </c>
    </row>
    <row r="26" spans="2:5" x14ac:dyDescent="0.25">
      <c r="B26" s="6" t="s">
        <v>3</v>
      </c>
      <c r="C26" s="2">
        <v>17296</v>
      </c>
      <c r="D26" s="2">
        <v>889.32</v>
      </c>
      <c r="E26" s="3">
        <f t="shared" si="0"/>
        <v>0.63887931034482759</v>
      </c>
    </row>
    <row r="27" spans="2:5" x14ac:dyDescent="0.25">
      <c r="B27" s="6" t="s">
        <v>4</v>
      </c>
      <c r="C27" s="7">
        <v>945484</v>
      </c>
      <c r="D27" s="7">
        <v>512.73</v>
      </c>
      <c r="E27" s="4">
        <f t="shared" si="0"/>
        <v>0.36834051724137934</v>
      </c>
    </row>
    <row r="28" spans="2:5" x14ac:dyDescent="0.25">
      <c r="B28" s="6" t="s">
        <v>5</v>
      </c>
      <c r="C28" s="2">
        <v>532419</v>
      </c>
      <c r="D28" s="2">
        <v>402.41</v>
      </c>
      <c r="E28" s="3">
        <f t="shared" si="0"/>
        <v>0.28908764367816092</v>
      </c>
    </row>
    <row r="29" spans="2:5" x14ac:dyDescent="0.25">
      <c r="B29" s="6" t="s">
        <v>6</v>
      </c>
      <c r="C29" s="2">
        <v>230396</v>
      </c>
      <c r="D29" s="2">
        <v>598.98</v>
      </c>
      <c r="E29" s="3">
        <f t="shared" si="0"/>
        <v>0.43030172413793105</v>
      </c>
    </row>
    <row r="30" spans="2:5" x14ac:dyDescent="0.25">
      <c r="B30" s="6" t="s">
        <v>7</v>
      </c>
      <c r="C30" s="2">
        <v>182669</v>
      </c>
      <c r="D30" s="2">
        <v>725.5</v>
      </c>
      <c r="E30" s="3">
        <f t="shared" si="0"/>
        <v>0.52119252873563215</v>
      </c>
    </row>
    <row r="33" spans="2:4" ht="49.5" customHeight="1" x14ac:dyDescent="0.25">
      <c r="B33" s="94" t="str">
        <f>'starosna mirovina BMU'!B33:C33</f>
        <v>Prosječna mjesečna isplaćena netoplaća Republike Hrvatske za siječanj 2025. u eurima (EUR) (izvor: DZS)</v>
      </c>
      <c r="C33" s="94"/>
      <c r="D33" s="48">
        <f>'starosna mirovina BMU'!D33</f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{61C3327C-20F8-4684-8DFA-75E348A1332F}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C3327C-20F8-4684-8DFA-75E348A13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4" zoomScaleNormal="100" workbookViewId="0">
      <selection activeCell="H11" sqref="H11"/>
    </sheetView>
  </sheetViews>
  <sheetFormatPr defaultRowHeight="15" x14ac:dyDescent="0.25"/>
  <cols>
    <col min="2" max="2" width="15.140625" customWidth="1"/>
    <col min="3" max="3" width="15.42578125" customWidth="1"/>
    <col min="4" max="4" width="15.85546875" customWidth="1"/>
    <col min="5" max="5" width="15.7109375" customWidth="1"/>
  </cols>
  <sheetData>
    <row r="2" spans="2:29" ht="36" customHeight="1" x14ac:dyDescent="0.25">
      <c r="B2" s="93" t="s">
        <v>45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">
        <v>64</v>
      </c>
    </row>
    <row r="6" spans="2:29" ht="34.5" customHeight="1" x14ac:dyDescent="0.25">
      <c r="B6" s="5" t="s">
        <v>52</v>
      </c>
      <c r="C6" s="5" t="s">
        <v>19</v>
      </c>
      <c r="D6" s="5" t="s">
        <v>53</v>
      </c>
      <c r="E6" s="5" t="s">
        <v>61</v>
      </c>
    </row>
    <row r="7" spans="2:29" x14ac:dyDescent="0.25">
      <c r="B7" s="6" t="s">
        <v>41</v>
      </c>
      <c r="C7" s="2">
        <v>61464</v>
      </c>
      <c r="D7" s="12">
        <v>314.31210855134714</v>
      </c>
      <c r="E7" s="3">
        <f t="shared" ref="E7:E30" si="0">D7/$D$33</f>
        <v>0.22579892855700226</v>
      </c>
    </row>
    <row r="8" spans="2:29" x14ac:dyDescent="0.25">
      <c r="B8" s="6" t="s">
        <v>1</v>
      </c>
      <c r="C8" s="2">
        <v>46611</v>
      </c>
      <c r="D8" s="12">
        <v>375.97</v>
      </c>
      <c r="E8" s="3">
        <f t="shared" si="0"/>
        <v>0.27009339080459771</v>
      </c>
    </row>
    <row r="9" spans="2:29" x14ac:dyDescent="0.25">
      <c r="B9" s="6" t="s">
        <v>2</v>
      </c>
      <c r="C9" s="2">
        <v>49486</v>
      </c>
      <c r="D9" s="12">
        <v>484.94</v>
      </c>
      <c r="E9" s="3">
        <f t="shared" si="0"/>
        <v>0.34837643678160918</v>
      </c>
    </row>
    <row r="10" spans="2:29" x14ac:dyDescent="0.25">
      <c r="B10" s="6">
        <v>30</v>
      </c>
      <c r="C10" s="2">
        <v>20284</v>
      </c>
      <c r="D10" s="12">
        <v>605.37</v>
      </c>
      <c r="E10" s="3">
        <f t="shared" si="0"/>
        <v>0.43489224137931037</v>
      </c>
    </row>
    <row r="11" spans="2:29" x14ac:dyDescent="0.25">
      <c r="B11" s="6">
        <v>31</v>
      </c>
      <c r="C11" s="2">
        <v>12730</v>
      </c>
      <c r="D11" s="12">
        <v>626.16</v>
      </c>
      <c r="E11" s="3">
        <f t="shared" si="0"/>
        <v>0.4498275862068965</v>
      </c>
    </row>
    <row r="12" spans="2:29" x14ac:dyDescent="0.25">
      <c r="B12" s="6">
        <v>32</v>
      </c>
      <c r="C12" s="2">
        <v>11966</v>
      </c>
      <c r="D12" s="12">
        <v>636.66</v>
      </c>
      <c r="E12" s="3">
        <f t="shared" si="0"/>
        <v>0.45737068965517241</v>
      </c>
    </row>
    <row r="13" spans="2:29" x14ac:dyDescent="0.25">
      <c r="B13" s="6">
        <v>33</v>
      </c>
      <c r="C13" s="2">
        <v>10546</v>
      </c>
      <c r="D13" s="12">
        <v>660.49</v>
      </c>
      <c r="E13" s="3">
        <f t="shared" si="0"/>
        <v>0.47448994252873566</v>
      </c>
    </row>
    <row r="14" spans="2:29" x14ac:dyDescent="0.25">
      <c r="B14" s="6">
        <v>34</v>
      </c>
      <c r="C14" s="2">
        <v>8424</v>
      </c>
      <c r="D14" s="12">
        <v>700.98</v>
      </c>
      <c r="E14" s="3">
        <f t="shared" si="0"/>
        <v>0.50357758620689652</v>
      </c>
    </row>
    <row r="15" spans="2:29" x14ac:dyDescent="0.25">
      <c r="B15" s="6">
        <v>35</v>
      </c>
      <c r="C15" s="2">
        <v>41828</v>
      </c>
      <c r="D15" s="12">
        <v>714.2</v>
      </c>
      <c r="E15" s="3">
        <f t="shared" si="0"/>
        <v>0.51307471264367821</v>
      </c>
    </row>
    <row r="16" spans="2:29" x14ac:dyDescent="0.25">
      <c r="B16" s="6">
        <v>36</v>
      </c>
      <c r="C16" s="2">
        <v>14093</v>
      </c>
      <c r="D16" s="12">
        <v>757.76</v>
      </c>
      <c r="E16" s="3">
        <f t="shared" si="0"/>
        <v>0.54436781609195406</v>
      </c>
    </row>
    <row r="17" spans="2:5" x14ac:dyDescent="0.25">
      <c r="B17" s="6">
        <v>37</v>
      </c>
      <c r="C17" s="2">
        <v>12530</v>
      </c>
      <c r="D17" s="12">
        <v>799.43</v>
      </c>
      <c r="E17" s="3">
        <f t="shared" si="0"/>
        <v>0.57430316091954015</v>
      </c>
    </row>
    <row r="18" spans="2:5" x14ac:dyDescent="0.25">
      <c r="B18" s="6">
        <v>38</v>
      </c>
      <c r="C18" s="2">
        <v>12287</v>
      </c>
      <c r="D18" s="12">
        <v>843.09</v>
      </c>
      <c r="E18" s="3">
        <f t="shared" si="0"/>
        <v>0.60566810344827593</v>
      </c>
    </row>
    <row r="19" spans="2:5" x14ac:dyDescent="0.25">
      <c r="B19" s="6">
        <v>39</v>
      </c>
      <c r="C19" s="2">
        <v>11959</v>
      </c>
      <c r="D19" s="12">
        <v>886.84</v>
      </c>
      <c r="E19" s="3">
        <f t="shared" si="0"/>
        <v>0.63709770114942532</v>
      </c>
    </row>
    <row r="20" spans="2:5" x14ac:dyDescent="0.25">
      <c r="B20" s="6">
        <v>40</v>
      </c>
      <c r="C20" s="2">
        <v>26635</v>
      </c>
      <c r="D20" s="12">
        <v>875.14</v>
      </c>
      <c r="E20" s="3">
        <f t="shared" si="0"/>
        <v>0.62869252873563219</v>
      </c>
    </row>
    <row r="21" spans="2:5" x14ac:dyDescent="0.25">
      <c r="B21" s="6">
        <v>41</v>
      </c>
      <c r="C21" s="2">
        <v>14156</v>
      </c>
      <c r="D21" s="12">
        <v>895.28</v>
      </c>
      <c r="E21" s="3">
        <f t="shared" si="0"/>
        <v>0.64316091954022991</v>
      </c>
    </row>
    <row r="22" spans="2:5" x14ac:dyDescent="0.25">
      <c r="B22" s="6">
        <v>42</v>
      </c>
      <c r="C22" s="2">
        <v>10962</v>
      </c>
      <c r="D22" s="12">
        <v>902.53</v>
      </c>
      <c r="E22" s="3">
        <f t="shared" si="0"/>
        <v>0.64836925287356317</v>
      </c>
    </row>
    <row r="23" spans="2:5" x14ac:dyDescent="0.25">
      <c r="B23" s="6">
        <v>43</v>
      </c>
      <c r="C23" s="2">
        <v>10068</v>
      </c>
      <c r="D23" s="12">
        <v>901.76</v>
      </c>
      <c r="E23" s="3">
        <f t="shared" si="0"/>
        <v>0.64781609195402301</v>
      </c>
    </row>
    <row r="24" spans="2:5" x14ac:dyDescent="0.25">
      <c r="B24" s="6">
        <v>44</v>
      </c>
      <c r="C24" s="2">
        <v>8740</v>
      </c>
      <c r="D24" s="12">
        <v>918.53</v>
      </c>
      <c r="E24" s="3">
        <f t="shared" si="0"/>
        <v>0.65986350574712638</v>
      </c>
    </row>
    <row r="25" spans="2:5" x14ac:dyDescent="0.25">
      <c r="B25" s="6">
        <v>45</v>
      </c>
      <c r="C25" s="2">
        <v>8283</v>
      </c>
      <c r="D25" s="12">
        <v>927.12</v>
      </c>
      <c r="E25" s="3">
        <f t="shared" si="0"/>
        <v>0.66603448275862065</v>
      </c>
    </row>
    <row r="26" spans="2:5" x14ac:dyDescent="0.25">
      <c r="B26" s="6" t="s">
        <v>42</v>
      </c>
      <c r="C26" s="2">
        <v>15510</v>
      </c>
      <c r="D26" s="12">
        <v>1029.02</v>
      </c>
      <c r="E26" s="3">
        <f t="shared" si="0"/>
        <v>0.73923850574712646</v>
      </c>
    </row>
    <row r="27" spans="2:5" x14ac:dyDescent="0.25">
      <c r="B27" s="6" t="s">
        <v>39</v>
      </c>
      <c r="C27" s="7">
        <v>408562</v>
      </c>
      <c r="D27" s="80">
        <v>635.74</v>
      </c>
      <c r="E27" s="83">
        <f t="shared" si="0"/>
        <v>0.45670977011494251</v>
      </c>
    </row>
    <row r="28" spans="2:5" x14ac:dyDescent="0.25">
      <c r="B28" s="6" t="s">
        <v>5</v>
      </c>
      <c r="C28" s="2">
        <v>221511</v>
      </c>
      <c r="D28" s="12">
        <v>458.58</v>
      </c>
      <c r="E28" s="3">
        <f t="shared" si="0"/>
        <v>0.3294396551724138</v>
      </c>
    </row>
    <row r="29" spans="2:5" x14ac:dyDescent="0.25">
      <c r="B29" s="6" t="s">
        <v>6</v>
      </c>
      <c r="C29" s="2">
        <v>92697</v>
      </c>
      <c r="D29" s="12">
        <v>771.7</v>
      </c>
      <c r="E29" s="3">
        <f t="shared" si="0"/>
        <v>0.55438218390804606</v>
      </c>
    </row>
    <row r="30" spans="2:5" x14ac:dyDescent="0.25">
      <c r="B30" s="6" t="s">
        <v>44</v>
      </c>
      <c r="C30" s="2">
        <v>94354</v>
      </c>
      <c r="D30" s="12">
        <v>918.06</v>
      </c>
      <c r="E30" s="3">
        <f t="shared" si="0"/>
        <v>0.65952586206896546</v>
      </c>
    </row>
    <row r="31" spans="2:5" x14ac:dyDescent="0.25">
      <c r="B31" s="87" t="s">
        <v>57</v>
      </c>
    </row>
    <row r="32" spans="2:5" x14ac:dyDescent="0.25">
      <c r="B32" s="85"/>
    </row>
    <row r="33" spans="2:4" ht="40.5" customHeight="1" x14ac:dyDescent="0.25">
      <c r="B33" s="94" t="s">
        <v>65</v>
      </c>
      <c r="C33" s="94"/>
      <c r="D33" s="51"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>
      <selection activeCell="D16" sqref="D16"/>
    </sheetView>
  </sheetViews>
  <sheetFormatPr defaultRowHeight="15" x14ac:dyDescent="0.25"/>
  <cols>
    <col min="2" max="2" width="15.140625" customWidth="1"/>
    <col min="3" max="3" width="15.42578125" customWidth="1"/>
    <col min="4" max="5" width="15.28515625" customWidth="1"/>
  </cols>
  <sheetData>
    <row r="2" spans="2:29" ht="68.25" customHeight="1" x14ac:dyDescent="0.25">
      <c r="B2" s="93" t="s">
        <v>46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For February 2025 (paid in March 2025)</v>
      </c>
    </row>
    <row r="6" spans="2:29" ht="33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 t="s">
        <v>40</v>
      </c>
      <c r="C7" s="2">
        <v>27617</v>
      </c>
      <c r="D7" s="12">
        <v>682.37893326574215</v>
      </c>
      <c r="E7" s="3">
        <f t="shared" ref="E7:E13" si="0">D7/$D$16</f>
        <v>0.4902147509092975</v>
      </c>
    </row>
    <row r="8" spans="2:29" x14ac:dyDescent="0.25">
      <c r="B8" s="6">
        <v>42</v>
      </c>
      <c r="C8" s="2">
        <v>11207</v>
      </c>
      <c r="D8" s="12">
        <v>715.92</v>
      </c>
      <c r="E8" s="3">
        <f t="shared" si="0"/>
        <v>0.5143103448275862</v>
      </c>
    </row>
    <row r="9" spans="2:29" x14ac:dyDescent="0.25">
      <c r="B9" s="6">
        <v>43</v>
      </c>
      <c r="C9" s="2">
        <v>6319</v>
      </c>
      <c r="D9" s="12">
        <v>748.61</v>
      </c>
      <c r="E9" s="3">
        <f t="shared" si="0"/>
        <v>0.53779454022988504</v>
      </c>
    </row>
    <row r="10" spans="2:29" x14ac:dyDescent="0.25">
      <c r="B10" s="6">
        <v>44</v>
      </c>
      <c r="C10" s="2">
        <v>3726</v>
      </c>
      <c r="D10" s="12">
        <v>780.46</v>
      </c>
      <c r="E10" s="3">
        <f t="shared" si="0"/>
        <v>0.56067528735632188</v>
      </c>
    </row>
    <row r="11" spans="2:29" x14ac:dyDescent="0.25">
      <c r="B11" s="6">
        <v>45</v>
      </c>
      <c r="C11" s="2">
        <v>2185</v>
      </c>
      <c r="D11" s="12">
        <v>805.13</v>
      </c>
      <c r="E11" s="3">
        <f t="shared" si="0"/>
        <v>0.57839798850574708</v>
      </c>
    </row>
    <row r="12" spans="2:29" x14ac:dyDescent="0.25">
      <c r="B12" s="6" t="s">
        <v>42</v>
      </c>
      <c r="C12" s="2">
        <v>1976</v>
      </c>
      <c r="D12" s="12">
        <v>822.79</v>
      </c>
      <c r="E12" s="3">
        <f t="shared" si="0"/>
        <v>0.59108477011494254</v>
      </c>
    </row>
    <row r="13" spans="2:29" x14ac:dyDescent="0.25">
      <c r="B13" s="6" t="s">
        <v>39</v>
      </c>
      <c r="C13" s="47">
        <v>53030</v>
      </c>
      <c r="D13" s="86">
        <v>714.54</v>
      </c>
      <c r="E13" s="83">
        <f t="shared" si="0"/>
        <v>0.51331896551724132</v>
      </c>
    </row>
    <row r="14" spans="2:29" x14ac:dyDescent="0.25">
      <c r="B14" s="87" t="str">
        <f>'starosna mirovina BMU'!B31</f>
        <v xml:space="preserve">Number of beneficiaries not including Active Military Personnel (DVO), Police Officers (PO) and Authorised Officials (OSO).   </v>
      </c>
    </row>
    <row r="16" spans="2:29" ht="44.25" customHeight="1" x14ac:dyDescent="0.25">
      <c r="B16" s="94" t="str">
        <f>'starosna mirovina BMU'!B33:C33</f>
        <v>Prosječna mjesečna isplaćena netoplaća Republike Hrvatske za siječanj 2025. u eurima (EUR) (izvor: DZS)</v>
      </c>
      <c r="C16" s="94"/>
      <c r="D16" s="48">
        <f>'starosna mirovina BMU'!D33</f>
        <v>1392</v>
      </c>
    </row>
  </sheetData>
  <mergeCells count="2">
    <mergeCell ref="B2:E2"/>
    <mergeCell ref="B16:C16"/>
  </mergeCells>
  <conditionalFormatting sqref="E7:E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topLeftCell="A4" zoomScaleNormal="100" workbookViewId="0"/>
  </sheetViews>
  <sheetFormatPr defaultRowHeight="15" x14ac:dyDescent="0.25"/>
  <cols>
    <col min="2" max="2" width="15.140625" customWidth="1"/>
    <col min="3" max="4" width="16.140625" customWidth="1"/>
    <col min="5" max="5" width="15.28515625" customWidth="1"/>
  </cols>
  <sheetData>
    <row r="2" spans="2:29" ht="59.25" customHeight="1" x14ac:dyDescent="0.25">
      <c r="B2" s="95" t="s">
        <v>47</v>
      </c>
      <c r="C2" s="95"/>
      <c r="D2" s="95"/>
      <c r="E2" s="9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For February 2025 (paid in March 2025)</v>
      </c>
    </row>
    <row r="6" spans="2:29" ht="40.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 t="s">
        <v>41</v>
      </c>
      <c r="C7" s="2">
        <v>17719</v>
      </c>
      <c r="D7" s="12">
        <v>374.78761329646142</v>
      </c>
      <c r="E7" s="3">
        <f t="shared" ref="E7:E30" si="0">D7/$D$33</f>
        <v>0.26924397506929698</v>
      </c>
    </row>
    <row r="8" spans="2:29" x14ac:dyDescent="0.25">
      <c r="B8" s="6" t="s">
        <v>1</v>
      </c>
      <c r="C8" s="2">
        <v>14907</v>
      </c>
      <c r="D8" s="12">
        <v>512.44000000000005</v>
      </c>
      <c r="E8" s="3">
        <f t="shared" si="0"/>
        <v>0.36813218390804603</v>
      </c>
      <c r="I8" s="1"/>
    </row>
    <row r="9" spans="2:29" x14ac:dyDescent="0.25">
      <c r="B9" s="6" t="s">
        <v>2</v>
      </c>
      <c r="C9" s="2">
        <v>16419</v>
      </c>
      <c r="D9" s="12">
        <v>602.80999999999995</v>
      </c>
      <c r="E9" s="3">
        <f t="shared" si="0"/>
        <v>0.43305316091954021</v>
      </c>
    </row>
    <row r="10" spans="2:29" x14ac:dyDescent="0.25">
      <c r="B10" s="6">
        <v>30</v>
      </c>
      <c r="C10" s="2">
        <v>3049</v>
      </c>
      <c r="D10" s="12">
        <v>642.91</v>
      </c>
      <c r="E10" s="3">
        <f t="shared" si="0"/>
        <v>0.46186063218390805</v>
      </c>
    </row>
    <row r="11" spans="2:29" x14ac:dyDescent="0.25">
      <c r="B11" s="6">
        <v>31</v>
      </c>
      <c r="C11" s="2">
        <v>2505</v>
      </c>
      <c r="D11" s="12">
        <v>651.37</v>
      </c>
      <c r="E11" s="3">
        <f t="shared" si="0"/>
        <v>0.46793821839080463</v>
      </c>
    </row>
    <row r="12" spans="2:29" x14ac:dyDescent="0.25">
      <c r="B12" s="6">
        <v>32</v>
      </c>
      <c r="C12" s="2">
        <v>2217</v>
      </c>
      <c r="D12" s="12">
        <v>659.21</v>
      </c>
      <c r="E12" s="3">
        <f t="shared" si="0"/>
        <v>0.47357040229885061</v>
      </c>
    </row>
    <row r="13" spans="2:29" x14ac:dyDescent="0.25">
      <c r="B13" s="6">
        <v>33</v>
      </c>
      <c r="C13" s="2">
        <v>1849</v>
      </c>
      <c r="D13" s="12">
        <v>678.03</v>
      </c>
      <c r="E13" s="3">
        <f t="shared" si="0"/>
        <v>0.48709051724137931</v>
      </c>
    </row>
    <row r="14" spans="2:29" x14ac:dyDescent="0.25">
      <c r="B14" s="6">
        <v>34</v>
      </c>
      <c r="C14" s="2">
        <v>1394</v>
      </c>
      <c r="D14" s="12">
        <v>673.22</v>
      </c>
      <c r="E14" s="3">
        <f t="shared" si="0"/>
        <v>0.4836350574712644</v>
      </c>
    </row>
    <row r="15" spans="2:29" x14ac:dyDescent="0.25">
      <c r="B15" s="6">
        <v>35</v>
      </c>
      <c r="C15" s="2">
        <v>1156</v>
      </c>
      <c r="D15" s="12">
        <v>664.3</v>
      </c>
      <c r="E15" s="3">
        <f t="shared" si="0"/>
        <v>0.47722701149425284</v>
      </c>
    </row>
    <row r="16" spans="2:29" x14ac:dyDescent="0.25">
      <c r="B16" s="6">
        <v>36</v>
      </c>
      <c r="C16" s="2">
        <v>863</v>
      </c>
      <c r="D16" s="12">
        <v>684.49</v>
      </c>
      <c r="E16" s="3">
        <f t="shared" si="0"/>
        <v>0.49173132183908047</v>
      </c>
    </row>
    <row r="17" spans="2:5" x14ac:dyDescent="0.25">
      <c r="B17" s="6">
        <v>37</v>
      </c>
      <c r="C17" s="2">
        <v>638</v>
      </c>
      <c r="D17" s="12">
        <v>667.53</v>
      </c>
      <c r="E17" s="3">
        <f t="shared" si="0"/>
        <v>0.47954741379310345</v>
      </c>
    </row>
    <row r="18" spans="2:5" x14ac:dyDescent="0.25">
      <c r="B18" s="6">
        <v>38</v>
      </c>
      <c r="C18" s="2">
        <v>487</v>
      </c>
      <c r="D18" s="12">
        <v>693.98</v>
      </c>
      <c r="E18" s="3">
        <f t="shared" si="0"/>
        <v>0.49854885057471265</v>
      </c>
    </row>
    <row r="19" spans="2:5" x14ac:dyDescent="0.25">
      <c r="B19" s="6">
        <v>39</v>
      </c>
      <c r="C19" s="2">
        <v>289</v>
      </c>
      <c r="D19" s="12">
        <v>699.46</v>
      </c>
      <c r="E19" s="3">
        <f t="shared" si="0"/>
        <v>0.50248563218390807</v>
      </c>
    </row>
    <row r="20" spans="2:5" x14ac:dyDescent="0.25">
      <c r="B20" s="6">
        <v>40</v>
      </c>
      <c r="C20" s="2">
        <v>229</v>
      </c>
      <c r="D20" s="12">
        <v>681.9</v>
      </c>
      <c r="E20" s="3">
        <f t="shared" si="0"/>
        <v>0.48987068965517239</v>
      </c>
    </row>
    <row r="21" spans="2:5" x14ac:dyDescent="0.25">
      <c r="B21" s="6">
        <v>41</v>
      </c>
      <c r="C21" s="2">
        <v>121</v>
      </c>
      <c r="D21" s="12">
        <v>701.79</v>
      </c>
      <c r="E21" s="3">
        <f t="shared" si="0"/>
        <v>0.50415948275862066</v>
      </c>
    </row>
    <row r="22" spans="2:5" x14ac:dyDescent="0.25">
      <c r="B22" s="6">
        <v>42</v>
      </c>
      <c r="C22" s="2">
        <v>57</v>
      </c>
      <c r="D22" s="12">
        <v>733.36</v>
      </c>
      <c r="E22" s="3">
        <f t="shared" si="0"/>
        <v>0.52683908045977013</v>
      </c>
    </row>
    <row r="23" spans="2:5" x14ac:dyDescent="0.25">
      <c r="B23" s="6">
        <v>43</v>
      </c>
      <c r="C23" s="2">
        <v>40</v>
      </c>
      <c r="D23" s="12">
        <v>724.18</v>
      </c>
      <c r="E23" s="3">
        <f t="shared" si="0"/>
        <v>0.52024425287356313</v>
      </c>
    </row>
    <row r="24" spans="2:5" x14ac:dyDescent="0.25">
      <c r="B24" s="6">
        <v>44</v>
      </c>
      <c r="C24" s="2">
        <v>26</v>
      </c>
      <c r="D24" s="12">
        <v>751.7</v>
      </c>
      <c r="E24" s="3">
        <f t="shared" si="0"/>
        <v>0.54001436781609202</v>
      </c>
    </row>
    <row r="25" spans="2:5" x14ac:dyDescent="0.25">
      <c r="B25" s="6">
        <v>45</v>
      </c>
      <c r="C25" s="2">
        <v>13</v>
      </c>
      <c r="D25" s="12">
        <v>750.59</v>
      </c>
      <c r="E25" s="3">
        <f t="shared" si="0"/>
        <v>0.53921695402298853</v>
      </c>
    </row>
    <row r="26" spans="2:5" x14ac:dyDescent="0.25">
      <c r="B26" s="6" t="s">
        <v>42</v>
      </c>
      <c r="C26" s="2">
        <v>16</v>
      </c>
      <c r="D26" s="12">
        <v>770.06</v>
      </c>
      <c r="E26" s="3">
        <f t="shared" si="0"/>
        <v>0.55320402298850568</v>
      </c>
    </row>
    <row r="27" spans="2:5" x14ac:dyDescent="0.25">
      <c r="B27" s="6" t="s">
        <v>39</v>
      </c>
      <c r="C27" s="7">
        <v>63994</v>
      </c>
      <c r="D27" s="80">
        <v>532.88</v>
      </c>
      <c r="E27" s="83">
        <f t="shared" si="0"/>
        <v>0.382816091954023</v>
      </c>
    </row>
    <row r="28" spans="2:5" x14ac:dyDescent="0.25">
      <c r="B28" s="6" t="s">
        <v>5</v>
      </c>
      <c r="C28" s="2">
        <v>60059</v>
      </c>
      <c r="D28" s="12">
        <v>523.20000000000005</v>
      </c>
      <c r="E28" s="3">
        <f t="shared" si="0"/>
        <v>0.37586206896551727</v>
      </c>
    </row>
    <row r="29" spans="2:5" x14ac:dyDescent="0.25">
      <c r="B29" s="6" t="s">
        <v>6</v>
      </c>
      <c r="C29" s="2">
        <v>3433</v>
      </c>
      <c r="D29" s="12">
        <v>677.14</v>
      </c>
      <c r="E29" s="3">
        <f t="shared" si="0"/>
        <v>0.48645114942528733</v>
      </c>
    </row>
    <row r="30" spans="2:5" x14ac:dyDescent="0.25">
      <c r="B30" s="6" t="s">
        <v>43</v>
      </c>
      <c r="C30" s="2">
        <v>502</v>
      </c>
      <c r="D30" s="12">
        <v>704.11</v>
      </c>
      <c r="E30" s="3">
        <f t="shared" si="0"/>
        <v>0.50582614942528736</v>
      </c>
    </row>
    <row r="31" spans="2:5" x14ac:dyDescent="0.25">
      <c r="B31" s="87" t="str">
        <f>'starosna mirovina BMU'!B31</f>
        <v xml:space="preserve">Number of beneficiaries not including Active Military Personnel (DVO), Police Officers (PO) and Authorised Officials (OSO).   </v>
      </c>
    </row>
    <row r="33" spans="2:4" ht="46.5" customHeight="1" x14ac:dyDescent="0.25">
      <c r="B33" s="94" t="str">
        <f>'starosna mirovina BMU'!B33:C33</f>
        <v>Prosječna mjesečna isplaćena netoplaća Republike Hrvatske za siječanj 2025. u eurima (EUR) (izvor: DZS)</v>
      </c>
      <c r="C33" s="94"/>
      <c r="D33" s="48">
        <f>'starosna mirovina BMU'!D33</f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zoomScaleNormal="100" workbookViewId="0"/>
  </sheetViews>
  <sheetFormatPr defaultRowHeight="15" x14ac:dyDescent="0.25"/>
  <cols>
    <col min="2" max="2" width="15.140625" customWidth="1"/>
    <col min="3" max="3" width="22.42578125" customWidth="1"/>
    <col min="4" max="5" width="16.7109375" customWidth="1"/>
    <col min="9" max="9" width="12" bestFit="1" customWidth="1"/>
  </cols>
  <sheetData>
    <row r="2" spans="2:5" ht="49.5" customHeight="1" x14ac:dyDescent="0.25">
      <c r="B2" s="93" t="s">
        <v>11</v>
      </c>
      <c r="C2" s="93"/>
      <c r="D2" s="93"/>
      <c r="E2" s="93"/>
    </row>
    <row r="3" spans="2:5" ht="18.75" customHeight="1" x14ac:dyDescent="0.25">
      <c r="B3" s="96" t="s">
        <v>12</v>
      </c>
      <c r="C3" s="96"/>
      <c r="D3" s="96"/>
      <c r="E3" s="97"/>
    </row>
    <row r="4" spans="2:5" x14ac:dyDescent="0.25">
      <c r="C4" s="11"/>
      <c r="D4" s="11"/>
    </row>
    <row r="6" spans="2:5" x14ac:dyDescent="0.25">
      <c r="B6" t="str">
        <f>'starosna prevedena iz inv.BMU'!B5</f>
        <v>For February 2025 (paid in March 2025)</v>
      </c>
    </row>
    <row r="7" spans="2:5" ht="24" x14ac:dyDescent="0.25">
      <c r="B7" s="5" t="s">
        <v>10</v>
      </c>
      <c r="C7" s="5" t="s">
        <v>0</v>
      </c>
      <c r="D7" s="5" t="s">
        <v>8</v>
      </c>
      <c r="E7" s="5" t="str">
        <f>'starosna mirovina BMU'!E6</f>
        <v>Net replacement rate for January 2025.</v>
      </c>
    </row>
    <row r="8" spans="2:5" x14ac:dyDescent="0.25">
      <c r="B8" s="6" t="s">
        <v>9</v>
      </c>
      <c r="C8" s="2">
        <v>79109</v>
      </c>
      <c r="D8" s="12">
        <v>287.86682476077311</v>
      </c>
      <c r="E8" s="3">
        <f t="shared" ref="E8:E31" si="0">D8/$D$34</f>
        <v>0.20680087985687723</v>
      </c>
    </row>
    <row r="9" spans="2:5" x14ac:dyDescent="0.25">
      <c r="B9" s="6" t="s">
        <v>1</v>
      </c>
      <c r="C9" s="2">
        <v>62083</v>
      </c>
      <c r="D9" s="2">
        <v>363.79</v>
      </c>
      <c r="E9" s="3">
        <f t="shared" si="0"/>
        <v>0.26134339080459773</v>
      </c>
    </row>
    <row r="10" spans="2:5" x14ac:dyDescent="0.25">
      <c r="B10" s="6" t="s">
        <v>2</v>
      </c>
      <c r="C10" s="2">
        <v>65926</v>
      </c>
      <c r="D10" s="2">
        <v>459.82</v>
      </c>
      <c r="E10" s="3">
        <f t="shared" si="0"/>
        <v>0.33033045977011494</v>
      </c>
    </row>
    <row r="11" spans="2:5" x14ac:dyDescent="0.25">
      <c r="B11" s="6">
        <v>30</v>
      </c>
      <c r="C11" s="2">
        <v>24220</v>
      </c>
      <c r="D11" s="2">
        <v>544.19000000000005</v>
      </c>
      <c r="E11" s="3">
        <f t="shared" si="0"/>
        <v>0.39094109195402305</v>
      </c>
    </row>
    <row r="12" spans="2:5" x14ac:dyDescent="0.25">
      <c r="B12" s="6">
        <v>31</v>
      </c>
      <c r="C12" s="2">
        <v>15667</v>
      </c>
      <c r="D12" s="2">
        <v>562.73</v>
      </c>
      <c r="E12" s="3">
        <f t="shared" si="0"/>
        <v>0.40426005747126437</v>
      </c>
    </row>
    <row r="13" spans="2:5" x14ac:dyDescent="0.25">
      <c r="B13" s="6">
        <v>32</v>
      </c>
      <c r="C13" s="2">
        <v>14476</v>
      </c>
      <c r="D13" s="2">
        <v>572.71</v>
      </c>
      <c r="E13" s="3">
        <f t="shared" si="0"/>
        <v>0.41142959770114945</v>
      </c>
    </row>
    <row r="14" spans="2:5" x14ac:dyDescent="0.25">
      <c r="B14" s="6">
        <v>33</v>
      </c>
      <c r="C14" s="2">
        <v>12648</v>
      </c>
      <c r="D14" s="2">
        <v>594.57000000000005</v>
      </c>
      <c r="E14" s="3">
        <f t="shared" si="0"/>
        <v>0.42713362068965521</v>
      </c>
    </row>
    <row r="15" spans="2:5" x14ac:dyDescent="0.25">
      <c r="B15" s="6">
        <v>34</v>
      </c>
      <c r="C15" s="2">
        <v>9880</v>
      </c>
      <c r="D15" s="2">
        <v>627.23</v>
      </c>
      <c r="E15" s="3">
        <f t="shared" si="0"/>
        <v>0.45059626436781608</v>
      </c>
    </row>
    <row r="16" spans="2:5" x14ac:dyDescent="0.25">
      <c r="B16" s="6">
        <v>35</v>
      </c>
      <c r="C16" s="2">
        <v>45732</v>
      </c>
      <c r="D16" s="2">
        <v>635.46</v>
      </c>
      <c r="E16" s="3">
        <f t="shared" si="0"/>
        <v>0.4565086206896552</v>
      </c>
    </row>
    <row r="17" spans="2:5" x14ac:dyDescent="0.25">
      <c r="B17" s="6">
        <v>36</v>
      </c>
      <c r="C17" s="2">
        <v>15233</v>
      </c>
      <c r="D17" s="2">
        <v>676.56</v>
      </c>
      <c r="E17" s="3">
        <f t="shared" si="0"/>
        <v>0.48603448275862066</v>
      </c>
    </row>
    <row r="18" spans="2:5" x14ac:dyDescent="0.25">
      <c r="B18" s="6">
        <v>37</v>
      </c>
      <c r="C18" s="2">
        <v>13154</v>
      </c>
      <c r="D18" s="2">
        <v>713.68</v>
      </c>
      <c r="E18" s="3">
        <f t="shared" si="0"/>
        <v>0.51270114942528733</v>
      </c>
    </row>
    <row r="19" spans="2:5" x14ac:dyDescent="0.25">
      <c r="B19" s="6">
        <v>38</v>
      </c>
      <c r="C19" s="2">
        <v>12503</v>
      </c>
      <c r="D19" s="2">
        <v>755.08</v>
      </c>
      <c r="E19" s="3">
        <f t="shared" si="0"/>
        <v>0.54244252873563226</v>
      </c>
    </row>
    <row r="20" spans="2:5" x14ac:dyDescent="0.25">
      <c r="B20" s="6">
        <v>39</v>
      </c>
      <c r="C20" s="2">
        <v>11689</v>
      </c>
      <c r="D20" s="2">
        <v>797.58</v>
      </c>
      <c r="E20" s="3">
        <f t="shared" si="0"/>
        <v>0.57297413793103447</v>
      </c>
    </row>
    <row r="21" spans="2:5" x14ac:dyDescent="0.25">
      <c r="B21" s="6">
        <v>40</v>
      </c>
      <c r="C21" s="2">
        <v>27902</v>
      </c>
      <c r="D21" s="2">
        <v>780.05</v>
      </c>
      <c r="E21" s="3">
        <f t="shared" si="0"/>
        <v>0.56038074712643671</v>
      </c>
    </row>
    <row r="22" spans="2:5" x14ac:dyDescent="0.25">
      <c r="B22" s="6">
        <v>41</v>
      </c>
      <c r="C22" s="2">
        <v>37315</v>
      </c>
      <c r="D22" s="2">
        <v>685.59</v>
      </c>
      <c r="E22" s="3">
        <f t="shared" si="0"/>
        <v>0.49252155172413797</v>
      </c>
    </row>
    <row r="23" spans="2:5" x14ac:dyDescent="0.25">
      <c r="B23" s="6">
        <v>42</v>
      </c>
      <c r="C23" s="2">
        <v>20419</v>
      </c>
      <c r="D23" s="2">
        <v>727.54</v>
      </c>
      <c r="E23" s="3">
        <f t="shared" si="0"/>
        <v>0.52265804597701149</v>
      </c>
    </row>
    <row r="24" spans="2:5" x14ac:dyDescent="0.25">
      <c r="B24" s="6">
        <v>43</v>
      </c>
      <c r="C24" s="2">
        <v>15091</v>
      </c>
      <c r="D24" s="2">
        <v>758.34</v>
      </c>
      <c r="E24" s="3">
        <f t="shared" si="0"/>
        <v>0.54478448275862068</v>
      </c>
    </row>
    <row r="25" spans="2:5" x14ac:dyDescent="0.25">
      <c r="B25" s="6">
        <v>44</v>
      </c>
      <c r="C25" s="2">
        <v>11425</v>
      </c>
      <c r="D25" s="2">
        <v>790.15</v>
      </c>
      <c r="E25" s="3">
        <f t="shared" si="0"/>
        <v>0.56763649425287355</v>
      </c>
    </row>
    <row r="26" spans="2:5" x14ac:dyDescent="0.25">
      <c r="B26" s="6">
        <v>45</v>
      </c>
      <c r="C26" s="2">
        <v>9557</v>
      </c>
      <c r="D26" s="2">
        <v>808.13</v>
      </c>
      <c r="E26" s="3">
        <f t="shared" si="0"/>
        <v>0.58055316091954023</v>
      </c>
    </row>
    <row r="27" spans="2:5" x14ac:dyDescent="0.25">
      <c r="B27" s="6" t="s">
        <v>3</v>
      </c>
      <c r="C27" s="2">
        <v>15515</v>
      </c>
      <c r="D27" s="2">
        <v>897.91</v>
      </c>
      <c r="E27" s="3">
        <f t="shared" si="0"/>
        <v>0.64505028735632186</v>
      </c>
    </row>
    <row r="28" spans="2:5" x14ac:dyDescent="0.25">
      <c r="B28" s="6" t="s">
        <v>4</v>
      </c>
      <c r="C28" s="7">
        <v>519544</v>
      </c>
      <c r="D28" s="7">
        <v>561.12</v>
      </c>
      <c r="E28" s="4">
        <f t="shared" si="0"/>
        <v>0.40310344827586209</v>
      </c>
    </row>
    <row r="29" spans="2:5" x14ac:dyDescent="0.25">
      <c r="B29" s="6" t="s">
        <v>5</v>
      </c>
      <c r="C29" s="2">
        <v>284009</v>
      </c>
      <c r="D29" s="2">
        <v>421.38</v>
      </c>
      <c r="E29" s="3">
        <f t="shared" si="0"/>
        <v>0.30271551724137929</v>
      </c>
    </row>
    <row r="30" spans="2:5" x14ac:dyDescent="0.25">
      <c r="B30" s="6" t="s">
        <v>6</v>
      </c>
      <c r="C30" s="2">
        <v>98311</v>
      </c>
      <c r="D30" s="2">
        <v>686.78</v>
      </c>
      <c r="E30" s="3">
        <f t="shared" si="0"/>
        <v>0.4933764367816092</v>
      </c>
    </row>
    <row r="31" spans="2:5" x14ac:dyDescent="0.25">
      <c r="B31" s="6" t="s">
        <v>7</v>
      </c>
      <c r="C31" s="2">
        <v>137224</v>
      </c>
      <c r="D31" s="2">
        <v>760.29</v>
      </c>
      <c r="E31" s="3">
        <f t="shared" si="0"/>
        <v>0.54618534482758618</v>
      </c>
    </row>
    <row r="34" spans="2:4" ht="51" customHeight="1" x14ac:dyDescent="0.25">
      <c r="B34" s="98" t="str">
        <f>'starosna mirovina BMU'!B33:C33</f>
        <v>Prosječna mjesečna isplaćena netoplaća Republike Hrvatske za siječanj 2025. u eurima (EUR) (izvor: DZS)</v>
      </c>
      <c r="C34" s="99"/>
      <c r="D34" s="48">
        <f>'starosna mirovina BMU'!D33</f>
        <v>1392</v>
      </c>
    </row>
  </sheetData>
  <mergeCells count="3">
    <mergeCell ref="B2:E2"/>
    <mergeCell ref="B3:E3"/>
    <mergeCell ref="B34:C34"/>
  </mergeCells>
  <conditionalFormatting sqref="E8:E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{89C67D4C-8C51-4FA9-9997-5614D88EF127}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C67D4C-8C51-4FA9-9997-5614D88EF1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E8:E31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workbookViewId="0"/>
  </sheetViews>
  <sheetFormatPr defaultRowHeight="15" x14ac:dyDescent="0.25"/>
  <cols>
    <col min="2" max="2" width="15.140625" customWidth="1"/>
    <col min="3" max="3" width="14.85546875" customWidth="1"/>
    <col min="4" max="5" width="15.7109375" customWidth="1"/>
  </cols>
  <sheetData>
    <row r="2" spans="2:29" ht="49.5" customHeight="1" x14ac:dyDescent="0.25">
      <c r="B2" s="93" t="s">
        <v>50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For February 2025 (paid in March 2025)</v>
      </c>
    </row>
    <row r="6" spans="2:29" ht="37.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>
        <v>30</v>
      </c>
      <c r="C7" s="2">
        <v>19995</v>
      </c>
      <c r="D7" s="12">
        <v>479.34916979244815</v>
      </c>
      <c r="E7" s="3">
        <f t="shared" ref="E7:E27" si="0">D7/$D$29</f>
        <v>0.34436003577043689</v>
      </c>
    </row>
    <row r="8" spans="2:29" x14ac:dyDescent="0.25">
      <c r="B8" s="6">
        <v>31</v>
      </c>
      <c r="C8" s="2">
        <v>10144</v>
      </c>
      <c r="D8" s="12">
        <v>475.98</v>
      </c>
      <c r="E8" s="3">
        <f t="shared" si="0"/>
        <v>0.34193965517241381</v>
      </c>
    </row>
    <row r="9" spans="2:29" x14ac:dyDescent="0.25">
      <c r="B9" s="6">
        <v>32</v>
      </c>
      <c r="C9" s="2">
        <v>10921</v>
      </c>
      <c r="D9" s="12">
        <v>489.95</v>
      </c>
      <c r="E9" s="3">
        <f t="shared" si="0"/>
        <v>0.35197557471264368</v>
      </c>
    </row>
    <row r="10" spans="2:29" x14ac:dyDescent="0.25">
      <c r="B10" s="6">
        <v>33</v>
      </c>
      <c r="C10" s="2">
        <v>10368</v>
      </c>
      <c r="D10" s="12">
        <v>510.29</v>
      </c>
      <c r="E10" s="3">
        <f t="shared" si="0"/>
        <v>0.36658764367816093</v>
      </c>
    </row>
    <row r="11" spans="2:29" x14ac:dyDescent="0.25">
      <c r="B11" s="6">
        <v>34</v>
      </c>
      <c r="C11" s="2">
        <v>8419</v>
      </c>
      <c r="D11" s="12">
        <v>523.61</v>
      </c>
      <c r="E11" s="3">
        <f t="shared" si="0"/>
        <v>0.37615660919540234</v>
      </c>
    </row>
    <row r="12" spans="2:29" x14ac:dyDescent="0.25">
      <c r="B12" s="6">
        <v>35</v>
      </c>
      <c r="C12" s="2">
        <v>29128</v>
      </c>
      <c r="D12" s="12">
        <v>584.5</v>
      </c>
      <c r="E12" s="3">
        <f t="shared" si="0"/>
        <v>0.4198994252873563</v>
      </c>
    </row>
    <row r="13" spans="2:29" x14ac:dyDescent="0.25">
      <c r="B13" s="6">
        <v>36</v>
      </c>
      <c r="C13" s="2">
        <v>18625</v>
      </c>
      <c r="D13" s="12">
        <v>585.74</v>
      </c>
      <c r="E13" s="3">
        <f t="shared" si="0"/>
        <v>0.42079022988505749</v>
      </c>
    </row>
    <row r="14" spans="2:29" x14ac:dyDescent="0.25">
      <c r="B14" s="6">
        <v>37</v>
      </c>
      <c r="C14" s="2">
        <v>18266</v>
      </c>
      <c r="D14" s="12">
        <v>599.96</v>
      </c>
      <c r="E14" s="3">
        <f t="shared" si="0"/>
        <v>0.4310057471264368</v>
      </c>
    </row>
    <row r="15" spans="2:29" x14ac:dyDescent="0.25">
      <c r="B15" s="6">
        <v>38</v>
      </c>
      <c r="C15" s="2">
        <v>17024</v>
      </c>
      <c r="D15" s="12">
        <v>612.85</v>
      </c>
      <c r="E15" s="3">
        <f t="shared" si="0"/>
        <v>0.44026580459770115</v>
      </c>
    </row>
    <row r="16" spans="2:29" x14ac:dyDescent="0.25">
      <c r="B16" s="6">
        <v>39</v>
      </c>
      <c r="C16" s="2">
        <v>14089</v>
      </c>
      <c r="D16" s="12">
        <v>637.41999999999996</v>
      </c>
      <c r="E16" s="3">
        <f t="shared" si="0"/>
        <v>0.45791666666666664</v>
      </c>
    </row>
    <row r="17" spans="2:5" x14ac:dyDescent="0.25">
      <c r="B17" s="6">
        <v>40</v>
      </c>
      <c r="C17" s="2">
        <v>11143</v>
      </c>
      <c r="D17" s="12">
        <v>661.7</v>
      </c>
      <c r="E17" s="3">
        <f t="shared" si="0"/>
        <v>0.47535919540229887</v>
      </c>
    </row>
    <row r="18" spans="2:5" x14ac:dyDescent="0.25">
      <c r="B18" s="6">
        <v>41</v>
      </c>
      <c r="C18" s="2">
        <v>4729</v>
      </c>
      <c r="D18" s="12">
        <v>683.66</v>
      </c>
      <c r="E18" s="3">
        <f t="shared" si="0"/>
        <v>0.49113505747126435</v>
      </c>
    </row>
    <row r="19" spans="2:5" x14ac:dyDescent="0.25">
      <c r="B19" s="6">
        <v>42</v>
      </c>
      <c r="C19" s="2">
        <v>2234</v>
      </c>
      <c r="D19" s="12">
        <v>715.69</v>
      </c>
      <c r="E19" s="3">
        <f t="shared" si="0"/>
        <v>0.51414511494252879</v>
      </c>
    </row>
    <row r="20" spans="2:5" x14ac:dyDescent="0.25">
      <c r="B20" s="6">
        <v>43</v>
      </c>
      <c r="C20" s="2">
        <v>1212</v>
      </c>
      <c r="D20" s="12">
        <v>742.54</v>
      </c>
      <c r="E20" s="3">
        <f t="shared" si="0"/>
        <v>0.53343390804597701</v>
      </c>
    </row>
    <row r="21" spans="2:5" x14ac:dyDescent="0.25">
      <c r="B21" s="6">
        <v>44</v>
      </c>
      <c r="C21" s="2">
        <v>645</v>
      </c>
      <c r="D21" s="12">
        <v>772.23</v>
      </c>
      <c r="E21" s="3">
        <f t="shared" si="0"/>
        <v>0.55476293103448282</v>
      </c>
    </row>
    <row r="22" spans="2:5" x14ac:dyDescent="0.25">
      <c r="B22" s="6">
        <v>45</v>
      </c>
      <c r="C22" s="2">
        <v>282</v>
      </c>
      <c r="D22" s="12">
        <v>778.58</v>
      </c>
      <c r="E22" s="3">
        <f t="shared" si="0"/>
        <v>0.55932471264367822</v>
      </c>
    </row>
    <row r="23" spans="2:5" x14ac:dyDescent="0.25">
      <c r="B23" s="6" t="s">
        <v>42</v>
      </c>
      <c r="C23" s="2">
        <v>186</v>
      </c>
      <c r="D23" s="12">
        <v>808.27</v>
      </c>
      <c r="E23" s="3">
        <f t="shared" si="0"/>
        <v>0.58065373563218392</v>
      </c>
    </row>
    <row r="24" spans="2:5" x14ac:dyDescent="0.25">
      <c r="B24" s="6" t="s">
        <v>39</v>
      </c>
      <c r="C24" s="7">
        <v>177410</v>
      </c>
      <c r="D24" s="80">
        <v>573.49</v>
      </c>
      <c r="E24" s="83">
        <f t="shared" si="0"/>
        <v>0.41198994252873566</v>
      </c>
    </row>
    <row r="25" spans="2:5" x14ac:dyDescent="0.25">
      <c r="B25" s="6" t="s">
        <v>5</v>
      </c>
      <c r="C25" s="2">
        <v>59847</v>
      </c>
      <c r="D25" s="12">
        <v>492.3</v>
      </c>
      <c r="E25" s="3">
        <f t="shared" si="0"/>
        <v>0.35366379310344831</v>
      </c>
    </row>
    <row r="26" spans="2:5" x14ac:dyDescent="0.25">
      <c r="B26" s="6" t="s">
        <v>6</v>
      </c>
      <c r="C26" s="2">
        <v>97132</v>
      </c>
      <c r="D26" s="12">
        <v>600.29</v>
      </c>
      <c r="E26" s="3">
        <f t="shared" si="0"/>
        <v>0.43124281609195397</v>
      </c>
    </row>
    <row r="27" spans="2:5" x14ac:dyDescent="0.25">
      <c r="B27" s="6" t="s">
        <v>44</v>
      </c>
      <c r="C27" s="2">
        <v>20431</v>
      </c>
      <c r="D27" s="12">
        <v>683.92</v>
      </c>
      <c r="E27" s="3">
        <f t="shared" si="0"/>
        <v>0.49132183908045973</v>
      </c>
    </row>
    <row r="28" spans="2:5" x14ac:dyDescent="0.25">
      <c r="B28" s="87" t="str">
        <f>'starosna mirovina BMU'!B31</f>
        <v xml:space="preserve">Number of beneficiaries not including Active Military Personnel (DVO), Police Officers (PO) and Authorised Officials (OSO).   </v>
      </c>
    </row>
    <row r="29" spans="2:5" ht="51.75" customHeight="1" x14ac:dyDescent="0.25">
      <c r="B29" s="94" t="str">
        <f>'starosna mirovina BMU'!B33:C33</f>
        <v>Prosječna mjesečna isplaćena netoplaća Republike Hrvatske za siječanj 2025. u eurima (EUR) (izvor: DZS)</v>
      </c>
      <c r="C29" s="94"/>
      <c r="D29" s="48">
        <f>'starosna mirovina BMU'!D33</f>
        <v>1392</v>
      </c>
    </row>
  </sheetData>
  <mergeCells count="2">
    <mergeCell ref="B2:E2"/>
    <mergeCell ref="B29:C29"/>
  </mergeCells>
  <conditionalFormatting sqref="E7:E2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workbookViewId="0"/>
  </sheetViews>
  <sheetFormatPr defaultRowHeight="15" x14ac:dyDescent="0.25"/>
  <cols>
    <col min="2" max="2" width="15.140625" customWidth="1"/>
    <col min="3" max="3" width="14.7109375" customWidth="1"/>
    <col min="4" max="4" width="15.140625" customWidth="1"/>
    <col min="5" max="5" width="14.5703125" customWidth="1"/>
  </cols>
  <sheetData>
    <row r="2" spans="2:29" ht="57.75" customHeight="1" x14ac:dyDescent="0.25">
      <c r="B2" s="95" t="s">
        <v>56</v>
      </c>
      <c r="C2" s="95"/>
      <c r="D2" s="95"/>
      <c r="E2" s="9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For February 2025 (paid in March 2025)</v>
      </c>
    </row>
    <row r="6" spans="2:29" ht="40.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>
        <v>31</v>
      </c>
      <c r="C7" s="2">
        <v>14</v>
      </c>
      <c r="D7" s="12">
        <v>476.78428571428566</v>
      </c>
      <c r="E7" s="3">
        <f t="shared" ref="E7:E26" si="0">D7/$D$29</f>
        <v>0.34251744663382588</v>
      </c>
    </row>
    <row r="8" spans="2:29" x14ac:dyDescent="0.25">
      <c r="B8" s="6">
        <v>32</v>
      </c>
      <c r="C8" s="2">
        <v>45</v>
      </c>
      <c r="D8" s="12">
        <v>468.99</v>
      </c>
      <c r="E8" s="3">
        <f t="shared" si="0"/>
        <v>0.33691810344827589</v>
      </c>
    </row>
    <row r="9" spans="2:29" x14ac:dyDescent="0.25">
      <c r="B9" s="6">
        <v>33</v>
      </c>
      <c r="C9" s="2">
        <v>40</v>
      </c>
      <c r="D9" s="12">
        <v>479.72</v>
      </c>
      <c r="E9" s="3">
        <f t="shared" si="0"/>
        <v>0.3446264367816092</v>
      </c>
    </row>
    <row r="10" spans="2:29" x14ac:dyDescent="0.25">
      <c r="B10" s="6">
        <v>34</v>
      </c>
      <c r="C10" s="2">
        <v>21</v>
      </c>
      <c r="D10" s="12">
        <v>502.81</v>
      </c>
      <c r="E10" s="3">
        <f t="shared" si="0"/>
        <v>0.3612140804597701</v>
      </c>
    </row>
    <row r="11" spans="2:29" x14ac:dyDescent="0.25">
      <c r="B11" s="6">
        <v>35</v>
      </c>
      <c r="C11" s="2">
        <v>92</v>
      </c>
      <c r="D11" s="12">
        <v>588.51</v>
      </c>
      <c r="E11" s="3">
        <f t="shared" si="0"/>
        <v>0.42278017241379312</v>
      </c>
    </row>
    <row r="12" spans="2:29" x14ac:dyDescent="0.25">
      <c r="B12" s="6">
        <v>36</v>
      </c>
      <c r="C12" s="2">
        <v>56</v>
      </c>
      <c r="D12" s="12">
        <v>582.25</v>
      </c>
      <c r="E12" s="3">
        <f t="shared" si="0"/>
        <v>0.41828304597701149</v>
      </c>
    </row>
    <row r="13" spans="2:29" x14ac:dyDescent="0.25">
      <c r="B13" s="6">
        <v>37</v>
      </c>
      <c r="C13" s="2">
        <v>49</v>
      </c>
      <c r="D13" s="12">
        <v>592.79</v>
      </c>
      <c r="E13" s="3">
        <f t="shared" si="0"/>
        <v>0.42585488505747121</v>
      </c>
    </row>
    <row r="14" spans="2:29" x14ac:dyDescent="0.25">
      <c r="B14" s="6">
        <v>38</v>
      </c>
      <c r="C14" s="2">
        <v>27</v>
      </c>
      <c r="D14" s="12">
        <v>637.74</v>
      </c>
      <c r="E14" s="3">
        <f t="shared" si="0"/>
        <v>0.45814655172413793</v>
      </c>
    </row>
    <row r="15" spans="2:29" x14ac:dyDescent="0.25">
      <c r="B15" s="6">
        <v>39</v>
      </c>
      <c r="C15" s="2">
        <v>19</v>
      </c>
      <c r="D15" s="12">
        <v>647.26</v>
      </c>
      <c r="E15" s="3">
        <f t="shared" si="0"/>
        <v>0.46498563218390804</v>
      </c>
    </row>
    <row r="16" spans="2:29" x14ac:dyDescent="0.25">
      <c r="B16" s="6">
        <v>40</v>
      </c>
      <c r="C16" s="2">
        <v>10</v>
      </c>
      <c r="D16" s="12">
        <v>694.37</v>
      </c>
      <c r="E16" s="3">
        <f t="shared" si="0"/>
        <v>0.49882902298850573</v>
      </c>
    </row>
    <row r="17" spans="2:5" x14ac:dyDescent="0.25">
      <c r="B17" s="6">
        <v>41</v>
      </c>
      <c r="C17" s="2">
        <v>3</v>
      </c>
      <c r="D17" s="12">
        <v>723.84</v>
      </c>
      <c r="E17" s="3">
        <f t="shared" si="0"/>
        <v>0.52</v>
      </c>
    </row>
    <row r="18" spans="2:5" x14ac:dyDescent="0.25">
      <c r="B18" s="6">
        <v>42</v>
      </c>
      <c r="C18" s="2">
        <v>4</v>
      </c>
      <c r="D18" s="12">
        <v>723.75</v>
      </c>
      <c r="E18" s="3">
        <f t="shared" si="0"/>
        <v>0.51993534482758619</v>
      </c>
    </row>
    <row r="19" spans="2:5" x14ac:dyDescent="0.25">
      <c r="B19" s="6">
        <v>43</v>
      </c>
      <c r="C19" s="2">
        <v>2</v>
      </c>
      <c r="D19" s="12">
        <v>817.15</v>
      </c>
      <c r="E19" s="3">
        <f t="shared" si="0"/>
        <v>0.58703304597701145</v>
      </c>
    </row>
    <row r="20" spans="2:5" x14ac:dyDescent="0.25">
      <c r="B20" s="6">
        <v>44</v>
      </c>
      <c r="C20" s="2">
        <v>0</v>
      </c>
      <c r="D20" s="12">
        <v>0</v>
      </c>
      <c r="E20" s="3">
        <f t="shared" si="0"/>
        <v>0</v>
      </c>
    </row>
    <row r="21" spans="2:5" x14ac:dyDescent="0.25">
      <c r="B21" s="6">
        <v>45</v>
      </c>
      <c r="C21" s="2">
        <v>0</v>
      </c>
      <c r="D21" s="12">
        <v>0</v>
      </c>
      <c r="E21" s="3">
        <f t="shared" si="0"/>
        <v>0</v>
      </c>
    </row>
    <row r="22" spans="2:5" x14ac:dyDescent="0.25">
      <c r="B22" s="6" t="s">
        <v>42</v>
      </c>
      <c r="C22" s="2">
        <v>0</v>
      </c>
      <c r="D22" s="12">
        <v>0</v>
      </c>
      <c r="E22" s="3">
        <f t="shared" si="0"/>
        <v>0</v>
      </c>
    </row>
    <row r="23" spans="2:5" x14ac:dyDescent="0.25">
      <c r="B23" s="6" t="s">
        <v>39</v>
      </c>
      <c r="C23" s="7">
        <v>382</v>
      </c>
      <c r="D23" s="80">
        <v>566.71</v>
      </c>
      <c r="E23" s="83">
        <f t="shared" si="0"/>
        <v>0.40711925287356326</v>
      </c>
    </row>
    <row r="24" spans="2:5" x14ac:dyDescent="0.25">
      <c r="B24" s="6" t="s">
        <v>5</v>
      </c>
      <c r="C24" s="2">
        <v>120</v>
      </c>
      <c r="D24" s="12">
        <v>479.39</v>
      </c>
      <c r="E24" s="3">
        <f t="shared" si="0"/>
        <v>0.34438936781609192</v>
      </c>
    </row>
    <row r="25" spans="2:5" x14ac:dyDescent="0.25">
      <c r="B25" s="6" t="s">
        <v>6</v>
      </c>
      <c r="C25" s="2">
        <v>243</v>
      </c>
      <c r="D25" s="12">
        <v>597.99</v>
      </c>
      <c r="E25" s="3">
        <f t="shared" si="0"/>
        <v>0.42959051724137931</v>
      </c>
    </row>
    <row r="26" spans="2:5" x14ac:dyDescent="0.25">
      <c r="B26" s="6" t="s">
        <v>44</v>
      </c>
      <c r="C26" s="2">
        <v>19</v>
      </c>
      <c r="D26" s="12">
        <v>718.13</v>
      </c>
      <c r="E26" s="3">
        <f t="shared" si="0"/>
        <v>0.51589798850574708</v>
      </c>
    </row>
    <row r="27" spans="2:5" x14ac:dyDescent="0.25">
      <c r="B27" s="87" t="str">
        <f>'starosna mirovina BMU'!B31</f>
        <v xml:space="preserve">Number of beneficiaries not including Active Military Personnel (DVO), Police Officers (PO) and Authorised Officials (OSO).   </v>
      </c>
    </row>
    <row r="29" spans="2:5" ht="48" customHeight="1" x14ac:dyDescent="0.25">
      <c r="B29" s="94" t="str">
        <f>'starosna mirovina BMU'!B33:C33</f>
        <v>Prosječna mjesečna isplaćena netoplaća Republike Hrvatske za siječanj 2025. u eurima (EUR) (izvor: DZS)</v>
      </c>
      <c r="C29" s="94"/>
      <c r="D29" s="48">
        <f>'starosna mirovina BMU'!D33</f>
        <v>1392</v>
      </c>
    </row>
  </sheetData>
  <mergeCells count="2">
    <mergeCell ref="B2:E2"/>
    <mergeCell ref="B29:C29"/>
  </mergeCells>
  <conditionalFormatting sqref="E7:E2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4.85546875" customWidth="1"/>
    <col min="4" max="4" width="15.28515625" customWidth="1"/>
    <col min="5" max="5" width="15.42578125" customWidth="1"/>
  </cols>
  <sheetData>
    <row r="2" spans="2:29" ht="50.25" customHeight="1" x14ac:dyDescent="0.25">
      <c r="B2" s="93" t="s">
        <v>48</v>
      </c>
      <c r="C2" s="93"/>
      <c r="D2" s="93"/>
      <c r="E2" s="9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26.25" customHeight="1" x14ac:dyDescent="0.25"/>
    <row r="5" spans="2:29" x14ac:dyDescent="0.25">
      <c r="B5" t="str">
        <f>'starosna mirovina BMU'!B5</f>
        <v>For February 2025 (paid in March 2025)</v>
      </c>
    </row>
    <row r="6" spans="2:29" ht="34.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 t="s">
        <v>41</v>
      </c>
      <c r="C7" s="2">
        <v>82747</v>
      </c>
      <c r="D7" s="12">
        <v>335.18711179861504</v>
      </c>
      <c r="E7" s="3">
        <f t="shared" ref="E7:E30" si="0">D7/$D$33</f>
        <v>0.24079533893578667</v>
      </c>
    </row>
    <row r="8" spans="2:29" x14ac:dyDescent="0.25">
      <c r="B8" s="6" t="s">
        <v>1</v>
      </c>
      <c r="C8" s="2">
        <v>61518</v>
      </c>
      <c r="D8" s="12">
        <v>409.04</v>
      </c>
      <c r="E8" s="3">
        <f t="shared" si="0"/>
        <v>0.2938505747126437</v>
      </c>
    </row>
    <row r="9" spans="2:29" x14ac:dyDescent="0.25">
      <c r="B9" s="6" t="s">
        <v>2</v>
      </c>
      <c r="C9" s="2">
        <v>65911</v>
      </c>
      <c r="D9" s="12">
        <v>514.29999999999995</v>
      </c>
      <c r="E9" s="3">
        <f t="shared" si="0"/>
        <v>0.36946839080459765</v>
      </c>
    </row>
    <row r="10" spans="2:29" x14ac:dyDescent="0.25">
      <c r="B10" s="6">
        <v>30</v>
      </c>
      <c r="C10" s="2">
        <v>41190</v>
      </c>
      <c r="D10" s="12">
        <v>555.26</v>
      </c>
      <c r="E10" s="3">
        <f t="shared" si="0"/>
        <v>0.39889367816091953</v>
      </c>
    </row>
    <row r="11" spans="2:29" x14ac:dyDescent="0.25">
      <c r="B11" s="6">
        <v>31</v>
      </c>
      <c r="C11" s="2">
        <v>25393</v>
      </c>
      <c r="D11" s="12">
        <v>568.6</v>
      </c>
      <c r="E11" s="3">
        <f t="shared" si="0"/>
        <v>0.40847701149425292</v>
      </c>
    </row>
    <row r="12" spans="2:29" x14ac:dyDescent="0.25">
      <c r="B12" s="6">
        <v>32</v>
      </c>
      <c r="C12" s="2">
        <v>25149</v>
      </c>
      <c r="D12" s="12">
        <v>574.64</v>
      </c>
      <c r="E12" s="3">
        <f t="shared" si="0"/>
        <v>0.41281609195402297</v>
      </c>
    </row>
    <row r="13" spans="2:29" x14ac:dyDescent="0.25">
      <c r="B13" s="6">
        <v>33</v>
      </c>
      <c r="C13" s="2">
        <v>22803</v>
      </c>
      <c r="D13" s="12">
        <v>593.29999999999995</v>
      </c>
      <c r="E13" s="3">
        <f t="shared" si="0"/>
        <v>0.42622126436781604</v>
      </c>
    </row>
    <row r="14" spans="2:29" x14ac:dyDescent="0.25">
      <c r="B14" s="6">
        <v>34</v>
      </c>
      <c r="C14" s="2">
        <v>18258</v>
      </c>
      <c r="D14" s="12">
        <v>616.85</v>
      </c>
      <c r="E14" s="3">
        <f t="shared" si="0"/>
        <v>0.44313936781609198</v>
      </c>
    </row>
    <row r="15" spans="2:29" x14ac:dyDescent="0.25">
      <c r="B15" s="6">
        <v>35</v>
      </c>
      <c r="C15" s="2">
        <v>72204</v>
      </c>
      <c r="D15" s="12">
        <v>660.92</v>
      </c>
      <c r="E15" s="3">
        <f t="shared" si="0"/>
        <v>0.47479885057471261</v>
      </c>
    </row>
    <row r="16" spans="2:29" x14ac:dyDescent="0.25">
      <c r="B16" s="6">
        <v>36</v>
      </c>
      <c r="C16" s="2">
        <v>33637</v>
      </c>
      <c r="D16" s="12">
        <v>660.34</v>
      </c>
      <c r="E16" s="3">
        <f t="shared" si="0"/>
        <v>0.47438218390804598</v>
      </c>
    </row>
    <row r="17" spans="2:5" x14ac:dyDescent="0.25">
      <c r="B17" s="6">
        <v>37</v>
      </c>
      <c r="C17" s="2">
        <v>31483</v>
      </c>
      <c r="D17" s="12">
        <v>680.7</v>
      </c>
      <c r="E17" s="3">
        <f t="shared" si="0"/>
        <v>0.48900862068965523</v>
      </c>
    </row>
    <row r="18" spans="2:5" x14ac:dyDescent="0.25">
      <c r="B18" s="6">
        <v>38</v>
      </c>
      <c r="C18" s="2">
        <v>29825</v>
      </c>
      <c r="D18" s="12">
        <v>709.05</v>
      </c>
      <c r="E18" s="3">
        <f t="shared" si="0"/>
        <v>0.50937500000000002</v>
      </c>
    </row>
    <row r="19" spans="2:5" x14ac:dyDescent="0.25">
      <c r="B19" s="6">
        <v>39</v>
      </c>
      <c r="C19" s="2">
        <v>26356</v>
      </c>
      <c r="D19" s="12">
        <v>751.28</v>
      </c>
      <c r="E19" s="3">
        <f t="shared" si="0"/>
        <v>0.53971264367816085</v>
      </c>
    </row>
    <row r="20" spans="2:5" x14ac:dyDescent="0.25">
      <c r="B20" s="6">
        <v>40</v>
      </c>
      <c r="C20" s="2">
        <v>38017</v>
      </c>
      <c r="D20" s="12">
        <v>811.37</v>
      </c>
      <c r="E20" s="3">
        <f t="shared" si="0"/>
        <v>0.58288074712643678</v>
      </c>
    </row>
    <row r="21" spans="2:5" x14ac:dyDescent="0.25">
      <c r="B21" s="6">
        <v>41</v>
      </c>
      <c r="C21" s="2">
        <v>45194</v>
      </c>
      <c r="D21" s="12">
        <v>752.59</v>
      </c>
      <c r="E21" s="3">
        <f t="shared" si="0"/>
        <v>0.54065373563218388</v>
      </c>
    </row>
    <row r="22" spans="2:5" x14ac:dyDescent="0.25">
      <c r="B22" s="6">
        <v>42</v>
      </c>
      <c r="C22" s="2">
        <v>24464</v>
      </c>
      <c r="D22" s="12">
        <v>799.56</v>
      </c>
      <c r="E22" s="3">
        <f t="shared" si="0"/>
        <v>0.57439655172413784</v>
      </c>
    </row>
    <row r="23" spans="2:5" x14ac:dyDescent="0.25">
      <c r="B23" s="6">
        <v>43</v>
      </c>
      <c r="C23" s="2">
        <v>17641</v>
      </c>
      <c r="D23" s="12">
        <v>835.55</v>
      </c>
      <c r="E23" s="3">
        <f t="shared" si="0"/>
        <v>0.60025143678160919</v>
      </c>
    </row>
    <row r="24" spans="2:5" x14ac:dyDescent="0.25">
      <c r="B24" s="6">
        <v>44</v>
      </c>
      <c r="C24" s="2">
        <v>13137</v>
      </c>
      <c r="D24" s="12">
        <v>871.85</v>
      </c>
      <c r="E24" s="3">
        <f t="shared" si="0"/>
        <v>0.62632902298850579</v>
      </c>
    </row>
    <row r="25" spans="2:5" x14ac:dyDescent="0.25">
      <c r="B25" s="6">
        <v>45</v>
      </c>
      <c r="C25" s="2">
        <v>10763</v>
      </c>
      <c r="D25" s="12">
        <v>898.25</v>
      </c>
      <c r="E25" s="3">
        <f t="shared" si="0"/>
        <v>0.64529454022988508</v>
      </c>
    </row>
    <row r="26" spans="2:5" x14ac:dyDescent="0.25">
      <c r="B26" s="6" t="s">
        <v>42</v>
      </c>
      <c r="C26" s="2">
        <v>17688</v>
      </c>
      <c r="D26" s="12">
        <v>1003.42</v>
      </c>
      <c r="E26" s="3">
        <f t="shared" si="0"/>
        <v>0.72084770114942531</v>
      </c>
    </row>
    <row r="27" spans="2:5" x14ac:dyDescent="0.25">
      <c r="B27" s="6" t="s">
        <v>39</v>
      </c>
      <c r="C27" s="7">
        <v>703378</v>
      </c>
      <c r="D27" s="80">
        <v>616.58000000000004</v>
      </c>
      <c r="E27" s="83">
        <f t="shared" si="0"/>
        <v>0.4429454022988506</v>
      </c>
    </row>
    <row r="28" spans="2:5" x14ac:dyDescent="0.25">
      <c r="B28" s="6" t="s">
        <v>5</v>
      </c>
      <c r="C28" s="2">
        <v>342969</v>
      </c>
      <c r="D28" s="12">
        <v>476.28</v>
      </c>
      <c r="E28" s="3">
        <f t="shared" si="0"/>
        <v>0.34215517241379306</v>
      </c>
    </row>
    <row r="29" spans="2:5" x14ac:dyDescent="0.25">
      <c r="B29" s="6" t="s">
        <v>6</v>
      </c>
      <c r="C29" s="2">
        <v>193505</v>
      </c>
      <c r="D29" s="12">
        <v>683.76</v>
      </c>
      <c r="E29" s="3">
        <f t="shared" si="0"/>
        <v>0.49120689655172411</v>
      </c>
    </row>
    <row r="30" spans="2:5" x14ac:dyDescent="0.25">
      <c r="B30" s="6" t="s">
        <v>44</v>
      </c>
      <c r="C30" s="2">
        <v>166904</v>
      </c>
      <c r="D30" s="12">
        <v>826.99</v>
      </c>
      <c r="E30" s="3">
        <f t="shared" si="0"/>
        <v>0.5941020114942529</v>
      </c>
    </row>
    <row r="31" spans="2:5" x14ac:dyDescent="0.25">
      <c r="B31" s="87" t="str">
        <f>'starosna mirovina BMU'!B31</f>
        <v xml:space="preserve">Number of beneficiaries not including Active Military Personnel (DVO), Police Officers (PO) and Authorised Officials (OSO).   </v>
      </c>
    </row>
    <row r="33" spans="2:4" ht="45.75" customHeight="1" x14ac:dyDescent="0.25">
      <c r="B33" s="94" t="str">
        <f>'starosna mirovina BMU'!B33:C33</f>
        <v>Prosječna mjesečna isplaćena netoplaća Republike Hrvatske za siječanj 2025. u eurima (EUR) (izvor: DZS)</v>
      </c>
      <c r="C33" s="94"/>
      <c r="D33" s="48">
        <f>'starosna mirovina BMU'!D33</f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4.28515625" customWidth="1"/>
    <col min="4" max="5" width="15.7109375" customWidth="1"/>
  </cols>
  <sheetData>
    <row r="2" spans="2:29" ht="46.5" customHeight="1" x14ac:dyDescent="0.25">
      <c r="B2" s="93" t="s">
        <v>49</v>
      </c>
      <c r="C2" s="93"/>
      <c r="D2" s="93"/>
      <c r="E2" s="9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5" spans="2:29" x14ac:dyDescent="0.25">
      <c r="B5" t="str">
        <f>'starosna mirovina BMU'!B5</f>
        <v>For February 2025 (paid in March 2025)</v>
      </c>
    </row>
    <row r="6" spans="2:29" ht="38.25" customHeight="1" x14ac:dyDescent="0.25">
      <c r="B6" s="5" t="s">
        <v>52</v>
      </c>
      <c r="C6" s="5" t="str">
        <f>'starosna mirovina BMU'!C6</f>
        <v>Number of beneficiaries</v>
      </c>
      <c r="D6" s="5" t="str">
        <f>'starosna mirovina BMU'!D6</f>
        <v>Average net pension amount</v>
      </c>
      <c r="E6" s="5" t="str">
        <f>'starosna mirovina BMU'!E6</f>
        <v>Net replacement rate for January 2025.</v>
      </c>
    </row>
    <row r="7" spans="2:29" x14ac:dyDescent="0.25">
      <c r="B7" s="6" t="s">
        <v>41</v>
      </c>
      <c r="C7" s="2">
        <v>33935</v>
      </c>
      <c r="D7" s="12">
        <v>343.6552123176661</v>
      </c>
      <c r="E7" s="3">
        <f t="shared" ref="E7:E30" si="0">D7/$D$33</f>
        <v>0.24687874448108196</v>
      </c>
    </row>
    <row r="8" spans="2:29" x14ac:dyDescent="0.25">
      <c r="B8" s="6" t="s">
        <v>1</v>
      </c>
      <c r="C8" s="2">
        <v>17243</v>
      </c>
      <c r="D8" s="12">
        <v>417.11</v>
      </c>
      <c r="E8" s="3">
        <f t="shared" si="0"/>
        <v>0.29964798850574714</v>
      </c>
      <c r="I8" s="1"/>
    </row>
    <row r="9" spans="2:29" x14ac:dyDescent="0.25">
      <c r="B9" s="6" t="s">
        <v>2</v>
      </c>
      <c r="C9" s="2">
        <v>17276</v>
      </c>
      <c r="D9" s="12">
        <v>466.4</v>
      </c>
      <c r="E9" s="3">
        <f t="shared" si="0"/>
        <v>0.3350574712643678</v>
      </c>
    </row>
    <row r="10" spans="2:29" x14ac:dyDescent="0.25">
      <c r="B10" s="6">
        <v>30</v>
      </c>
      <c r="C10" s="2">
        <v>2939</v>
      </c>
      <c r="D10" s="12">
        <v>500.71</v>
      </c>
      <c r="E10" s="3">
        <f t="shared" si="0"/>
        <v>0.35970545977011492</v>
      </c>
    </row>
    <row r="11" spans="2:29" x14ac:dyDescent="0.25">
      <c r="B11" s="6">
        <v>31</v>
      </c>
      <c r="C11" s="2">
        <v>2438</v>
      </c>
      <c r="D11" s="12">
        <v>507.62</v>
      </c>
      <c r="E11" s="3">
        <f t="shared" si="0"/>
        <v>0.36466954022988507</v>
      </c>
    </row>
    <row r="12" spans="2:29" x14ac:dyDescent="0.25">
      <c r="B12" s="6">
        <v>32</v>
      </c>
      <c r="C12" s="2">
        <v>2116</v>
      </c>
      <c r="D12" s="12">
        <v>520.63</v>
      </c>
      <c r="E12" s="3">
        <f t="shared" si="0"/>
        <v>0.37401580459770117</v>
      </c>
    </row>
    <row r="13" spans="2:29" x14ac:dyDescent="0.25">
      <c r="B13" s="6">
        <v>33</v>
      </c>
      <c r="C13" s="2">
        <v>1891</v>
      </c>
      <c r="D13" s="12">
        <v>534.26</v>
      </c>
      <c r="E13" s="3">
        <f t="shared" si="0"/>
        <v>0.38380747126436782</v>
      </c>
    </row>
    <row r="14" spans="2:29" x14ac:dyDescent="0.25">
      <c r="B14" s="6">
        <v>34</v>
      </c>
      <c r="C14" s="2">
        <v>1600</v>
      </c>
      <c r="D14" s="12">
        <v>546.28</v>
      </c>
      <c r="E14" s="3">
        <f t="shared" si="0"/>
        <v>0.39244252873563218</v>
      </c>
    </row>
    <row r="15" spans="2:29" x14ac:dyDescent="0.25">
      <c r="B15" s="6">
        <v>35</v>
      </c>
      <c r="C15" s="2">
        <v>1274</v>
      </c>
      <c r="D15" s="12">
        <v>550.05999999999995</v>
      </c>
      <c r="E15" s="3">
        <f t="shared" si="0"/>
        <v>0.39515804597701143</v>
      </c>
    </row>
    <row r="16" spans="2:29" x14ac:dyDescent="0.25">
      <c r="B16" s="6">
        <v>36</v>
      </c>
      <c r="C16" s="2">
        <v>1044</v>
      </c>
      <c r="D16" s="12">
        <v>560.92999999999995</v>
      </c>
      <c r="E16" s="3">
        <f t="shared" si="0"/>
        <v>0.40296695402298849</v>
      </c>
    </row>
    <row r="17" spans="2:5" x14ac:dyDescent="0.25">
      <c r="B17" s="6">
        <v>37</v>
      </c>
      <c r="C17" s="2">
        <v>748</v>
      </c>
      <c r="D17" s="12">
        <v>579.85</v>
      </c>
      <c r="E17" s="3">
        <f t="shared" si="0"/>
        <v>0.41655890804597701</v>
      </c>
    </row>
    <row r="18" spans="2:5" x14ac:dyDescent="0.25">
      <c r="B18" s="6">
        <v>38</v>
      </c>
      <c r="C18" s="2">
        <v>588</v>
      </c>
      <c r="D18" s="12">
        <v>584</v>
      </c>
      <c r="E18" s="3">
        <f t="shared" si="0"/>
        <v>0.41954022988505746</v>
      </c>
    </row>
    <row r="19" spans="2:5" x14ac:dyDescent="0.25">
      <c r="B19" s="6">
        <v>39</v>
      </c>
      <c r="C19" s="2">
        <v>379</v>
      </c>
      <c r="D19" s="12">
        <v>588.23</v>
      </c>
      <c r="E19" s="3">
        <f t="shared" si="0"/>
        <v>0.42257902298850575</v>
      </c>
    </row>
    <row r="20" spans="2:5" x14ac:dyDescent="0.25">
      <c r="B20" s="6">
        <v>40</v>
      </c>
      <c r="C20" s="2">
        <v>239</v>
      </c>
      <c r="D20" s="12">
        <v>608.41</v>
      </c>
      <c r="E20" s="3">
        <f t="shared" si="0"/>
        <v>0.43707614942528733</v>
      </c>
    </row>
    <row r="21" spans="2:5" x14ac:dyDescent="0.25">
      <c r="B21" s="6">
        <v>41</v>
      </c>
      <c r="C21" s="2">
        <v>141</v>
      </c>
      <c r="D21" s="12">
        <v>607.46</v>
      </c>
      <c r="E21" s="3">
        <f t="shared" si="0"/>
        <v>0.43639367816091956</v>
      </c>
    </row>
    <row r="22" spans="2:5" x14ac:dyDescent="0.25">
      <c r="B22" s="6">
        <v>42</v>
      </c>
      <c r="C22" s="2">
        <v>74</v>
      </c>
      <c r="D22" s="12">
        <v>642.48</v>
      </c>
      <c r="E22" s="3">
        <f t="shared" si="0"/>
        <v>0.46155172413793105</v>
      </c>
    </row>
    <row r="23" spans="2:5" x14ac:dyDescent="0.25">
      <c r="B23" s="6">
        <v>43</v>
      </c>
      <c r="C23" s="2">
        <v>60</v>
      </c>
      <c r="D23" s="12">
        <v>694.19</v>
      </c>
      <c r="E23" s="3">
        <f t="shared" si="0"/>
        <v>0.49869971264367818</v>
      </c>
    </row>
    <row r="24" spans="2:5" x14ac:dyDescent="0.25">
      <c r="B24" s="6">
        <v>44</v>
      </c>
      <c r="C24" s="2">
        <v>32</v>
      </c>
      <c r="D24" s="12">
        <v>669.72</v>
      </c>
      <c r="E24" s="3">
        <f t="shared" si="0"/>
        <v>0.48112068965517241</v>
      </c>
    </row>
    <row r="25" spans="2:5" x14ac:dyDescent="0.25">
      <c r="B25" s="6">
        <v>45</v>
      </c>
      <c r="C25" s="2">
        <v>25</v>
      </c>
      <c r="D25" s="12">
        <v>690.4</v>
      </c>
      <c r="E25" s="3">
        <f t="shared" si="0"/>
        <v>0.49597701149425288</v>
      </c>
    </row>
    <row r="26" spans="2:5" x14ac:dyDescent="0.25">
      <c r="B26" s="6" t="s">
        <v>42</v>
      </c>
      <c r="C26" s="2">
        <v>35</v>
      </c>
      <c r="D26" s="12">
        <v>747.18</v>
      </c>
      <c r="E26" s="3">
        <f t="shared" si="0"/>
        <v>0.53676724137931031</v>
      </c>
    </row>
    <row r="27" spans="2:5" x14ac:dyDescent="0.25">
      <c r="B27" s="6" t="s">
        <v>39</v>
      </c>
      <c r="C27" s="7">
        <v>84077</v>
      </c>
      <c r="D27" s="80">
        <v>419.59</v>
      </c>
      <c r="E27" s="83">
        <f t="shared" si="0"/>
        <v>0.30142959770114941</v>
      </c>
    </row>
    <row r="28" spans="2:5" x14ac:dyDescent="0.25">
      <c r="B28" s="6" t="s">
        <v>5</v>
      </c>
      <c r="C28" s="2">
        <v>79438</v>
      </c>
      <c r="D28" s="12">
        <v>410.47</v>
      </c>
      <c r="E28" s="3">
        <f t="shared" si="0"/>
        <v>0.29487787356321843</v>
      </c>
    </row>
    <row r="29" spans="2:5" x14ac:dyDescent="0.25">
      <c r="B29" s="6" t="s">
        <v>6</v>
      </c>
      <c r="C29" s="2">
        <v>4033</v>
      </c>
      <c r="D29" s="12">
        <v>566.92999999999995</v>
      </c>
      <c r="E29" s="3">
        <f t="shared" si="0"/>
        <v>0.40727729885057468</v>
      </c>
    </row>
    <row r="30" spans="2:5" x14ac:dyDescent="0.25">
      <c r="B30" s="6" t="s">
        <v>44</v>
      </c>
      <c r="C30" s="2">
        <v>606</v>
      </c>
      <c r="D30" s="12">
        <v>635.48</v>
      </c>
      <c r="E30" s="3">
        <f t="shared" si="0"/>
        <v>0.45652298850574713</v>
      </c>
    </row>
    <row r="31" spans="2:5" x14ac:dyDescent="0.25">
      <c r="B31" s="87" t="str">
        <f>'starosna mirovina BMU'!B31</f>
        <v xml:space="preserve">Number of beneficiaries not including Active Military Personnel (DVO), Police Officers (PO) and Authorised Officials (OSO).   </v>
      </c>
    </row>
    <row r="33" spans="2:4" ht="46.5" customHeight="1" x14ac:dyDescent="0.25">
      <c r="B33" s="94" t="str">
        <f>'starosna mirovina BMU'!B33:C33</f>
        <v>Prosječna mjesečna isplaćena netoplaća Republike Hrvatske za siječanj 2025. u eurima (EUR) (izvor: DZS)</v>
      </c>
      <c r="C33" s="94"/>
      <c r="D33" s="48">
        <f>'starosna mirovina BMU'!D33</f>
        <v>1392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NOVO GRAF+TABLICA</vt:lpstr>
      <vt:lpstr>starosna mirovina BMU</vt:lpstr>
      <vt:lpstr>starosna za dugo.osig. BMU</vt:lpstr>
      <vt:lpstr>starosna prevedena iz inv.BMU</vt:lpstr>
      <vt:lpstr>UKUPNO starosna BMU</vt:lpstr>
      <vt:lpstr>PSM BMU</vt:lpstr>
      <vt:lpstr>PSM zbog stečaja BMU</vt:lpstr>
      <vt:lpstr>sveukupno ST BMU</vt:lpstr>
      <vt:lpstr>invalidska BMU</vt:lpstr>
      <vt:lpstr>obiteljska BMU</vt:lpstr>
      <vt:lpstr>UKUPNO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2025-03-20T11:13:17Z</cp:lastPrinted>
  <dcterms:created xsi:type="dcterms:W3CDTF">2023-10-03T11:00:22Z</dcterms:created>
  <dcterms:modified xsi:type="dcterms:W3CDTF">2025-03-20T11:30:30Z</dcterms:modified>
</cp:coreProperties>
</file>