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5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PSM BMU" sheetId="5" r:id="rId5"/>
    <sheet name="PSM zbog stečaja BMU" sheetId="6" r:id="rId6"/>
    <sheet name="sveukupno ST BMU" sheetId="8" r:id="rId7"/>
    <sheet name="invalidska BMU" sheetId="9" r:id="rId8"/>
    <sheet name="obiteljska BMU" sheetId="11" r:id="rId9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1" l="1"/>
  <c r="B5" i="9"/>
  <c r="B5" i="8"/>
  <c r="B5" i="6"/>
  <c r="B5" i="5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2" l="1"/>
  <c r="E6" i="3"/>
  <c r="E6" i="5"/>
  <c r="E6" i="6"/>
  <c r="E6" i="8"/>
  <c r="E6" i="9"/>
  <c r="E6" i="11"/>
  <c r="D33" i="11"/>
  <c r="B33" i="11"/>
  <c r="D33" i="9"/>
  <c r="B33" i="9"/>
  <c r="D33" i="8"/>
  <c r="E7" i="8" s="1"/>
  <c r="B33" i="8"/>
  <c r="D29" i="6"/>
  <c r="B29" i="6"/>
  <c r="D30" i="5"/>
  <c r="B30" i="5"/>
  <c r="D16" i="2"/>
  <c r="D33" i="3"/>
  <c r="E7" i="3" s="1"/>
  <c r="B33" i="3"/>
  <c r="B16" i="2"/>
  <c r="E7" i="1"/>
  <c r="E7" i="2" l="1"/>
  <c r="E11" i="2"/>
  <c r="E8" i="2"/>
  <c r="E12" i="2"/>
  <c r="E9" i="2"/>
  <c r="E13" i="2"/>
  <c r="E10" i="2"/>
  <c r="E9" i="5"/>
  <c r="E13" i="5"/>
  <c r="E17" i="5"/>
  <c r="E21" i="5"/>
  <c r="E25" i="5"/>
  <c r="E23" i="5"/>
  <c r="E8" i="5"/>
  <c r="E16" i="5"/>
  <c r="E10" i="5"/>
  <c r="E14" i="5"/>
  <c r="E18" i="5"/>
  <c r="E22" i="5"/>
  <c r="E26" i="5"/>
  <c r="E19" i="5"/>
  <c r="E12" i="5"/>
  <c r="E24" i="5"/>
  <c r="E7" i="5"/>
  <c r="E11" i="5"/>
  <c r="E15" i="5"/>
  <c r="E27" i="5"/>
  <c r="E20" i="5"/>
  <c r="B5" i="3"/>
  <c r="B5" i="2"/>
  <c r="E30" i="11" l="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<sst xmlns="http://schemas.openxmlformats.org/spreadsheetml/2006/main" count="139" uniqueCount="63">
  <si>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</si>
  <si>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</si>
  <si>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</si>
  <si>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</si>
  <si>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</si>
  <si>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</si>
  <si>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</si>
  <si>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</si>
  <si>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</si>
  <si>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</si>
  <si>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</si>
  <si>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</si>
  <si>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</si>
  <si>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</si>
  <si>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</si>
  <si>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</si>
  <si>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</si>
  <si>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</si>
  <si>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</si>
  <si>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</si>
  <si>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</si>
  <si>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</si>
  <si>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</si>
  <si>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</si>
  <si>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</si>
  <si>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</si>
  <si>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</si>
  <si>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</si>
  <si>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</si>
  <si>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 xml:space="preserve"> I. UKUPNO  </t>
  </si>
  <si>
    <t>Obiteljska mirovina</t>
  </si>
  <si>
    <t>Invalidska mirovina</t>
  </si>
  <si>
    <t>Sveukupno starosna mirovina</t>
  </si>
  <si>
    <t>Prijevremena starosna mirovina</t>
  </si>
  <si>
    <t>Ukupno starosna mirovina</t>
  </si>
  <si>
    <t xml:space="preserve">Starosna mirovina prevedena iz invalidske   </t>
  </si>
  <si>
    <t>Starosna mirovina</t>
  </si>
  <si>
    <t>Prosječna netomirovina u eurima (EUR)</t>
  </si>
  <si>
    <t>Broj korisnika</t>
  </si>
  <si>
    <t>Vrste mirovina</t>
  </si>
  <si>
    <r>
      <t xml:space="preserve">Korisnici mirovina koji su pravo na mirovinu ostvarili prema Zakonu o mirovinskom osiguranju 
</t>
    </r>
    <r>
      <rPr>
        <b/>
        <i/>
        <sz val="14"/>
        <color rgb="FFFF0000"/>
        <rFont val="Calibri"/>
        <family val="2"/>
        <charset val="238"/>
        <scheme val="minor"/>
      </rPr>
      <t>bez međunarodnih ugovora</t>
    </r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</si>
  <si>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</si>
  <si>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</si>
  <si>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</si>
  <si>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</si>
  <si>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godine ukupnog mirovinskog staža</t>
  </si>
  <si>
    <t>U tablici je prikazan ukupni staž korisnika mirovina.</t>
  </si>
  <si>
    <t>Napomena: u broj korisnika mirovina nisu uključeni korisnici mirovina DVO, ZOHBDR i HVO.</t>
  </si>
  <si>
    <t>Napomena: u broj korisnika mirovina nisu uključeni korisnici mirovina DVO, ZOHBDR i HVO.                                                                                                                         U tablici je prikazan staž korisnika od kojeg je određeno pravo na obiteljsku mirovinu.</t>
  </si>
  <si>
    <t>Od srpnja 2025. na snagu je stupio Zakon o mirovinskom osiguranju (NN 96/25).</t>
  </si>
  <si>
    <t>Starosna mirovina za dugogodišnjeg osiguranika</t>
  </si>
  <si>
    <t>Prijevremena starosna mirovina zbog stečaja poslodavca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</si>
  <si>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STAROSNE MIROVINE ZA DUGOGODIŠNJEG OSIGURANIKA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</si>
  <si>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PRIJEVREMENE STAROSNE MIROVINE ZBOG STEČAJA POSLODAVCA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</si>
  <si>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PREGLED OSNOVNIH PODATAKA O STANJU U SUSTAVU MIROVINSKOG OSIGURANJA
 za rujan 2025. (isplata u listopadu 2025.)</t>
  </si>
  <si>
    <t>* U 2025. godini prosječna netoplaća u RH dostupna je za kolovoz 2025.</t>
  </si>
  <si>
    <t>Udio u prosječnoj netoplaći za kolovoz 2025.</t>
  </si>
  <si>
    <t>Prosječna mjesečna isplaćena netoplaća Republike Hrvatske zaposlenih u pravnim osobama za kolovoz 2025. u eurima (EUR) (izvor: DZS)</t>
  </si>
  <si>
    <r>
      <t xml:space="preserve">447,82
</t>
    </r>
    <r>
      <rPr>
        <sz val="12"/>
        <color rgb="FFFF0000"/>
        <rFont val="Calibri"/>
        <family val="2"/>
        <charset val="238"/>
        <scheme val="minor"/>
      </rPr>
      <t>(298,20)</t>
    </r>
  </si>
  <si>
    <t>za rujan 2025. (isplata u listopadu 2025.)</t>
  </si>
  <si>
    <t>udio u prosječnoj netoplaći za kolovoz 2025.</t>
  </si>
  <si>
    <t>Prosječna mjesečna isplaćena netoplaća Republike Hrvatske za kolovoz 2025. u eurima (EUR) (izvor: DZS)</t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</si>
  <si>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*U 2024. uključeni su rashodi za jednokratno novčano primanje korisnicima mirovinskih primanja radi ublažavanja posljedica rasta troškova života u iznosu od 253.433.409 eura (EUR).                                                                                                                                                                                                                                                                                                                                                     **Za 2025. posljednji je dostupni podatak o ostvarenim rashodima za mirovine i mirovinska primanja (privremeni)  za kolovoz 2025., dok su planirani rashodi za razdoblje I.-XII.2025. u visini od 8.831.900.000 eura (tekući plan Hrvatskog zavoda za mirovinsko osiguranje za 2025. godinu).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</si>
</sst>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103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2" fontId="13" fillId="0" borderId="0" xfId="0" applyNumberFormat="1" applyFont="1"/>
    <xf numFmtId="0" fontId="2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20" fillId="0" borderId="0" xfId="0" applyFont="1"/>
    <xf numFmtId="0" fontId="30" fillId="0" borderId="0" xfId="0" applyFont="1"/>
    <xf numFmtId="0" fontId="21" fillId="0" borderId="0" xfId="0" applyFont="1"/>
    <xf numFmtId="0" fontId="0" fillId="2" borderId="0" xfId="0" applyFill="1"/>
    <xf numFmtId="164" fontId="31" fillId="0" borderId="0" xfId="0" applyNumberFormat="1" applyFont="1" applyAlignment="1">
      <alignment vertical="top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3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/>
    <xf numFmtId="165" fontId="31" fillId="0" borderId="0" xfId="0" applyNumberFormat="1" applyFont="1" applyAlignment="1">
      <alignment vertical="top"/>
    </xf>
    <xf numFmtId="1" fontId="25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4" fillId="5" borderId="1" xfId="0" applyNumberFormat="1" applyFont="1" applyFill="1" applyBorder="1" applyAlignment="1">
      <alignment vertical="center"/>
    </xf>
    <xf numFmtId="4" fontId="24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2" xfId="0" applyNumberFormat="1" applyFont="1" applyFill="1" applyBorder="1"/>
    <xf numFmtId="4" fontId="12" fillId="4" borderId="2" xfId="0" applyNumberFormat="1" applyFont="1" applyFill="1" applyBorder="1"/>
    <xf numFmtId="0" fontId="19" fillId="2" borderId="2" xfId="0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7" fillId="8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165" fontId="19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19" fillId="0" borderId="1" xfId="0" applyNumberFormat="1" applyFont="1" applyFill="1" applyBorder="1" applyAlignment="1">
      <alignment vertical="center"/>
    </xf>
    <xf numFmtId="0" fontId="0" fillId="0" borderId="0" xfId="0" applyNumberFormat="1"/>
    <xf numFmtId="165" fontId="19" fillId="0" borderId="1" xfId="0" applyNumberFormat="1" applyFont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" fontId="31" fillId="0" borderId="0" xfId="0" applyNumberFormat="1" applyFont="1" applyAlignment="1">
      <alignment vertical="top"/>
    </xf>
    <xf numFmtId="0" fontId="22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0" fillId="0" borderId="0" xfId="1" applyNumberFormat="1" applyFont="1"/>
    <xf numFmtId="0" fontId="13" fillId="0" borderId="0" xfId="0" applyNumberFormat="1" applyFont="1"/>
    <xf numFmtId="2" fontId="31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164" fontId="3" fillId="0" borderId="0" xfId="0" applyNumberFormat="1" applyFont="1"/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rujan</a:t>
          </a:r>
          <a:r>
            <a:rPr lang="hr-HR" sz="1800" i="1">
              <a:solidFill>
                <a:srgbClr val="FFFF00"/>
              </a:solidFill>
            </a:rPr>
            <a:t> 2025.</a:t>
          </a:r>
        </a:p>
        <a:p>
          <a:pPr algn="ctr"/>
          <a:r>
            <a:rPr lang="hr-HR" sz="2400" b="1"/>
            <a:t>1.230.489</a:t>
          </a:r>
          <a:r>
            <a:rPr lang="hr-HR" sz="2400"/>
            <a:t> </a:t>
          </a:r>
          <a:r>
            <a:rPr lang="hr-HR" sz="1800"/>
            <a:t>(610,25 eura)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rujan</a:t>
          </a:r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 2025. </a:t>
          </a: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192.769</a:t>
          </a:r>
          <a:r>
            <a:rPr lang="hr-HR" sz="1800" baseline="0">
              <a:solidFill>
                <a:schemeClr val="bg1"/>
              </a:solidFill>
            </a:rPr>
            <a:t> (187,36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rujan 2025.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1.037.720</a:t>
          </a:r>
          <a:r>
            <a:rPr lang="hr-HR" sz="1800"/>
            <a:t> </a:t>
          </a:r>
          <a:r>
            <a:rPr lang="hr-HR" sz="1800" b="1"/>
            <a:t>(688,81 eura  </a:t>
          </a:r>
          <a:r>
            <a:rPr lang="hr-HR" sz="1800" b="1">
              <a:solidFill>
                <a:schemeClr val="bg1"/>
              </a:solidFill>
            </a:rPr>
            <a:t>47,6%)</a:t>
          </a:r>
        </a:p>
      </xdr:txBody>
    </xdr:sp>
    <xdr:clientData/>
  </xdr:twoCellAnchor>
  <xdr:twoCellAnchor editAs="oneCell">
    <xdr:from>
      <xdr:col>0</xdr:col>
      <xdr:colOff>0</xdr:colOff>
      <xdr:row>69</xdr:row>
      <xdr:rowOff>66674</xdr:rowOff>
    </xdr:from>
    <xdr:to>
      <xdr:col>3</xdr:col>
      <xdr:colOff>952500</xdr:colOff>
      <xdr:row>93</xdr:row>
      <xdr:rowOff>133349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11974"/>
          <a:ext cx="6867525" cy="463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66674</xdr:rowOff>
    </xdr:from>
    <xdr:to>
      <xdr:col>3</xdr:col>
      <xdr:colOff>942975</xdr:colOff>
      <xdr:row>43</xdr:row>
      <xdr:rowOff>152399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01099"/>
          <a:ext cx="6858000" cy="4162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1</xdr:rowOff>
    </xdr:from>
    <xdr:to>
      <xdr:col>3</xdr:col>
      <xdr:colOff>952500</xdr:colOff>
      <xdr:row>121</xdr:row>
      <xdr:rowOff>152401</xdr:rowOff>
    </xdr:to>
    <xdr:pic>
      <xdr:nvPicPr>
        <xdr:cNvPr id="12" name="Slika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041476"/>
          <a:ext cx="6867525" cy="358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tabSelected="1" zoomScaleNormal="100" workbookViewId="0">
      <selection activeCell="F116" sqref="F116"/>
    </sheetView>
  </sheetViews>
  <sheetFormatPr defaultColWidth="9.140625" defaultRowHeight="15" x14ac:dyDescent="0.25"/>
  <cols>
    <col min="1" max="1" width="59" style="11" customWidth="1"/>
    <col min="2" max="6" width="14.85546875" style="11" customWidth="1"/>
    <col min="7" max="8" width="11.28515625" style="12" customWidth="1"/>
    <col min="9" max="9" width="12.140625" style="12" customWidth="1"/>
    <col min="10" max="10" width="10.5703125" style="12" customWidth="1"/>
    <col min="11" max="11" width="9.140625" style="13" customWidth="1"/>
    <col min="12" max="12" width="11.7109375" style="12" customWidth="1"/>
    <col min="13" max="14" width="9.140625" style="12" customWidth="1"/>
    <col min="15" max="17" width="9.140625" style="12"/>
    <col min="18" max="16384" width="9.140625" style="11"/>
  </cols>
  <sheetData>
    <row r="3" spans="1:15" ht="43.5" customHeight="1" x14ac:dyDescent="0.25">
      <c r="A3" s="91" t="s">
        <v>54</v>
      </c>
      <c r="B3" s="91"/>
      <c r="C3" s="91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89"/>
      <c r="K12" s="37"/>
      <c r="L12" s="49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42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65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65"/>
      <c r="F16" s="42"/>
      <c r="G16" s="37"/>
      <c r="H16" s="83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35"/>
      <c r="E17" s="65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51" customHeight="1" x14ac:dyDescent="0.25"/>
    <row r="26" spans="1:17" x14ac:dyDescent="0.25">
      <c r="C26" s="13"/>
      <c r="D26" s="12"/>
      <c r="E26" s="12"/>
      <c r="F26" s="12"/>
      <c r="G26" s="13"/>
      <c r="K26" s="12"/>
      <c r="N26" s="11"/>
      <c r="O26" s="11"/>
      <c r="P26" s="11"/>
      <c r="Q26" s="11"/>
    </row>
    <row r="27" spans="1:17" x14ac:dyDescent="0.25">
      <c r="C27" s="13"/>
      <c r="D27" s="12"/>
      <c r="E27" s="12"/>
      <c r="F27" s="12"/>
      <c r="G27" s="13"/>
      <c r="K27" s="12"/>
      <c r="N27" s="11"/>
      <c r="O27" s="11"/>
      <c r="P27" s="11"/>
      <c r="Q27" s="11"/>
    </row>
    <row r="28" spans="1:17" x14ac:dyDescent="0.25">
      <c r="C28" s="13"/>
      <c r="D28" s="12"/>
      <c r="E28" s="12"/>
      <c r="F28" s="12"/>
      <c r="G28" s="13"/>
      <c r="I28" s="48"/>
      <c r="K28" s="12"/>
      <c r="N28" s="11"/>
      <c r="O28" s="11"/>
      <c r="P28" s="11"/>
      <c r="Q28" s="11"/>
    </row>
    <row r="29" spans="1:17" x14ac:dyDescent="0.25">
      <c r="C29" s="13"/>
      <c r="D29" s="12"/>
      <c r="E29" s="12"/>
      <c r="F29" s="12"/>
      <c r="G29" s="13"/>
      <c r="K29" s="12"/>
      <c r="N29" s="11"/>
      <c r="O29" s="11"/>
      <c r="P29" s="11"/>
      <c r="Q29" s="11"/>
    </row>
    <row r="30" spans="1:17" x14ac:dyDescent="0.25">
      <c r="C30" s="13"/>
      <c r="D30" s="12"/>
      <c r="E30" s="12"/>
      <c r="F30" s="12"/>
      <c r="G30" s="13"/>
      <c r="K30" s="12"/>
      <c r="N30" s="11"/>
      <c r="O30" s="11"/>
      <c r="P30" s="11"/>
      <c r="Q30" s="11"/>
    </row>
    <row r="31" spans="1:17" x14ac:dyDescent="0.25">
      <c r="C31" s="13"/>
      <c r="D31" s="12"/>
      <c r="E31" s="12"/>
      <c r="F31" s="12"/>
      <c r="G31" s="13"/>
      <c r="K31" s="12"/>
      <c r="N31" s="11"/>
      <c r="O31" s="11"/>
      <c r="P31" s="11"/>
      <c r="Q31" s="11"/>
    </row>
    <row r="32" spans="1:17" x14ac:dyDescent="0.25">
      <c r="C32" s="13"/>
      <c r="D32" s="12"/>
      <c r="E32" s="12"/>
      <c r="F32" s="12"/>
      <c r="G32" s="13"/>
      <c r="K32" s="12"/>
      <c r="N32" s="11"/>
      <c r="O32" s="11"/>
      <c r="P32" s="11"/>
      <c r="Q32" s="11"/>
    </row>
    <row r="33" spans="1:17" x14ac:dyDescent="0.25">
      <c r="C33" s="13"/>
      <c r="D33" s="12"/>
      <c r="E33" s="12"/>
      <c r="F33" s="12"/>
      <c r="G33" s="13"/>
      <c r="K33" s="12"/>
      <c r="N33" s="11"/>
      <c r="O33" s="11"/>
      <c r="P33" s="11"/>
      <c r="Q33" s="11"/>
    </row>
    <row r="34" spans="1:17" x14ac:dyDescent="0.25">
      <c r="C34" s="13"/>
      <c r="D34" s="12"/>
      <c r="E34" s="12"/>
      <c r="F34" s="12"/>
      <c r="G34" s="13"/>
      <c r="K34" s="12"/>
      <c r="N34" s="11"/>
      <c r="O34" s="11"/>
      <c r="P34" s="11"/>
      <c r="Q34" s="11"/>
    </row>
    <row r="35" spans="1:17" x14ac:dyDescent="0.25">
      <c r="C35" s="13"/>
      <c r="D35" s="12"/>
      <c r="E35" s="12"/>
      <c r="F35" s="12"/>
      <c r="G35" s="13"/>
      <c r="K35" s="12"/>
      <c r="N35" s="11"/>
      <c r="O35" s="11"/>
      <c r="P35" s="11"/>
      <c r="Q35" s="11"/>
    </row>
    <row r="36" spans="1:17" x14ac:dyDescent="0.25">
      <c r="C36" s="13"/>
      <c r="D36" s="12"/>
      <c r="E36" s="12"/>
      <c r="F36" s="12"/>
      <c r="G36" s="13"/>
      <c r="K36" s="12"/>
      <c r="N36" s="11"/>
      <c r="O36" s="11"/>
      <c r="P36" s="11"/>
      <c r="Q36" s="11"/>
    </row>
    <row r="37" spans="1:17" x14ac:dyDescent="0.25">
      <c r="C37" s="13"/>
      <c r="D37" s="12"/>
      <c r="E37" s="12"/>
      <c r="F37" s="12"/>
      <c r="G37" s="13"/>
      <c r="K37" s="12"/>
      <c r="N37" s="11"/>
      <c r="O37" s="11"/>
      <c r="P37" s="11"/>
      <c r="Q37" s="11"/>
    </row>
    <row r="38" spans="1:17" x14ac:dyDescent="0.25">
      <c r="C38" s="13"/>
      <c r="D38" s="12"/>
      <c r="E38" s="12"/>
      <c r="F38" s="12"/>
      <c r="G38" s="13"/>
      <c r="K38" s="12"/>
      <c r="N38" s="11"/>
      <c r="O38" s="11"/>
      <c r="P38" s="11"/>
      <c r="Q38" s="11"/>
    </row>
    <row r="39" spans="1:17" x14ac:dyDescent="0.25">
      <c r="C39" s="13"/>
      <c r="D39" s="12"/>
      <c r="E39" s="12"/>
      <c r="F39" s="12"/>
      <c r="G39" s="13"/>
      <c r="K39" s="12"/>
      <c r="N39" s="11"/>
      <c r="O39" s="11"/>
      <c r="P39" s="11"/>
      <c r="Q39" s="11"/>
    </row>
    <row r="40" spans="1:17" x14ac:dyDescent="0.25">
      <c r="C40" s="13"/>
      <c r="D40" s="12"/>
      <c r="E40" s="12"/>
      <c r="F40" s="12"/>
      <c r="G40" s="13"/>
      <c r="K40" s="12"/>
      <c r="N40" s="11"/>
      <c r="O40" s="11"/>
      <c r="P40" s="11"/>
      <c r="Q40" s="11"/>
    </row>
    <row r="41" spans="1:17" x14ac:dyDescent="0.25">
      <c r="C41" s="13"/>
      <c r="D41" s="12"/>
      <c r="E41" s="12"/>
      <c r="F41" s="12"/>
      <c r="G41" s="13"/>
      <c r="K41" s="12"/>
      <c r="N41" s="11"/>
      <c r="O41" s="11"/>
      <c r="P41" s="11"/>
      <c r="Q41" s="11"/>
    </row>
    <row r="42" spans="1:17" x14ac:dyDescent="0.25">
      <c r="C42" s="13"/>
      <c r="D42" s="12"/>
      <c r="E42" s="12"/>
      <c r="F42" s="12"/>
      <c r="G42" s="13"/>
      <c r="K42" s="12"/>
      <c r="N42" s="11"/>
      <c r="O42" s="11"/>
      <c r="P42" s="11"/>
      <c r="Q42" s="11"/>
    </row>
    <row r="43" spans="1:17" x14ac:dyDescent="0.25">
      <c r="C43" s="13"/>
      <c r="D43" s="12"/>
      <c r="E43" s="12"/>
      <c r="F43" s="12"/>
      <c r="G43" s="13"/>
      <c r="K43" s="12"/>
      <c r="N43" s="11"/>
      <c r="O43" s="11"/>
      <c r="P43" s="11"/>
      <c r="Q43" s="11"/>
    </row>
    <row r="44" spans="1:17" x14ac:dyDescent="0.25">
      <c r="C44" s="13"/>
      <c r="D44" s="12"/>
      <c r="E44" s="12"/>
      <c r="F44" s="12"/>
      <c r="G44" s="13"/>
      <c r="K44" s="12"/>
      <c r="N44" s="11"/>
      <c r="O44" s="11"/>
      <c r="P44" s="11"/>
      <c r="Q44" s="11"/>
    </row>
    <row r="45" spans="1:17" x14ac:dyDescent="0.25">
      <c r="A45" s="71" t="s">
        <v>55</v>
      </c>
      <c r="C45" s="13"/>
      <c r="D45" s="12"/>
      <c r="E45" s="12"/>
      <c r="F45" s="12"/>
      <c r="G45" s="13"/>
      <c r="K45" s="12"/>
      <c r="N45" s="11"/>
      <c r="O45" s="11"/>
      <c r="P45" s="11"/>
      <c r="Q45" s="11"/>
    </row>
    <row r="46" spans="1:17" ht="3" customHeight="1" x14ac:dyDescent="0.25">
      <c r="C46" s="13"/>
      <c r="D46" s="12"/>
      <c r="E46" s="12"/>
      <c r="F46" s="12"/>
      <c r="G46" s="13"/>
      <c r="K46" s="12"/>
      <c r="N46" s="11"/>
      <c r="O46" s="11"/>
      <c r="P46" s="11"/>
      <c r="Q46" s="11"/>
    </row>
    <row r="47" spans="1:17" ht="28.5" customHeight="1" x14ac:dyDescent="0.25">
      <c r="A47" s="93" t="s">
        <v>40</v>
      </c>
      <c r="B47" s="93"/>
      <c r="C47" s="93"/>
      <c r="D47" s="93"/>
    </row>
    <row r="48" spans="1:17" ht="38.25" x14ac:dyDescent="0.25">
      <c r="A48" s="31" t="s">
        <v>39</v>
      </c>
      <c r="B48" s="31" t="s">
        <v>38</v>
      </c>
      <c r="C48" s="31" t="s">
        <v>37</v>
      </c>
      <c r="D48" s="70" t="s">
        <v>56</v>
      </c>
      <c r="F48" s="12"/>
    </row>
    <row r="49" spans="1:12" ht="20.25" customHeight="1" x14ac:dyDescent="0.25">
      <c r="A49" s="27" t="s">
        <v>36</v>
      </c>
      <c r="B49" s="50">
        <v>408231</v>
      </c>
      <c r="C49" s="51">
        <v>700.08</v>
      </c>
      <c r="D49" s="73">
        <f>C49/$C$68</f>
        <v>0.48414937759336102</v>
      </c>
      <c r="E49" s="86"/>
      <c r="K49" s="13" t="s">
        <v>43</v>
      </c>
    </row>
    <row r="50" spans="1:12" ht="20.25" customHeight="1" x14ac:dyDescent="0.25">
      <c r="A50" s="30" t="s">
        <v>50</v>
      </c>
      <c r="B50" s="50">
        <v>55827</v>
      </c>
      <c r="C50" s="51">
        <v>783.43</v>
      </c>
      <c r="D50" s="73">
        <f t="shared" ref="D50:D65" si="0">C50/$C$68</f>
        <v>0.54179114799446748</v>
      </c>
      <c r="E50" s="86"/>
    </row>
    <row r="51" spans="1:12" ht="20.25" customHeight="1" x14ac:dyDescent="0.25">
      <c r="A51" s="30" t="s">
        <v>35</v>
      </c>
      <c r="B51" s="50">
        <v>62797</v>
      </c>
      <c r="C51" s="51">
        <v>584.70000000000005</v>
      </c>
      <c r="D51" s="73">
        <f t="shared" si="0"/>
        <v>0.40435684647302905</v>
      </c>
      <c r="E51" s="86"/>
    </row>
    <row r="52" spans="1:12" ht="18" customHeight="1" x14ac:dyDescent="0.25">
      <c r="A52" s="28" t="s">
        <v>34</v>
      </c>
      <c r="B52" s="52">
        <v>526855</v>
      </c>
      <c r="C52" s="53">
        <v>695.16</v>
      </c>
      <c r="D52" s="74">
        <f t="shared" si="0"/>
        <v>0.48074688796680498</v>
      </c>
      <c r="E52" s="86"/>
    </row>
    <row r="53" spans="1:12" ht="21" customHeight="1" x14ac:dyDescent="0.25">
      <c r="A53" s="27" t="s">
        <v>33</v>
      </c>
      <c r="B53" s="50">
        <v>177627</v>
      </c>
      <c r="C53" s="51">
        <v>632.33000000000004</v>
      </c>
      <c r="D53" s="73">
        <f t="shared" si="0"/>
        <v>0.43729598893499311</v>
      </c>
      <c r="E53" s="86"/>
    </row>
    <row r="54" spans="1:12" ht="21" customHeight="1" x14ac:dyDescent="0.25">
      <c r="A54" s="29" t="s">
        <v>51</v>
      </c>
      <c r="B54" s="50">
        <v>381</v>
      </c>
      <c r="C54" s="51">
        <v>625.27</v>
      </c>
      <c r="D54" s="73">
        <f t="shared" si="0"/>
        <v>0.43241355463347164</v>
      </c>
      <c r="E54" s="86"/>
    </row>
    <row r="55" spans="1:12" ht="18" customHeight="1" x14ac:dyDescent="0.25">
      <c r="A55" s="28" t="s">
        <v>32</v>
      </c>
      <c r="B55" s="52">
        <v>704863</v>
      </c>
      <c r="C55" s="53">
        <v>679.29</v>
      </c>
      <c r="D55" s="74">
        <f t="shared" si="0"/>
        <v>0.4697717842323651</v>
      </c>
      <c r="E55" s="86"/>
    </row>
    <row r="56" spans="1:12" ht="19.5" customHeight="1" x14ac:dyDescent="0.25">
      <c r="A56" s="27" t="s">
        <v>31</v>
      </c>
      <c r="B56" s="50">
        <v>82427</v>
      </c>
      <c r="C56" s="51">
        <v>465.08</v>
      </c>
      <c r="D56" s="73">
        <f t="shared" si="0"/>
        <v>0.32163208852005531</v>
      </c>
      <c r="E56" s="86"/>
    </row>
    <row r="57" spans="1:12" ht="19.5" customHeight="1" x14ac:dyDescent="0.25">
      <c r="A57" s="27" t="s">
        <v>30</v>
      </c>
      <c r="B57" s="50">
        <v>154255</v>
      </c>
      <c r="C57" s="51">
        <v>531.66999999999996</v>
      </c>
      <c r="D57" s="73">
        <f t="shared" si="0"/>
        <v>0.36768326417704006</v>
      </c>
      <c r="E57" s="86"/>
    </row>
    <row r="58" spans="1:12" ht="18.75" x14ac:dyDescent="0.25">
      <c r="A58" s="26" t="s">
        <v>29</v>
      </c>
      <c r="B58" s="54">
        <v>941545</v>
      </c>
      <c r="C58" s="55">
        <v>636.35</v>
      </c>
      <c r="D58" s="75">
        <f t="shared" si="0"/>
        <v>0.44007607192254494</v>
      </c>
      <c r="K58" s="102"/>
    </row>
    <row r="59" spans="1:12" ht="19.5" customHeight="1" x14ac:dyDescent="0.25">
      <c r="A59" s="25" t="s">
        <v>28</v>
      </c>
      <c r="B59" s="56">
        <v>16219</v>
      </c>
      <c r="C59" s="57">
        <v>888.5</v>
      </c>
      <c r="D59" s="75">
        <f t="shared" si="0"/>
        <v>0.61445366528354084</v>
      </c>
      <c r="L59" s="48"/>
    </row>
    <row r="60" spans="1:12" ht="19.5" customHeight="1" x14ac:dyDescent="0.25">
      <c r="A60" s="25" t="s">
        <v>27</v>
      </c>
      <c r="B60" s="56">
        <v>72232</v>
      </c>
      <c r="C60" s="57">
        <v>1322.63</v>
      </c>
      <c r="D60" s="75">
        <f t="shared" si="0"/>
        <v>0.91468188105117576</v>
      </c>
    </row>
    <row r="61" spans="1:12" ht="19.5" customHeight="1" x14ac:dyDescent="0.25">
      <c r="A61" s="25" t="s">
        <v>26</v>
      </c>
      <c r="B61" s="56">
        <v>7724</v>
      </c>
      <c r="C61" s="57">
        <v>736.54</v>
      </c>
      <c r="D61" s="75">
        <f t="shared" si="0"/>
        <v>0.50936376210235124</v>
      </c>
    </row>
    <row r="62" spans="1:12" ht="19.5" customHeight="1" x14ac:dyDescent="0.3">
      <c r="A62" s="24" t="s">
        <v>25</v>
      </c>
      <c r="B62" s="58">
        <v>1037720</v>
      </c>
      <c r="C62" s="59">
        <v>688.81</v>
      </c>
      <c r="D62" s="76">
        <f t="shared" si="0"/>
        <v>0.47635546334716455</v>
      </c>
    </row>
    <row r="63" spans="1:12" ht="18.75" customHeight="1" x14ac:dyDescent="0.25">
      <c r="A63" s="23" t="s">
        <v>24</v>
      </c>
      <c r="B63" s="60">
        <v>25187</v>
      </c>
      <c r="C63" s="61">
        <v>848.26</v>
      </c>
      <c r="D63" s="73">
        <f t="shared" si="0"/>
        <v>0.58662517289073302</v>
      </c>
    </row>
    <row r="64" spans="1:12" ht="18.75" customHeight="1" x14ac:dyDescent="0.25">
      <c r="A64" s="23" t="s">
        <v>23</v>
      </c>
      <c r="B64" s="60">
        <v>109775</v>
      </c>
      <c r="C64" s="61">
        <v>708.1</v>
      </c>
      <c r="D64" s="73">
        <f t="shared" si="0"/>
        <v>0.48969571230982023</v>
      </c>
    </row>
    <row r="65" spans="1:17" ht="29.25" customHeight="1" x14ac:dyDescent="0.25">
      <c r="A65" s="23" t="s">
        <v>22</v>
      </c>
      <c r="B65" s="62">
        <v>97868</v>
      </c>
      <c r="C65" s="64">
        <v>1004.4</v>
      </c>
      <c r="D65" s="79">
        <f t="shared" si="0"/>
        <v>0.69460580912863068</v>
      </c>
      <c r="K65" s="81"/>
    </row>
    <row r="66" spans="1:17" ht="30.75" customHeight="1" x14ac:dyDescent="0.25">
      <c r="A66" s="22" t="s">
        <v>21</v>
      </c>
      <c r="B66" s="62">
        <v>276904</v>
      </c>
      <c r="C66" s="63" t="s">
        <v>58</v>
      </c>
      <c r="D66" s="82">
        <v>0.31</v>
      </c>
      <c r="E66" s="69"/>
      <c r="F66" s="87"/>
      <c r="G66" s="88"/>
      <c r="I66" s="21"/>
    </row>
    <row r="67" spans="1:17" ht="18" customHeight="1" x14ac:dyDescent="0.25">
      <c r="A67" s="20" t="s">
        <v>20</v>
      </c>
      <c r="B67" s="19">
        <v>14.45</v>
      </c>
      <c r="C67" s="18">
        <v>6.48</v>
      </c>
      <c r="F67" s="13"/>
      <c r="K67" s="12"/>
      <c r="M67" s="11"/>
      <c r="N67" s="11"/>
      <c r="O67" s="11"/>
      <c r="P67" s="11"/>
      <c r="Q67" s="11"/>
    </row>
    <row r="68" spans="1:17" ht="25.5" customHeight="1" x14ac:dyDescent="0.25">
      <c r="A68" s="92" t="s">
        <v>57</v>
      </c>
      <c r="B68" s="92"/>
      <c r="C68" s="77">
        <v>1446</v>
      </c>
      <c r="F68" s="13"/>
      <c r="K68" s="12"/>
      <c r="M68" s="11"/>
      <c r="N68" s="11"/>
      <c r="O68" s="11"/>
      <c r="P68" s="11"/>
      <c r="Q68" s="11"/>
    </row>
    <row r="69" spans="1:17" x14ac:dyDescent="0.25">
      <c r="A69" s="11" t="s">
        <v>49</v>
      </c>
    </row>
    <row r="95" spans="1:6" x14ac:dyDescent="0.25">
      <c r="A95" s="17" t="s">
        <v>19</v>
      </c>
      <c r="B95" s="16"/>
      <c r="C95"/>
      <c r="D95"/>
      <c r="E95"/>
      <c r="F95"/>
    </row>
    <row r="96" spans="1:6" ht="12" customHeight="1" x14ac:dyDescent="0.25">
      <c r="A96" s="17" t="s">
        <v>18</v>
      </c>
      <c r="B96" s="16"/>
      <c r="C96" s="16"/>
      <c r="D96" s="16"/>
      <c r="E96" s="16"/>
      <c r="F96" s="16"/>
    </row>
    <row r="97" spans="1:12" ht="5.25" customHeight="1" x14ac:dyDescent="0.25"/>
    <row r="98" spans="1:12" ht="15" customHeight="1" x14ac:dyDescent="0.25">
      <c r="A98" s="94" t="s">
        <v>41</v>
      </c>
      <c r="B98" s="94"/>
      <c r="C98" s="94"/>
      <c r="D98" s="94"/>
      <c r="E98" s="14"/>
      <c r="F98" s="14"/>
      <c r="G98" s="14"/>
      <c r="H98" s="14"/>
      <c r="I98" s="14"/>
      <c r="J98" s="14"/>
      <c r="K98" s="14"/>
      <c r="L98" s="14"/>
    </row>
    <row r="99" spans="1:12" ht="15" customHeight="1" x14ac:dyDescent="0.25">
      <c r="A99" s="94"/>
      <c r="B99" s="94"/>
      <c r="C99" s="94"/>
      <c r="D99" s="94"/>
      <c r="E99" s="15"/>
      <c r="F99" s="15"/>
      <c r="G99" s="15"/>
      <c r="H99" s="15"/>
      <c r="I99" s="15"/>
      <c r="J99" s="15"/>
      <c r="K99" s="15"/>
      <c r="L99" s="15"/>
    </row>
    <row r="100" spans="1:12" ht="11.25" customHeight="1" x14ac:dyDescent="0.25">
      <c r="A100" s="94"/>
      <c r="B100" s="94"/>
      <c r="C100" s="94"/>
      <c r="D100" s="94"/>
    </row>
    <row r="101" spans="1:12" ht="67.5" customHeight="1" x14ac:dyDescent="0.25">
      <c r="A101" s="94" t="s">
        <v>42</v>
      </c>
      <c r="B101" s="94"/>
      <c r="C101" s="94"/>
      <c r="D101" s="94"/>
    </row>
    <row r="102" spans="1:12" ht="59.25" customHeight="1" x14ac:dyDescent="0.25">
      <c r="A102" s="95" t="s">
        <v>62</v>
      </c>
      <c r="B102" s="95"/>
      <c r="C102" s="95"/>
      <c r="D102" s="95"/>
    </row>
    <row r="103" spans="1:12" x14ac:dyDescent="0.25">
      <c r="A103" s="95"/>
      <c r="B103" s="95"/>
      <c r="C103" s="95"/>
      <c r="D103" s="95"/>
    </row>
    <row r="117" spans="1:11" ht="15" customHeight="1" x14ac:dyDescent="0.25">
      <c r="A117" s="90"/>
      <c r="B117" s="90"/>
      <c r="C117" s="90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5">
      <c r="A118" s="90"/>
      <c r="B118" s="90"/>
      <c r="C118" s="90"/>
    </row>
  </sheetData>
  <mergeCells count="7">
    <mergeCell ref="A117:C118"/>
    <mergeCell ref="A3:C3"/>
    <mergeCell ref="A68:B68"/>
    <mergeCell ref="A47:D47"/>
    <mergeCell ref="A101:D101"/>
    <mergeCell ref="A98:D100"/>
    <mergeCell ref="A102:D103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6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topLeftCell="A5" zoomScaleNormal="100" workbookViewId="0">
      <selection activeCell="D34" sqref="D34"/>
    </sheetView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96" t="s">
        <v>12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5">
      <c r="R3" s="7"/>
    </row>
    <row r="4" spans="2:29" x14ac:dyDescent="0.25">
      <c r="R4" s="7"/>
    </row>
    <row r="5" spans="2:29" x14ac:dyDescent="0.25">
      <c r="B5" t="s">
        <v>59</v>
      </c>
      <c r="I5" s="12"/>
      <c r="R5" s="7"/>
    </row>
    <row r="6" spans="2:29" ht="34.5" customHeight="1" x14ac:dyDescent="0.25">
      <c r="B6" s="4" t="s">
        <v>11</v>
      </c>
      <c r="C6" s="4" t="s">
        <v>0</v>
      </c>
      <c r="D6" s="4" t="s">
        <v>8</v>
      </c>
      <c r="E6" s="4" t="s">
        <v>60</v>
      </c>
      <c r="R6" s="66"/>
    </row>
    <row r="7" spans="2:29" x14ac:dyDescent="0.25">
      <c r="B7" s="5" t="s">
        <v>9</v>
      </c>
      <c r="C7" s="2">
        <v>59273</v>
      </c>
      <c r="D7" s="10">
        <v>334.93265331601236</v>
      </c>
      <c r="E7" s="3">
        <f t="shared" ref="E7:E30" si="0">D7/$D$33</f>
        <v>0.2316270078257347</v>
      </c>
    </row>
    <row r="8" spans="2:29" x14ac:dyDescent="0.25">
      <c r="B8" s="5" t="s">
        <v>1</v>
      </c>
      <c r="C8" s="2">
        <v>46337</v>
      </c>
      <c r="D8" s="10">
        <v>417.52</v>
      </c>
      <c r="E8" s="3">
        <f t="shared" si="0"/>
        <v>0.28874135546334717</v>
      </c>
    </row>
    <row r="9" spans="2:29" x14ac:dyDescent="0.25">
      <c r="B9" s="5" t="s">
        <v>2</v>
      </c>
      <c r="C9" s="2">
        <v>49583</v>
      </c>
      <c r="D9" s="10">
        <v>536.24</v>
      </c>
      <c r="E9" s="3">
        <f t="shared" si="0"/>
        <v>0.37084370677731676</v>
      </c>
    </row>
    <row r="10" spans="2:29" x14ac:dyDescent="0.25">
      <c r="B10" s="5">
        <v>30</v>
      </c>
      <c r="C10" s="2">
        <v>19925</v>
      </c>
      <c r="D10" s="10">
        <v>663.77</v>
      </c>
      <c r="E10" s="3">
        <f t="shared" si="0"/>
        <v>0.45903872752420471</v>
      </c>
    </row>
    <row r="11" spans="2:29" x14ac:dyDescent="0.25">
      <c r="B11" s="5">
        <v>31</v>
      </c>
      <c r="C11" s="2">
        <v>12606</v>
      </c>
      <c r="D11" s="10">
        <v>686</v>
      </c>
      <c r="E11" s="3">
        <f t="shared" si="0"/>
        <v>0.47441217150760717</v>
      </c>
    </row>
    <row r="12" spans="2:29" x14ac:dyDescent="0.25">
      <c r="B12" s="5">
        <v>32</v>
      </c>
      <c r="C12" s="2">
        <v>11831</v>
      </c>
      <c r="D12" s="10">
        <v>698.15</v>
      </c>
      <c r="E12" s="3">
        <f t="shared" si="0"/>
        <v>0.48281466113416321</v>
      </c>
    </row>
    <row r="13" spans="2:29" x14ac:dyDescent="0.25">
      <c r="B13" s="5">
        <v>33</v>
      </c>
      <c r="C13" s="2">
        <v>10496</v>
      </c>
      <c r="D13" s="10">
        <v>721.86</v>
      </c>
      <c r="E13" s="3">
        <f t="shared" si="0"/>
        <v>0.4992116182572614</v>
      </c>
    </row>
    <row r="14" spans="2:29" x14ac:dyDescent="0.25">
      <c r="B14" s="5">
        <v>34</v>
      </c>
      <c r="C14" s="2">
        <v>8492</v>
      </c>
      <c r="D14" s="10">
        <v>765.84</v>
      </c>
      <c r="E14" s="3">
        <f t="shared" si="0"/>
        <v>0.52962655601659758</v>
      </c>
    </row>
    <row r="15" spans="2:29" x14ac:dyDescent="0.25">
      <c r="B15" s="5">
        <v>35</v>
      </c>
      <c r="C15" s="2">
        <v>40559</v>
      </c>
      <c r="D15" s="10">
        <v>781.48</v>
      </c>
      <c r="E15" s="3">
        <f t="shared" si="0"/>
        <v>0.54044260027662516</v>
      </c>
    </row>
    <row r="16" spans="2:29" x14ac:dyDescent="0.25">
      <c r="B16" s="5">
        <v>36</v>
      </c>
      <c r="C16" s="2">
        <v>13946</v>
      </c>
      <c r="D16" s="10">
        <v>827.78</v>
      </c>
      <c r="E16" s="3">
        <f t="shared" si="0"/>
        <v>0.57246196403872751</v>
      </c>
    </row>
    <row r="17" spans="2:5" x14ac:dyDescent="0.25">
      <c r="B17" s="5">
        <v>37</v>
      </c>
      <c r="C17" s="2">
        <v>12576</v>
      </c>
      <c r="D17" s="10">
        <v>871.29</v>
      </c>
      <c r="E17" s="3">
        <f t="shared" si="0"/>
        <v>0.60255186721991694</v>
      </c>
    </row>
    <row r="18" spans="2:5" x14ac:dyDescent="0.25">
      <c r="B18" s="5">
        <v>38</v>
      </c>
      <c r="C18" s="2">
        <v>12454</v>
      </c>
      <c r="D18" s="10">
        <v>917.9</v>
      </c>
      <c r="E18" s="3">
        <f t="shared" si="0"/>
        <v>0.63478561549100965</v>
      </c>
    </row>
    <row r="19" spans="2:5" x14ac:dyDescent="0.25">
      <c r="B19" s="5">
        <v>39</v>
      </c>
      <c r="C19" s="2">
        <v>12285</v>
      </c>
      <c r="D19" s="10">
        <v>965.95</v>
      </c>
      <c r="E19" s="3">
        <f t="shared" si="0"/>
        <v>0.66801521438450906</v>
      </c>
    </row>
    <row r="20" spans="2:5" x14ac:dyDescent="0.25">
      <c r="B20" s="5">
        <v>40</v>
      </c>
      <c r="C20" s="2">
        <v>26296</v>
      </c>
      <c r="D20" s="10">
        <v>956.44</v>
      </c>
      <c r="E20" s="3">
        <f t="shared" si="0"/>
        <v>0.66143845089903186</v>
      </c>
    </row>
    <row r="21" spans="2:5" x14ac:dyDescent="0.25">
      <c r="B21" s="5">
        <v>41</v>
      </c>
      <c r="C21" s="2">
        <v>14590</v>
      </c>
      <c r="D21" s="10">
        <v>976.26</v>
      </c>
      <c r="E21" s="3">
        <f t="shared" si="0"/>
        <v>0.67514522821576761</v>
      </c>
    </row>
    <row r="22" spans="2:5" x14ac:dyDescent="0.25">
      <c r="B22" s="5">
        <v>42</v>
      </c>
      <c r="C22" s="2">
        <v>11373</v>
      </c>
      <c r="D22" s="10">
        <v>984.44</v>
      </c>
      <c r="E22" s="3">
        <f t="shared" si="0"/>
        <v>0.68080221300138322</v>
      </c>
    </row>
    <row r="23" spans="2:5" x14ac:dyDescent="0.25">
      <c r="B23" s="5">
        <v>43</v>
      </c>
      <c r="C23" s="2">
        <v>10529</v>
      </c>
      <c r="D23" s="10">
        <v>984.05</v>
      </c>
      <c r="E23" s="3">
        <f t="shared" si="0"/>
        <v>0.68053250345781457</v>
      </c>
    </row>
    <row r="24" spans="2:5" x14ac:dyDescent="0.25">
      <c r="B24" s="5">
        <v>44</v>
      </c>
      <c r="C24" s="2">
        <v>9228</v>
      </c>
      <c r="D24" s="10">
        <v>1001.79</v>
      </c>
      <c r="E24" s="3">
        <f t="shared" si="0"/>
        <v>0.69280082987551861</v>
      </c>
    </row>
    <row r="25" spans="2:5" x14ac:dyDescent="0.25">
      <c r="B25" s="5">
        <v>45</v>
      </c>
      <c r="C25" s="2">
        <v>8945</v>
      </c>
      <c r="D25" s="10">
        <v>1011.84</v>
      </c>
      <c r="E25" s="3">
        <f t="shared" si="0"/>
        <v>0.69975103734439836</v>
      </c>
    </row>
    <row r="26" spans="2:5" x14ac:dyDescent="0.25">
      <c r="B26" s="5" t="s">
        <v>3</v>
      </c>
      <c r="C26" s="2">
        <v>16907</v>
      </c>
      <c r="D26" s="10">
        <v>1126.8900000000001</v>
      </c>
      <c r="E26" s="3">
        <f t="shared" si="0"/>
        <v>0.77931535269709551</v>
      </c>
    </row>
    <row r="27" spans="2:5" x14ac:dyDescent="0.25">
      <c r="B27" s="5" t="s">
        <v>4</v>
      </c>
      <c r="C27" s="6">
        <v>408231</v>
      </c>
      <c r="D27" s="68">
        <v>700.08</v>
      </c>
      <c r="E27" s="80">
        <f t="shared" si="0"/>
        <v>0.48414937759336102</v>
      </c>
    </row>
    <row r="28" spans="2:5" x14ac:dyDescent="0.25">
      <c r="B28" s="5" t="s">
        <v>5</v>
      </c>
      <c r="C28" s="2">
        <v>218543</v>
      </c>
      <c r="D28" s="10">
        <v>503.34</v>
      </c>
      <c r="E28" s="3">
        <f t="shared" si="0"/>
        <v>0.34809128630705394</v>
      </c>
    </row>
    <row r="29" spans="2:5" x14ac:dyDescent="0.25">
      <c r="B29" s="5" t="s">
        <v>6</v>
      </c>
      <c r="C29" s="2">
        <v>91820</v>
      </c>
      <c r="D29" s="10">
        <v>844</v>
      </c>
      <c r="E29" s="3">
        <f t="shared" si="0"/>
        <v>0.58367911479944679</v>
      </c>
    </row>
    <row r="30" spans="2:5" x14ac:dyDescent="0.25">
      <c r="B30" s="5" t="s">
        <v>7</v>
      </c>
      <c r="C30" s="2">
        <v>97868</v>
      </c>
      <c r="D30" s="10">
        <v>1004.4</v>
      </c>
      <c r="E30" s="3">
        <f t="shared" si="0"/>
        <v>0.69460580912863068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0.5" customHeight="1" x14ac:dyDescent="0.25">
      <c r="B33" s="97" t="s">
        <v>61</v>
      </c>
      <c r="C33" s="97"/>
      <c r="D33" s="72">
        <v>1446</v>
      </c>
    </row>
    <row r="34" spans="2:4" x14ac:dyDescent="0.25">
      <c r="D34" s="13" t="s">
        <v>44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C7" sqref="C7:D13"/>
    </sheetView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96" t="s">
        <v>52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rujan 2025. (isplata u listopadu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kolovoz 2025.</v>
      </c>
    </row>
    <row r="7" spans="2:29" x14ac:dyDescent="0.25">
      <c r="B7" s="5" t="s">
        <v>10</v>
      </c>
      <c r="C7" s="2">
        <v>28715</v>
      </c>
      <c r="D7" s="10">
        <v>750.23948075918508</v>
      </c>
      <c r="E7" s="3">
        <f t="shared" ref="E7:E13" si="0">D7/$D$16</f>
        <v>0.51883781518615846</v>
      </c>
      <c r="G7" s="67"/>
      <c r="H7" s="1"/>
    </row>
    <row r="8" spans="2:29" x14ac:dyDescent="0.25">
      <c r="B8" s="5">
        <v>42</v>
      </c>
      <c r="C8" s="2">
        <v>11945</v>
      </c>
      <c r="D8" s="10">
        <v>783.37</v>
      </c>
      <c r="E8" s="3">
        <f t="shared" si="0"/>
        <v>0.54174965421853394</v>
      </c>
    </row>
    <row r="9" spans="2:29" x14ac:dyDescent="0.25">
      <c r="B9" s="5">
        <v>43</v>
      </c>
      <c r="C9" s="2">
        <v>6800</v>
      </c>
      <c r="D9" s="10">
        <v>818.41</v>
      </c>
      <c r="E9" s="3">
        <f t="shared" si="0"/>
        <v>0.56598201936376213</v>
      </c>
    </row>
    <row r="10" spans="2:29" x14ac:dyDescent="0.25">
      <c r="B10" s="5">
        <v>44</v>
      </c>
      <c r="C10" s="2">
        <v>3989</v>
      </c>
      <c r="D10" s="10">
        <v>851.64</v>
      </c>
      <c r="E10" s="3">
        <f t="shared" si="0"/>
        <v>0.58896265560165972</v>
      </c>
    </row>
    <row r="11" spans="2:29" x14ac:dyDescent="0.25">
      <c r="B11" s="5">
        <v>45</v>
      </c>
      <c r="C11" s="2">
        <v>2313</v>
      </c>
      <c r="D11" s="10">
        <v>873.71</v>
      </c>
      <c r="E11" s="3">
        <f t="shared" si="0"/>
        <v>0.60422544951590595</v>
      </c>
    </row>
    <row r="12" spans="2:29" x14ac:dyDescent="0.25">
      <c r="B12" s="5" t="s">
        <v>3</v>
      </c>
      <c r="C12" s="2">
        <v>2065</v>
      </c>
      <c r="D12" s="10">
        <v>897.32</v>
      </c>
      <c r="E12" s="3">
        <f t="shared" si="0"/>
        <v>0.62055325034578146</v>
      </c>
    </row>
    <row r="13" spans="2:29" x14ac:dyDescent="0.25">
      <c r="B13" s="5" t="s">
        <v>4</v>
      </c>
      <c r="C13" s="46">
        <v>55827</v>
      </c>
      <c r="D13" s="85">
        <v>783.43</v>
      </c>
      <c r="E13" s="80">
        <f t="shared" si="0"/>
        <v>0.54179114799446748</v>
      </c>
      <c r="G13" s="67"/>
      <c r="H13" s="1"/>
    </row>
    <row r="14" spans="2:29" x14ac:dyDescent="0.25">
      <c r="B14" s="84" t="s">
        <v>47</v>
      </c>
    </row>
    <row r="15" spans="2:29" x14ac:dyDescent="0.25">
      <c r="B15" s="84" t="s">
        <v>46</v>
      </c>
    </row>
    <row r="16" spans="2:29" ht="44.25" customHeight="1" x14ac:dyDescent="0.25">
      <c r="B16" s="97" t="str">
        <f>'starosna mirovina BMU'!B33:C33</f>
        <v>Prosječna mjesečna isplaćena netoplaća Republike Hrvatske za kolovoz 2025. u eurima (EUR) (izvor: DZS)</v>
      </c>
      <c r="C16" s="97"/>
      <c r="D16" s="47">
        <f>'starosna mirovina BMU'!D33</f>
        <v>1446</v>
      </c>
    </row>
  </sheetData>
  <mergeCells count="2">
    <mergeCell ref="B2:E2"/>
    <mergeCell ref="B16:C16"/>
  </mergeCells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conditionalFormatting sqref="E7:E1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98" t="s">
        <v>17</v>
      </c>
      <c r="C2" s="98"/>
      <c r="D2" s="98"/>
      <c r="E2" s="9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rujan 2025. (isplata u listopadu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kolovoz 2025.</v>
      </c>
    </row>
    <row r="7" spans="2:29" x14ac:dyDescent="0.25">
      <c r="B7" s="5" t="s">
        <v>9</v>
      </c>
      <c r="C7" s="2">
        <v>17529</v>
      </c>
      <c r="D7" s="10">
        <v>413.96460836328367</v>
      </c>
      <c r="E7" s="3">
        <f t="shared" ref="E7:E30" si="0">D7/$D$33</f>
        <v>0.28628257839784488</v>
      </c>
    </row>
    <row r="8" spans="2:29" x14ac:dyDescent="0.25">
      <c r="B8" s="5" t="s">
        <v>1</v>
      </c>
      <c r="C8" s="2">
        <v>14637</v>
      </c>
      <c r="D8" s="10">
        <v>563.9</v>
      </c>
      <c r="E8" s="3">
        <f t="shared" si="0"/>
        <v>0.38997233748271093</v>
      </c>
      <c r="I8" s="78"/>
    </row>
    <row r="9" spans="2:29" x14ac:dyDescent="0.25">
      <c r="B9" s="5" t="s">
        <v>2</v>
      </c>
      <c r="C9" s="2">
        <v>16070</v>
      </c>
      <c r="D9" s="10">
        <v>661.68</v>
      </c>
      <c r="E9" s="3">
        <f t="shared" si="0"/>
        <v>0.45759336099585057</v>
      </c>
    </row>
    <row r="10" spans="2:29" x14ac:dyDescent="0.25">
      <c r="B10" s="5">
        <v>30</v>
      </c>
      <c r="C10" s="2">
        <v>2971</v>
      </c>
      <c r="D10" s="10">
        <v>704.17</v>
      </c>
      <c r="E10" s="3">
        <f t="shared" si="0"/>
        <v>0.48697786998616871</v>
      </c>
    </row>
    <row r="11" spans="2:29" x14ac:dyDescent="0.25">
      <c r="B11" s="5">
        <v>31</v>
      </c>
      <c r="C11" s="2">
        <v>2420</v>
      </c>
      <c r="D11" s="10">
        <v>711.91</v>
      </c>
      <c r="E11" s="3">
        <f t="shared" si="0"/>
        <v>0.49233056708160439</v>
      </c>
    </row>
    <row r="12" spans="2:29" x14ac:dyDescent="0.25">
      <c r="B12" s="5">
        <v>32</v>
      </c>
      <c r="C12" s="2">
        <v>2146</v>
      </c>
      <c r="D12" s="10">
        <v>720.41</v>
      </c>
      <c r="E12" s="3">
        <f t="shared" si="0"/>
        <v>0.4982088520055325</v>
      </c>
    </row>
    <row r="13" spans="2:29" x14ac:dyDescent="0.25">
      <c r="B13" s="5">
        <v>33</v>
      </c>
      <c r="C13" s="2">
        <v>1802</v>
      </c>
      <c r="D13" s="10">
        <v>740.89</v>
      </c>
      <c r="E13" s="3">
        <f t="shared" si="0"/>
        <v>0.51237206085753806</v>
      </c>
    </row>
    <row r="14" spans="2:29" x14ac:dyDescent="0.25">
      <c r="B14" s="5">
        <v>34</v>
      </c>
      <c r="C14" s="2">
        <v>1349</v>
      </c>
      <c r="D14" s="10">
        <v>737.05</v>
      </c>
      <c r="E14" s="3">
        <f t="shared" si="0"/>
        <v>0.50971645919778696</v>
      </c>
    </row>
    <row r="15" spans="2:29" x14ac:dyDescent="0.25">
      <c r="B15" s="5">
        <v>35</v>
      </c>
      <c r="C15" s="2">
        <v>1120</v>
      </c>
      <c r="D15" s="10">
        <v>725.89</v>
      </c>
      <c r="E15" s="3">
        <f t="shared" si="0"/>
        <v>0.50199861687413549</v>
      </c>
    </row>
    <row r="16" spans="2:29" x14ac:dyDescent="0.25">
      <c r="B16" s="5">
        <v>36</v>
      </c>
      <c r="C16" s="2">
        <v>853</v>
      </c>
      <c r="D16" s="10">
        <v>746.88</v>
      </c>
      <c r="E16" s="3">
        <f t="shared" si="0"/>
        <v>0.51651452282157673</v>
      </c>
    </row>
    <row r="17" spans="2:10" x14ac:dyDescent="0.25">
      <c r="B17" s="5">
        <v>37</v>
      </c>
      <c r="C17" s="2">
        <v>632</v>
      </c>
      <c r="D17" s="10">
        <v>731.85</v>
      </c>
      <c r="E17" s="3">
        <f t="shared" si="0"/>
        <v>0.50612033195020745</v>
      </c>
    </row>
    <row r="18" spans="2:10" x14ac:dyDescent="0.25">
      <c r="B18" s="5">
        <v>38</v>
      </c>
      <c r="C18" s="2">
        <v>484</v>
      </c>
      <c r="D18" s="10">
        <v>761.43</v>
      </c>
      <c r="E18" s="3">
        <f t="shared" si="0"/>
        <v>0.52657676348547711</v>
      </c>
    </row>
    <row r="19" spans="2:10" x14ac:dyDescent="0.25">
      <c r="B19" s="5">
        <v>39</v>
      </c>
      <c r="C19" s="2">
        <v>289</v>
      </c>
      <c r="D19" s="10">
        <v>765.64</v>
      </c>
      <c r="E19" s="3">
        <f t="shared" si="0"/>
        <v>0.52948824343015211</v>
      </c>
    </row>
    <row r="20" spans="2:10" x14ac:dyDescent="0.25">
      <c r="B20" s="5">
        <v>40</v>
      </c>
      <c r="C20" s="2">
        <v>228</v>
      </c>
      <c r="D20" s="10">
        <v>747.53</v>
      </c>
      <c r="E20" s="3">
        <f t="shared" si="0"/>
        <v>0.51696403872752417</v>
      </c>
    </row>
    <row r="21" spans="2:10" x14ac:dyDescent="0.25">
      <c r="B21" s="5">
        <v>41</v>
      </c>
      <c r="C21" s="2">
        <v>116</v>
      </c>
      <c r="D21" s="10">
        <v>765.98</v>
      </c>
      <c r="E21" s="3">
        <f t="shared" si="0"/>
        <v>0.52972337482710929</v>
      </c>
    </row>
    <row r="22" spans="2:10" x14ac:dyDescent="0.25">
      <c r="B22" s="5">
        <v>42</v>
      </c>
      <c r="C22" s="2">
        <v>59</v>
      </c>
      <c r="D22" s="10">
        <v>795.55</v>
      </c>
      <c r="E22" s="3">
        <f t="shared" si="0"/>
        <v>0.55017289073305664</v>
      </c>
    </row>
    <row r="23" spans="2:10" x14ac:dyDescent="0.25">
      <c r="B23" s="5">
        <v>43</v>
      </c>
      <c r="C23" s="2">
        <v>39</v>
      </c>
      <c r="D23" s="10">
        <v>788.93</v>
      </c>
      <c r="E23" s="3">
        <f t="shared" si="0"/>
        <v>0.54559474412171505</v>
      </c>
    </row>
    <row r="24" spans="2:10" x14ac:dyDescent="0.25">
      <c r="B24" s="5">
        <v>44</v>
      </c>
      <c r="C24" s="2">
        <v>24</v>
      </c>
      <c r="D24" s="10">
        <v>836.73</v>
      </c>
      <c r="E24" s="3">
        <f t="shared" si="0"/>
        <v>0.57865145228215764</v>
      </c>
    </row>
    <row r="25" spans="2:10" x14ac:dyDescent="0.25">
      <c r="B25" s="5">
        <v>45</v>
      </c>
      <c r="C25" s="2">
        <v>13</v>
      </c>
      <c r="D25" s="10">
        <v>822.21</v>
      </c>
      <c r="E25" s="3">
        <f t="shared" si="0"/>
        <v>0.56860995850622409</v>
      </c>
    </row>
    <row r="26" spans="2:10" x14ac:dyDescent="0.25">
      <c r="B26" s="5" t="s">
        <v>3</v>
      </c>
      <c r="C26" s="2">
        <v>16</v>
      </c>
      <c r="D26" s="10">
        <v>845.2</v>
      </c>
      <c r="E26" s="3">
        <f t="shared" si="0"/>
        <v>0.58450899031811898</v>
      </c>
    </row>
    <row r="27" spans="2:10" x14ac:dyDescent="0.25">
      <c r="B27" s="5" t="s">
        <v>4</v>
      </c>
      <c r="C27" s="6">
        <v>62797</v>
      </c>
      <c r="D27" s="68">
        <v>584.70000000000005</v>
      </c>
      <c r="E27" s="80">
        <f t="shared" si="0"/>
        <v>0.40435684647302905</v>
      </c>
      <c r="J27" s="1"/>
    </row>
    <row r="28" spans="2:10" x14ac:dyDescent="0.25">
      <c r="B28" s="5" t="s">
        <v>5</v>
      </c>
      <c r="C28" s="2">
        <v>58924</v>
      </c>
      <c r="D28" s="10">
        <v>574.19000000000005</v>
      </c>
      <c r="E28" s="3">
        <f t="shared" si="0"/>
        <v>0.39708852005532508</v>
      </c>
    </row>
    <row r="29" spans="2:10" x14ac:dyDescent="0.25">
      <c r="B29" s="5" t="s">
        <v>6</v>
      </c>
      <c r="C29" s="2">
        <v>3378</v>
      </c>
      <c r="D29" s="10">
        <v>740.8</v>
      </c>
      <c r="E29" s="3">
        <f t="shared" si="0"/>
        <v>0.51230982019363758</v>
      </c>
    </row>
    <row r="30" spans="2:10" x14ac:dyDescent="0.25">
      <c r="B30" s="5" t="s">
        <v>7</v>
      </c>
      <c r="C30" s="2">
        <v>495</v>
      </c>
      <c r="D30" s="10">
        <v>770.28</v>
      </c>
      <c r="E30" s="3">
        <f t="shared" si="0"/>
        <v>0.53269709543568466</v>
      </c>
    </row>
    <row r="31" spans="2:10" x14ac:dyDescent="0.25">
      <c r="B31" s="84" t="s">
        <v>47</v>
      </c>
    </row>
    <row r="32" spans="2:10" x14ac:dyDescent="0.25">
      <c r="B32" s="84" t="s">
        <v>46</v>
      </c>
    </row>
    <row r="33" spans="2:4" ht="46.5" customHeight="1" x14ac:dyDescent="0.25">
      <c r="B33" s="97" t="str">
        <f>'starosna mirovina BMU'!B33:C33</f>
        <v>Prosječna mjesečna isplaćena netoplaća Republike Hrvatske za kolovoz 2025. u eurima (EUR) (izvor: DZS)</v>
      </c>
      <c r="C33" s="97"/>
      <c r="D33" s="47">
        <f>'starosna mirovina BMU'!D33</f>
        <v>1446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C7" sqref="C7:D27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96" t="s">
        <v>13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rujan 2025. (isplata u listopadu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kolovoz 2025.</v>
      </c>
    </row>
    <row r="7" spans="2:29" x14ac:dyDescent="0.25">
      <c r="B7" s="5">
        <v>30</v>
      </c>
      <c r="C7" s="2">
        <v>19556</v>
      </c>
      <c r="D7" s="10">
        <v>532.72110503170381</v>
      </c>
      <c r="E7" s="3">
        <f t="shared" ref="E7:E27" si="0">D7/$D$30</f>
        <v>0.36841016945484356</v>
      </c>
    </row>
    <row r="8" spans="2:29" x14ac:dyDescent="0.25">
      <c r="B8" s="5">
        <v>31</v>
      </c>
      <c r="C8" s="2">
        <v>10034</v>
      </c>
      <c r="D8" s="10">
        <v>528.58000000000004</v>
      </c>
      <c r="E8" s="3">
        <f t="shared" si="0"/>
        <v>0.36554633471645925</v>
      </c>
    </row>
    <row r="9" spans="2:29" x14ac:dyDescent="0.25">
      <c r="B9" s="5">
        <v>32</v>
      </c>
      <c r="C9" s="2">
        <v>10804</v>
      </c>
      <c r="D9" s="10">
        <v>543.82000000000005</v>
      </c>
      <c r="E9" s="3">
        <f t="shared" si="0"/>
        <v>0.37608575380359616</v>
      </c>
    </row>
    <row r="10" spans="2:29" x14ac:dyDescent="0.25">
      <c r="B10" s="5">
        <v>33</v>
      </c>
      <c r="C10" s="2">
        <v>10397</v>
      </c>
      <c r="D10" s="10">
        <v>564.92999999999995</v>
      </c>
      <c r="E10" s="3">
        <f t="shared" si="0"/>
        <v>0.39068464730290453</v>
      </c>
    </row>
    <row r="11" spans="2:29" x14ac:dyDescent="0.25">
      <c r="B11" s="5">
        <v>34</v>
      </c>
      <c r="C11" s="2">
        <v>8545</v>
      </c>
      <c r="D11" s="10">
        <v>580.15</v>
      </c>
      <c r="E11" s="3">
        <f t="shared" si="0"/>
        <v>0.40121023513139692</v>
      </c>
    </row>
    <row r="12" spans="2:29" x14ac:dyDescent="0.25">
      <c r="B12" s="5">
        <v>35</v>
      </c>
      <c r="C12" s="2">
        <v>29025</v>
      </c>
      <c r="D12" s="10">
        <v>642.74</v>
      </c>
      <c r="E12" s="3">
        <f t="shared" si="0"/>
        <v>0.4444951590594744</v>
      </c>
    </row>
    <row r="13" spans="2:29" x14ac:dyDescent="0.25">
      <c r="B13" s="5">
        <v>36</v>
      </c>
      <c r="C13" s="2">
        <v>18728</v>
      </c>
      <c r="D13" s="10">
        <v>644.54</v>
      </c>
      <c r="E13" s="3">
        <f t="shared" si="0"/>
        <v>0.44573997233748269</v>
      </c>
    </row>
    <row r="14" spans="2:29" x14ac:dyDescent="0.25">
      <c r="B14" s="5">
        <v>37</v>
      </c>
      <c r="C14" s="2">
        <v>18377</v>
      </c>
      <c r="D14" s="10">
        <v>659.42</v>
      </c>
      <c r="E14" s="3">
        <f t="shared" si="0"/>
        <v>0.45603042876901795</v>
      </c>
    </row>
    <row r="15" spans="2:29" x14ac:dyDescent="0.25">
      <c r="B15" s="5">
        <v>38</v>
      </c>
      <c r="C15" s="2">
        <v>17248</v>
      </c>
      <c r="D15" s="10">
        <v>673.99</v>
      </c>
      <c r="E15" s="3">
        <f t="shared" si="0"/>
        <v>0.46610650069156295</v>
      </c>
    </row>
    <row r="16" spans="2:29" x14ac:dyDescent="0.25">
      <c r="B16" s="5">
        <v>39</v>
      </c>
      <c r="C16" s="2">
        <v>14393</v>
      </c>
      <c r="D16" s="10">
        <v>698.55</v>
      </c>
      <c r="E16" s="3">
        <f t="shared" si="0"/>
        <v>0.48309128630705389</v>
      </c>
    </row>
    <row r="17" spans="2:5" x14ac:dyDescent="0.25">
      <c r="B17" s="5">
        <v>40</v>
      </c>
      <c r="C17" s="2">
        <v>11232</v>
      </c>
      <c r="D17" s="10">
        <v>725.82</v>
      </c>
      <c r="E17" s="3">
        <f t="shared" si="0"/>
        <v>0.50195020746887975</v>
      </c>
    </row>
    <row r="18" spans="2:5" x14ac:dyDescent="0.25">
      <c r="B18" s="5">
        <v>41</v>
      </c>
      <c r="C18" s="2">
        <v>4729</v>
      </c>
      <c r="D18" s="10">
        <v>747.96</v>
      </c>
      <c r="E18" s="3">
        <f t="shared" si="0"/>
        <v>0.51726141078838173</v>
      </c>
    </row>
    <row r="19" spans="2:5" x14ac:dyDescent="0.25">
      <c r="B19" s="5">
        <v>42</v>
      </c>
      <c r="C19" s="2">
        <v>2237</v>
      </c>
      <c r="D19" s="10">
        <v>781.12</v>
      </c>
      <c r="E19" s="3">
        <f t="shared" si="0"/>
        <v>0.54019363762102357</v>
      </c>
    </row>
    <row r="20" spans="2:5" x14ac:dyDescent="0.25">
      <c r="B20" s="5">
        <v>43</v>
      </c>
      <c r="C20" s="2">
        <v>1213</v>
      </c>
      <c r="D20" s="10">
        <v>812.12</v>
      </c>
      <c r="E20" s="3">
        <f t="shared" si="0"/>
        <v>0.56163208852005531</v>
      </c>
    </row>
    <row r="21" spans="2:5" x14ac:dyDescent="0.25">
      <c r="B21" s="5">
        <v>44</v>
      </c>
      <c r="C21" s="2">
        <v>645</v>
      </c>
      <c r="D21" s="10">
        <v>843.58</v>
      </c>
      <c r="E21" s="3">
        <f t="shared" si="0"/>
        <v>0.58338865836791154</v>
      </c>
    </row>
    <row r="22" spans="2:5" x14ac:dyDescent="0.25">
      <c r="B22" s="5">
        <v>45</v>
      </c>
      <c r="C22" s="2">
        <v>278</v>
      </c>
      <c r="D22" s="10">
        <v>848.7</v>
      </c>
      <c r="E22" s="3">
        <f t="shared" si="0"/>
        <v>0.58692946058091289</v>
      </c>
    </row>
    <row r="23" spans="2:5" x14ac:dyDescent="0.25">
      <c r="B23" s="5" t="s">
        <v>3</v>
      </c>
      <c r="C23" s="2">
        <v>186</v>
      </c>
      <c r="D23" s="10">
        <v>883.35</v>
      </c>
      <c r="E23" s="3">
        <f t="shared" si="0"/>
        <v>0.61089211618257266</v>
      </c>
    </row>
    <row r="24" spans="2:5" x14ac:dyDescent="0.25">
      <c r="B24" s="5" t="s">
        <v>4</v>
      </c>
      <c r="C24" s="6">
        <v>177627</v>
      </c>
      <c r="D24" s="68">
        <v>632.33000000000004</v>
      </c>
      <c r="E24" s="80">
        <f t="shared" si="0"/>
        <v>0.43729598893499311</v>
      </c>
    </row>
    <row r="25" spans="2:5" x14ac:dyDescent="0.25">
      <c r="B25" s="5" t="s">
        <v>5</v>
      </c>
      <c r="C25" s="2">
        <v>59336</v>
      </c>
      <c r="D25" s="10">
        <v>546.51</v>
      </c>
      <c r="E25" s="3">
        <f t="shared" si="0"/>
        <v>0.37794605809128629</v>
      </c>
    </row>
    <row r="26" spans="2:5" x14ac:dyDescent="0.25">
      <c r="B26" s="5" t="s">
        <v>6</v>
      </c>
      <c r="C26" s="2">
        <v>97771</v>
      </c>
      <c r="D26" s="10">
        <v>659.95</v>
      </c>
      <c r="E26" s="3">
        <f t="shared" si="0"/>
        <v>0.45639695712309825</v>
      </c>
    </row>
    <row r="27" spans="2:5" x14ac:dyDescent="0.25">
      <c r="B27" s="5" t="s">
        <v>7</v>
      </c>
      <c r="C27" s="2">
        <v>20520</v>
      </c>
      <c r="D27" s="10">
        <v>748.85</v>
      </c>
      <c r="E27" s="3">
        <f t="shared" si="0"/>
        <v>0.51787690179806367</v>
      </c>
    </row>
    <row r="28" spans="2:5" x14ac:dyDescent="0.25">
      <c r="B28" s="84" t="s">
        <v>47</v>
      </c>
    </row>
    <row r="29" spans="2:5" x14ac:dyDescent="0.25">
      <c r="B29" s="84" t="s">
        <v>46</v>
      </c>
    </row>
    <row r="30" spans="2:5" ht="51.75" customHeight="1" x14ac:dyDescent="0.25">
      <c r="B30" s="97" t="str">
        <f>'starosna mirovina BMU'!B33:C33</f>
        <v>Prosječna mjesečna isplaćena netoplaća Republike Hrvatske za kolovoz 2025. u eurima (EUR) (izvor: DZS)</v>
      </c>
      <c r="C30" s="97"/>
      <c r="D30" s="47">
        <f>'starosna mirovina BMU'!D33</f>
        <v>1446</v>
      </c>
    </row>
  </sheetData>
  <mergeCells count="2">
    <mergeCell ref="B2:E2"/>
    <mergeCell ref="B30:C30"/>
  </mergeCells>
  <conditionalFormatting sqref="E7:E2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C7" sqref="C7:D26"/>
    </sheetView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98" t="s">
        <v>53</v>
      </c>
      <c r="C2" s="98"/>
      <c r="D2" s="98"/>
      <c r="E2" s="9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rujan 2025. (isplata u listopadu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kolovoz 2025.</v>
      </c>
    </row>
    <row r="7" spans="2:29" x14ac:dyDescent="0.25">
      <c r="B7" s="5">
        <v>31</v>
      </c>
      <c r="C7" s="2">
        <v>13</v>
      </c>
      <c r="D7" s="10">
        <v>526.38</v>
      </c>
      <c r="E7" s="3">
        <f t="shared" ref="E7:E26" si="0">D7/$D$29</f>
        <v>0.36402489626556017</v>
      </c>
    </row>
    <row r="8" spans="2:29" x14ac:dyDescent="0.25">
      <c r="B8" s="5">
        <v>32</v>
      </c>
      <c r="C8" s="2">
        <v>45</v>
      </c>
      <c r="D8" s="10">
        <v>523.20000000000005</v>
      </c>
      <c r="E8" s="3">
        <f t="shared" si="0"/>
        <v>0.36182572614107888</v>
      </c>
    </row>
    <row r="9" spans="2:29" x14ac:dyDescent="0.25">
      <c r="B9" s="5">
        <v>33</v>
      </c>
      <c r="C9" s="2">
        <v>39</v>
      </c>
      <c r="D9" s="10">
        <v>537.07000000000005</v>
      </c>
      <c r="E9" s="3">
        <f t="shared" si="0"/>
        <v>0.37141770401106505</v>
      </c>
    </row>
    <row r="10" spans="2:29" x14ac:dyDescent="0.25">
      <c r="B10" s="5">
        <v>34</v>
      </c>
      <c r="C10" s="2">
        <v>23</v>
      </c>
      <c r="D10" s="10">
        <v>556.24</v>
      </c>
      <c r="E10" s="3">
        <f t="shared" si="0"/>
        <v>0.38467496542185342</v>
      </c>
    </row>
    <row r="11" spans="2:29" x14ac:dyDescent="0.25">
      <c r="B11" s="5">
        <v>35</v>
      </c>
      <c r="C11" s="2">
        <v>91</v>
      </c>
      <c r="D11" s="10">
        <v>648.61</v>
      </c>
      <c r="E11" s="3">
        <f t="shared" si="0"/>
        <v>0.44855463347164592</v>
      </c>
    </row>
    <row r="12" spans="2:29" x14ac:dyDescent="0.25">
      <c r="B12" s="5">
        <v>36</v>
      </c>
      <c r="C12" s="2">
        <v>56</v>
      </c>
      <c r="D12" s="10">
        <v>641.17999999999995</v>
      </c>
      <c r="E12" s="3">
        <f t="shared" si="0"/>
        <v>0.4434163208852005</v>
      </c>
    </row>
    <row r="13" spans="2:29" x14ac:dyDescent="0.25">
      <c r="B13" s="5">
        <v>37</v>
      </c>
      <c r="C13" s="2">
        <v>49</v>
      </c>
      <c r="D13" s="10">
        <v>650.89</v>
      </c>
      <c r="E13" s="3">
        <f t="shared" si="0"/>
        <v>0.45013139695712306</v>
      </c>
    </row>
    <row r="14" spans="2:29" x14ac:dyDescent="0.25">
      <c r="B14" s="5">
        <v>38</v>
      </c>
      <c r="C14" s="2">
        <v>27</v>
      </c>
      <c r="D14" s="10">
        <v>699.36</v>
      </c>
      <c r="E14" s="3">
        <f t="shared" si="0"/>
        <v>0.48365145228215767</v>
      </c>
    </row>
    <row r="15" spans="2:29" x14ac:dyDescent="0.25">
      <c r="B15" s="5">
        <v>39</v>
      </c>
      <c r="C15" s="2">
        <v>19</v>
      </c>
      <c r="D15" s="10">
        <v>709.26</v>
      </c>
      <c r="E15" s="3">
        <f t="shared" si="0"/>
        <v>0.49049792531120329</v>
      </c>
    </row>
    <row r="16" spans="2:29" x14ac:dyDescent="0.25">
      <c r="B16" s="5">
        <v>40</v>
      </c>
      <c r="C16" s="2">
        <v>10</v>
      </c>
      <c r="D16" s="10">
        <v>759.96</v>
      </c>
      <c r="E16" s="3">
        <f t="shared" si="0"/>
        <v>0.5255601659751038</v>
      </c>
    </row>
    <row r="17" spans="2:5" x14ac:dyDescent="0.25">
      <c r="B17" s="5">
        <v>41</v>
      </c>
      <c r="C17" s="2">
        <v>3</v>
      </c>
      <c r="D17" s="10">
        <v>792.25</v>
      </c>
      <c r="E17" s="3">
        <f t="shared" si="0"/>
        <v>0.54789073305670821</v>
      </c>
    </row>
    <row r="18" spans="2:5" x14ac:dyDescent="0.25">
      <c r="B18" s="5">
        <v>42</v>
      </c>
      <c r="C18" s="2">
        <v>4</v>
      </c>
      <c r="D18" s="10">
        <v>789.42</v>
      </c>
      <c r="E18" s="3">
        <f t="shared" si="0"/>
        <v>0.54593360995850615</v>
      </c>
    </row>
    <row r="19" spans="2:5" x14ac:dyDescent="0.25">
      <c r="B19" s="5">
        <v>43</v>
      </c>
      <c r="C19" s="2">
        <v>2</v>
      </c>
      <c r="D19" s="10">
        <v>893.29</v>
      </c>
      <c r="E19" s="3">
        <f t="shared" si="0"/>
        <v>0.61776625172890731</v>
      </c>
    </row>
    <row r="20" spans="2:5" x14ac:dyDescent="0.25">
      <c r="B20" s="5">
        <v>44</v>
      </c>
      <c r="C20" s="2">
        <v>0</v>
      </c>
      <c r="D20" s="10">
        <v>0</v>
      </c>
      <c r="E20" s="3">
        <f t="shared" si="0"/>
        <v>0</v>
      </c>
    </row>
    <row r="21" spans="2:5" x14ac:dyDescent="0.25">
      <c r="B21" s="5">
        <v>45</v>
      </c>
      <c r="C21" s="2">
        <v>0</v>
      </c>
      <c r="D21" s="10">
        <v>0</v>
      </c>
      <c r="E21" s="3">
        <f t="shared" si="0"/>
        <v>0</v>
      </c>
    </row>
    <row r="22" spans="2:5" x14ac:dyDescent="0.25">
      <c r="B22" s="5" t="s">
        <v>3</v>
      </c>
      <c r="C22" s="2">
        <v>0</v>
      </c>
      <c r="D22" s="10">
        <v>0</v>
      </c>
      <c r="E22" s="3">
        <f t="shared" si="0"/>
        <v>0</v>
      </c>
    </row>
    <row r="23" spans="2:5" x14ac:dyDescent="0.25">
      <c r="B23" s="5" t="s">
        <v>4</v>
      </c>
      <c r="C23" s="6">
        <v>381</v>
      </c>
      <c r="D23" s="68">
        <v>625.27</v>
      </c>
      <c r="E23" s="80">
        <f t="shared" si="0"/>
        <v>0.43241355463347164</v>
      </c>
    </row>
    <row r="24" spans="2:5" x14ac:dyDescent="0.25">
      <c r="B24" s="5" t="s">
        <v>5</v>
      </c>
      <c r="C24" s="2">
        <v>120</v>
      </c>
      <c r="D24" s="10">
        <v>534.39</v>
      </c>
      <c r="E24" s="3">
        <f t="shared" si="0"/>
        <v>0.36956431535269707</v>
      </c>
    </row>
    <row r="25" spans="2:5" x14ac:dyDescent="0.25">
      <c r="B25" s="5" t="s">
        <v>6</v>
      </c>
      <c r="C25" s="2">
        <v>242</v>
      </c>
      <c r="D25" s="10">
        <v>657.78</v>
      </c>
      <c r="E25" s="3">
        <f t="shared" si="0"/>
        <v>0.45489626556016594</v>
      </c>
    </row>
    <row r="26" spans="2:5" x14ac:dyDescent="0.25">
      <c r="B26" s="5" t="s">
        <v>7</v>
      </c>
      <c r="C26" s="2">
        <v>19</v>
      </c>
      <c r="D26" s="10">
        <v>785.3</v>
      </c>
      <c r="E26" s="3">
        <f t="shared" si="0"/>
        <v>0.54308437067773163</v>
      </c>
    </row>
    <row r="27" spans="2:5" x14ac:dyDescent="0.25">
      <c r="B27" s="84" t="s">
        <v>47</v>
      </c>
    </row>
    <row r="28" spans="2:5" x14ac:dyDescent="0.25">
      <c r="B28" s="84" t="s">
        <v>46</v>
      </c>
    </row>
    <row r="29" spans="2:5" ht="48" customHeight="1" x14ac:dyDescent="0.25">
      <c r="B29" s="97" t="str">
        <f>'starosna mirovina BMU'!B33:C33</f>
        <v>Prosječna mjesečna isplaćena netoplaća Republike Hrvatske za kolovoz 2025. u eurima (EUR) (izvor: DZS)</v>
      </c>
      <c r="C29" s="97"/>
      <c r="D29" s="47">
        <f>'starosna mirovina BMU'!D33</f>
        <v>1446</v>
      </c>
    </row>
  </sheetData>
  <mergeCells count="2">
    <mergeCell ref="B2:E2"/>
    <mergeCell ref="B29:C29"/>
  </mergeCells>
  <conditionalFormatting sqref="E7:E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96" t="s">
        <v>14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26.25" customHeight="1" x14ac:dyDescent="0.25"/>
    <row r="5" spans="2:29" x14ac:dyDescent="0.25">
      <c r="B5" t="str">
        <f>'starosna mirovina BMU'!B5</f>
        <v>za rujan 2025. (isplata u listopadu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kolovoz 2025.</v>
      </c>
    </row>
    <row r="7" spans="2:29" x14ac:dyDescent="0.25">
      <c r="B7" s="5" t="s">
        <v>9</v>
      </c>
      <c r="C7" s="2">
        <v>79566</v>
      </c>
      <c r="D7" s="10">
        <v>359.44074453912469</v>
      </c>
      <c r="E7" s="3">
        <f t="shared" ref="E7:E30" si="0">D7/$D$33</f>
        <v>0.24857589525527296</v>
      </c>
    </row>
    <row r="8" spans="2:29" x14ac:dyDescent="0.25">
      <c r="B8" s="5" t="s">
        <v>1</v>
      </c>
      <c r="C8" s="2">
        <v>60974</v>
      </c>
      <c r="D8" s="10">
        <v>452.66</v>
      </c>
      <c r="E8" s="3">
        <f t="shared" si="0"/>
        <v>0.31304287690179811</v>
      </c>
    </row>
    <row r="9" spans="2:29" x14ac:dyDescent="0.25">
      <c r="B9" s="5" t="s">
        <v>2</v>
      </c>
      <c r="C9" s="2">
        <v>65653</v>
      </c>
      <c r="D9" s="10">
        <v>566.95000000000005</v>
      </c>
      <c r="E9" s="3">
        <f t="shared" si="0"/>
        <v>0.39208160442600282</v>
      </c>
    </row>
    <row r="10" spans="2:29" x14ac:dyDescent="0.25">
      <c r="B10" s="5">
        <v>30</v>
      </c>
      <c r="C10" s="2">
        <v>40487</v>
      </c>
      <c r="D10" s="10">
        <v>611.6</v>
      </c>
      <c r="E10" s="3">
        <f t="shared" si="0"/>
        <v>0.42295988934993084</v>
      </c>
    </row>
    <row r="11" spans="2:29" x14ac:dyDescent="0.25">
      <c r="B11" s="5">
        <v>31</v>
      </c>
      <c r="C11" s="2">
        <v>25073</v>
      </c>
      <c r="D11" s="10">
        <v>625.41999999999996</v>
      </c>
      <c r="E11" s="3">
        <f t="shared" si="0"/>
        <v>0.43251728907330567</v>
      </c>
    </row>
    <row r="12" spans="2:29" x14ac:dyDescent="0.25">
      <c r="B12" s="5">
        <v>32</v>
      </c>
      <c r="C12" s="2">
        <v>24827</v>
      </c>
      <c r="D12" s="10">
        <v>632.59</v>
      </c>
      <c r="E12" s="3">
        <f t="shared" si="0"/>
        <v>0.43747579529737207</v>
      </c>
    </row>
    <row r="13" spans="2:29" x14ac:dyDescent="0.25">
      <c r="B13" s="5">
        <v>33</v>
      </c>
      <c r="C13" s="2">
        <v>22734</v>
      </c>
      <c r="D13" s="10">
        <v>651.28</v>
      </c>
      <c r="E13" s="3">
        <f t="shared" si="0"/>
        <v>0.45040110650069154</v>
      </c>
    </row>
    <row r="14" spans="2:29" x14ac:dyDescent="0.25">
      <c r="B14" s="5">
        <v>34</v>
      </c>
      <c r="C14" s="2">
        <v>18410</v>
      </c>
      <c r="D14" s="10">
        <v>677.27</v>
      </c>
      <c r="E14" s="3">
        <f t="shared" si="0"/>
        <v>0.46837482710926692</v>
      </c>
    </row>
    <row r="15" spans="2:29" x14ac:dyDescent="0.25">
      <c r="B15" s="5">
        <v>35</v>
      </c>
      <c r="C15" s="2">
        <v>70795</v>
      </c>
      <c r="D15" s="10">
        <v>723.55</v>
      </c>
      <c r="E15" s="3">
        <f t="shared" si="0"/>
        <v>0.50038035961272476</v>
      </c>
    </row>
    <row r="16" spans="2:29" x14ac:dyDescent="0.25">
      <c r="B16" s="5">
        <v>36</v>
      </c>
      <c r="C16" s="2">
        <v>33583</v>
      </c>
      <c r="D16" s="10">
        <v>723.23</v>
      </c>
      <c r="E16" s="3">
        <f t="shared" si="0"/>
        <v>0.50015905947441219</v>
      </c>
    </row>
    <row r="17" spans="2:5" x14ac:dyDescent="0.25">
      <c r="B17" s="5">
        <v>37</v>
      </c>
      <c r="C17" s="2">
        <v>31634</v>
      </c>
      <c r="D17" s="10">
        <v>745.08</v>
      </c>
      <c r="E17" s="3">
        <f t="shared" si="0"/>
        <v>0.51526970954356854</v>
      </c>
    </row>
    <row r="18" spans="2:5" x14ac:dyDescent="0.25">
      <c r="B18" s="5">
        <v>38</v>
      </c>
      <c r="C18" s="2">
        <v>30213</v>
      </c>
      <c r="D18" s="10">
        <v>775.95</v>
      </c>
      <c r="E18" s="3">
        <f t="shared" si="0"/>
        <v>0.53661825726141077</v>
      </c>
    </row>
    <row r="19" spans="2:5" x14ac:dyDescent="0.25">
      <c r="B19" s="5">
        <v>39</v>
      </c>
      <c r="C19" s="2">
        <v>26986</v>
      </c>
      <c r="D19" s="10">
        <v>821</v>
      </c>
      <c r="E19" s="3">
        <f t="shared" si="0"/>
        <v>0.56777316735822958</v>
      </c>
    </row>
    <row r="20" spans="2:5" x14ac:dyDescent="0.25">
      <c r="B20" s="5">
        <v>40</v>
      </c>
      <c r="C20" s="2">
        <v>37766</v>
      </c>
      <c r="D20" s="10">
        <v>886.54</v>
      </c>
      <c r="E20" s="3">
        <f t="shared" si="0"/>
        <v>0.61309820193637621</v>
      </c>
    </row>
    <row r="21" spans="2:5" x14ac:dyDescent="0.25">
      <c r="B21" s="5">
        <v>41</v>
      </c>
      <c r="C21" s="2">
        <v>47352</v>
      </c>
      <c r="D21" s="10">
        <v>821.44</v>
      </c>
      <c r="E21" s="3">
        <f t="shared" si="0"/>
        <v>0.56807745504840945</v>
      </c>
    </row>
    <row r="22" spans="2:5" x14ac:dyDescent="0.25">
      <c r="B22" s="5">
        <v>42</v>
      </c>
      <c r="C22" s="2">
        <v>25618</v>
      </c>
      <c r="D22" s="10">
        <v>872.47</v>
      </c>
      <c r="E22" s="3">
        <f t="shared" si="0"/>
        <v>0.60336791147994473</v>
      </c>
    </row>
    <row r="23" spans="2:5" x14ac:dyDescent="0.25">
      <c r="B23" s="5">
        <v>43</v>
      </c>
      <c r="C23" s="2">
        <v>18583</v>
      </c>
      <c r="D23" s="10">
        <v>911.79</v>
      </c>
      <c r="E23" s="3">
        <f t="shared" si="0"/>
        <v>0.63056016597510367</v>
      </c>
    </row>
    <row r="24" spans="2:5" x14ac:dyDescent="0.25">
      <c r="B24" s="5">
        <v>44</v>
      </c>
      <c r="C24" s="2">
        <v>13886</v>
      </c>
      <c r="D24" s="10">
        <v>951.02</v>
      </c>
      <c r="E24" s="3">
        <f t="shared" si="0"/>
        <v>0.65769017980636235</v>
      </c>
    </row>
    <row r="25" spans="2:5" x14ac:dyDescent="0.25">
      <c r="B25" s="5">
        <v>45</v>
      </c>
      <c r="C25" s="2">
        <v>11549</v>
      </c>
      <c r="D25" s="10">
        <v>980.04</v>
      </c>
      <c r="E25" s="3">
        <f t="shared" si="0"/>
        <v>0.67775933609958505</v>
      </c>
    </row>
    <row r="26" spans="2:5" x14ac:dyDescent="0.25">
      <c r="B26" s="5" t="s">
        <v>3</v>
      </c>
      <c r="C26" s="2">
        <v>19174</v>
      </c>
      <c r="D26" s="10">
        <v>1099.57</v>
      </c>
      <c r="E26" s="3">
        <f t="shared" si="0"/>
        <v>0.76042185338865831</v>
      </c>
    </row>
    <row r="27" spans="2:5" x14ac:dyDescent="0.25">
      <c r="B27" s="5" t="s">
        <v>4</v>
      </c>
      <c r="C27" s="6">
        <v>704863</v>
      </c>
      <c r="D27" s="68">
        <v>679.29</v>
      </c>
      <c r="E27" s="80">
        <f t="shared" si="0"/>
        <v>0.4697717842323651</v>
      </c>
    </row>
    <row r="28" spans="2:5" x14ac:dyDescent="0.25">
      <c r="B28" s="5" t="s">
        <v>5</v>
      </c>
      <c r="C28" s="2">
        <v>337724</v>
      </c>
      <c r="D28" s="10">
        <v>523.64</v>
      </c>
      <c r="E28" s="3">
        <f t="shared" si="0"/>
        <v>0.36213001383125865</v>
      </c>
    </row>
    <row r="29" spans="2:5" x14ac:dyDescent="0.25">
      <c r="B29" s="5" t="s">
        <v>6</v>
      </c>
      <c r="C29" s="2">
        <v>193211</v>
      </c>
      <c r="D29" s="10">
        <v>748.82</v>
      </c>
      <c r="E29" s="3">
        <f t="shared" si="0"/>
        <v>0.51785615491009684</v>
      </c>
    </row>
    <row r="30" spans="2:5" x14ac:dyDescent="0.25">
      <c r="B30" s="5" t="s">
        <v>7</v>
      </c>
      <c r="C30" s="2">
        <v>173928</v>
      </c>
      <c r="D30" s="10">
        <v>904.28</v>
      </c>
      <c r="E30" s="3">
        <f t="shared" si="0"/>
        <v>0.62536652835408024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5.75" customHeight="1" x14ac:dyDescent="0.25">
      <c r="B33" s="97" t="str">
        <f>'starosna mirovina BMU'!B33:C33</f>
        <v>Prosječna mjesečna isplaćena netoplaća Republike Hrvatske za kolovoz 2025. u eurima (EUR) (izvor: DZS)</v>
      </c>
      <c r="C33" s="97"/>
      <c r="D33" s="47">
        <f>'starosna mirovina BMU'!D33</f>
        <v>1446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99" t="s">
        <v>15</v>
      </c>
      <c r="C2" s="99"/>
      <c r="D2" s="99"/>
      <c r="E2" s="9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rujan 2025. (isplata u listopadu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kolovoz 2025.</v>
      </c>
    </row>
    <row r="7" spans="2:29" x14ac:dyDescent="0.25">
      <c r="B7" s="5" t="s">
        <v>9</v>
      </c>
      <c r="C7" s="2">
        <v>33188</v>
      </c>
      <c r="D7" s="10">
        <v>381.46948324695677</v>
      </c>
      <c r="E7" s="3">
        <f t="shared" ref="E7:E30" si="0">D7/$D$33</f>
        <v>0.26381015438932004</v>
      </c>
    </row>
    <row r="8" spans="2:29" x14ac:dyDescent="0.25">
      <c r="B8" s="5" t="s">
        <v>1</v>
      </c>
      <c r="C8" s="2">
        <v>16927</v>
      </c>
      <c r="D8" s="10">
        <v>462.81</v>
      </c>
      <c r="E8" s="3">
        <f t="shared" si="0"/>
        <v>0.32006224066390043</v>
      </c>
      <c r="I8" s="1"/>
    </row>
    <row r="9" spans="2:29" x14ac:dyDescent="0.25">
      <c r="B9" s="5" t="s">
        <v>2</v>
      </c>
      <c r="C9" s="2">
        <v>16927</v>
      </c>
      <c r="D9" s="10">
        <v>516.79</v>
      </c>
      <c r="E9" s="3">
        <f t="shared" si="0"/>
        <v>0.3573928077455048</v>
      </c>
    </row>
    <row r="10" spans="2:29" x14ac:dyDescent="0.25">
      <c r="B10" s="5">
        <v>30</v>
      </c>
      <c r="C10" s="2">
        <v>2875</v>
      </c>
      <c r="D10" s="10">
        <v>553.44000000000005</v>
      </c>
      <c r="E10" s="3">
        <f t="shared" si="0"/>
        <v>0.3827385892116183</v>
      </c>
    </row>
    <row r="11" spans="2:29" x14ac:dyDescent="0.25">
      <c r="B11" s="5">
        <v>31</v>
      </c>
      <c r="C11" s="2">
        <v>2398</v>
      </c>
      <c r="D11" s="10">
        <v>560.07000000000005</v>
      </c>
      <c r="E11" s="3">
        <f t="shared" si="0"/>
        <v>0.3873236514522822</v>
      </c>
    </row>
    <row r="12" spans="2:29" x14ac:dyDescent="0.25">
      <c r="B12" s="5">
        <v>32</v>
      </c>
      <c r="C12" s="2">
        <v>2072</v>
      </c>
      <c r="D12" s="10">
        <v>575.84</v>
      </c>
      <c r="E12" s="3">
        <f t="shared" si="0"/>
        <v>0.39822959889349935</v>
      </c>
    </row>
    <row r="13" spans="2:29" x14ac:dyDescent="0.25">
      <c r="B13" s="5">
        <v>33</v>
      </c>
      <c r="C13" s="2">
        <v>1844</v>
      </c>
      <c r="D13" s="10">
        <v>590.66999999999996</v>
      </c>
      <c r="E13" s="3">
        <f t="shared" si="0"/>
        <v>0.40848547717842321</v>
      </c>
    </row>
    <row r="14" spans="2:29" x14ac:dyDescent="0.25">
      <c r="B14" s="5">
        <v>34</v>
      </c>
      <c r="C14" s="2">
        <v>1569</v>
      </c>
      <c r="D14" s="10">
        <v>601.11</v>
      </c>
      <c r="E14" s="3">
        <f t="shared" si="0"/>
        <v>0.41570539419087138</v>
      </c>
    </row>
    <row r="15" spans="2:29" x14ac:dyDescent="0.25">
      <c r="B15" s="5">
        <v>35</v>
      </c>
      <c r="C15" s="2">
        <v>1284</v>
      </c>
      <c r="D15" s="10">
        <v>605.22</v>
      </c>
      <c r="E15" s="3">
        <f t="shared" si="0"/>
        <v>0.4185477178423237</v>
      </c>
    </row>
    <row r="16" spans="2:29" x14ac:dyDescent="0.25">
      <c r="B16" s="5">
        <v>36</v>
      </c>
      <c r="C16" s="2">
        <v>1032</v>
      </c>
      <c r="D16" s="10">
        <v>620.39</v>
      </c>
      <c r="E16" s="3">
        <f t="shared" si="0"/>
        <v>0.42903872752420469</v>
      </c>
    </row>
    <row r="17" spans="2:5" x14ac:dyDescent="0.25">
      <c r="B17" s="5">
        <v>37</v>
      </c>
      <c r="C17" s="2">
        <v>726</v>
      </c>
      <c r="D17" s="10">
        <v>636.24</v>
      </c>
      <c r="E17" s="3">
        <f t="shared" si="0"/>
        <v>0.44</v>
      </c>
    </row>
    <row r="18" spans="2:5" x14ac:dyDescent="0.25">
      <c r="B18" s="5">
        <v>38</v>
      </c>
      <c r="C18" s="2">
        <v>585</v>
      </c>
      <c r="D18" s="10">
        <v>641.03</v>
      </c>
      <c r="E18" s="3">
        <f t="shared" si="0"/>
        <v>0.44331258644536653</v>
      </c>
    </row>
    <row r="19" spans="2:5" x14ac:dyDescent="0.25">
      <c r="B19" s="5">
        <v>39</v>
      </c>
      <c r="C19" s="2">
        <v>386</v>
      </c>
      <c r="D19" s="10">
        <v>648.01</v>
      </c>
      <c r="E19" s="3">
        <f t="shared" si="0"/>
        <v>0.44813969571230983</v>
      </c>
    </row>
    <row r="20" spans="2:5" x14ac:dyDescent="0.25">
      <c r="B20" s="5">
        <v>40</v>
      </c>
      <c r="C20" s="2">
        <v>241</v>
      </c>
      <c r="D20" s="10">
        <v>666.41</v>
      </c>
      <c r="E20" s="3">
        <f t="shared" si="0"/>
        <v>0.4608644536652835</v>
      </c>
    </row>
    <row r="21" spans="2:5" x14ac:dyDescent="0.25">
      <c r="B21" s="5">
        <v>41</v>
      </c>
      <c r="C21" s="2">
        <v>144</v>
      </c>
      <c r="D21" s="10">
        <v>670.68</v>
      </c>
      <c r="E21" s="3">
        <f t="shared" si="0"/>
        <v>0.4638174273858921</v>
      </c>
    </row>
    <row r="22" spans="2:5" x14ac:dyDescent="0.25">
      <c r="B22" s="5">
        <v>42</v>
      </c>
      <c r="C22" s="2">
        <v>79</v>
      </c>
      <c r="D22" s="10">
        <v>711.68</v>
      </c>
      <c r="E22" s="3">
        <f t="shared" si="0"/>
        <v>0.49217150760719219</v>
      </c>
    </row>
    <row r="23" spans="2:5" x14ac:dyDescent="0.25">
      <c r="B23" s="5">
        <v>43</v>
      </c>
      <c r="C23" s="2">
        <v>58</v>
      </c>
      <c r="D23" s="10">
        <v>766.18</v>
      </c>
      <c r="E23" s="3">
        <f t="shared" si="0"/>
        <v>0.52986168741355455</v>
      </c>
    </row>
    <row r="24" spans="2:5" x14ac:dyDescent="0.25">
      <c r="B24" s="5">
        <v>44</v>
      </c>
      <c r="C24" s="2">
        <v>34</v>
      </c>
      <c r="D24" s="10">
        <v>742.61</v>
      </c>
      <c r="E24" s="3">
        <f t="shared" si="0"/>
        <v>0.51356154910096818</v>
      </c>
    </row>
    <row r="25" spans="2:5" x14ac:dyDescent="0.25">
      <c r="B25" s="5">
        <v>45</v>
      </c>
      <c r="C25" s="2">
        <v>23</v>
      </c>
      <c r="D25" s="10">
        <v>766.91</v>
      </c>
      <c r="E25" s="3">
        <f t="shared" si="0"/>
        <v>0.53036652835408016</v>
      </c>
    </row>
    <row r="26" spans="2:5" x14ac:dyDescent="0.25">
      <c r="B26" s="5" t="s">
        <v>3</v>
      </c>
      <c r="C26" s="2">
        <v>35</v>
      </c>
      <c r="D26" s="10">
        <v>804.15</v>
      </c>
      <c r="E26" s="3">
        <f t="shared" si="0"/>
        <v>0.55612033195020749</v>
      </c>
    </row>
    <row r="27" spans="2:5" x14ac:dyDescent="0.25">
      <c r="B27" s="5" t="s">
        <v>4</v>
      </c>
      <c r="C27" s="6">
        <v>82427</v>
      </c>
      <c r="D27" s="68">
        <v>465.08</v>
      </c>
      <c r="E27" s="80">
        <f t="shared" si="0"/>
        <v>0.32163208852005531</v>
      </c>
    </row>
    <row r="28" spans="2:5" x14ac:dyDescent="0.25">
      <c r="B28" s="5" t="s">
        <v>5</v>
      </c>
      <c r="C28" s="2">
        <v>77800</v>
      </c>
      <c r="D28" s="10">
        <v>455.03</v>
      </c>
      <c r="E28" s="3">
        <f t="shared" si="0"/>
        <v>0.31468188105117562</v>
      </c>
    </row>
    <row r="29" spans="2:5" x14ac:dyDescent="0.25">
      <c r="B29" s="5" t="s">
        <v>6</v>
      </c>
      <c r="C29" s="2">
        <v>4013</v>
      </c>
      <c r="D29" s="10">
        <v>624.07000000000005</v>
      </c>
      <c r="E29" s="3">
        <f t="shared" si="0"/>
        <v>0.4315836791147995</v>
      </c>
    </row>
    <row r="30" spans="2:5" x14ac:dyDescent="0.25">
      <c r="B30" s="5" t="s">
        <v>7</v>
      </c>
      <c r="C30" s="2">
        <v>614</v>
      </c>
      <c r="D30" s="10">
        <v>698.49</v>
      </c>
      <c r="E30" s="3">
        <f t="shared" si="0"/>
        <v>0.48304979253112035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6.5" customHeight="1" x14ac:dyDescent="0.25">
      <c r="B33" s="97" t="str">
        <f>'starosna mirovina BMU'!B33:C33</f>
        <v>Prosječna mjesečna isplaćena netoplaća Republike Hrvatske za kolovoz 2025. u eurima (EUR) (izvor: DZS)</v>
      </c>
      <c r="C33" s="97"/>
      <c r="D33" s="47">
        <f>'starosna mirovina BMU'!D33</f>
        <v>1446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96" t="s">
        <v>16</v>
      </c>
      <c r="C2" s="96"/>
      <c r="D2" s="96"/>
      <c r="E2" s="9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rujan 2025. (isplata u listopadu 2025.)</v>
      </c>
    </row>
    <row r="6" spans="2:29" ht="36" x14ac:dyDescent="0.25">
      <c r="B6" s="4" t="s">
        <v>45</v>
      </c>
      <c r="C6" s="4" t="s">
        <v>0</v>
      </c>
      <c r="D6" s="4" t="s">
        <v>8</v>
      </c>
      <c r="E6" s="4" t="str">
        <f>'starosna mirovina BMU'!E6</f>
        <v>udio u prosječnoj netoplaći za kolovoz 2025.</v>
      </c>
    </row>
    <row r="7" spans="2:29" x14ac:dyDescent="0.25">
      <c r="B7" s="5" t="s">
        <v>9</v>
      </c>
      <c r="C7" s="2">
        <v>39600</v>
      </c>
      <c r="D7" s="10">
        <v>352.67973434343435</v>
      </c>
      <c r="E7" s="3">
        <f t="shared" ref="E7:E30" si="0">D7/$D$33</f>
        <v>0.24390023121952584</v>
      </c>
    </row>
    <row r="8" spans="2:29" x14ac:dyDescent="0.25">
      <c r="B8" s="5" t="s">
        <v>1</v>
      </c>
      <c r="C8" s="2">
        <v>18219</v>
      </c>
      <c r="D8" s="10">
        <v>407.76</v>
      </c>
      <c r="E8" s="3">
        <f t="shared" si="0"/>
        <v>0.28199170124481326</v>
      </c>
    </row>
    <row r="9" spans="2:29" x14ac:dyDescent="0.25">
      <c r="B9" s="5" t="s">
        <v>2</v>
      </c>
      <c r="C9" s="2">
        <v>19885</v>
      </c>
      <c r="D9" s="10">
        <v>495.12</v>
      </c>
      <c r="E9" s="3">
        <f t="shared" si="0"/>
        <v>0.34240663900414936</v>
      </c>
    </row>
    <row r="10" spans="2:29" x14ac:dyDescent="0.25">
      <c r="B10" s="5">
        <v>30</v>
      </c>
      <c r="C10" s="2">
        <v>4851</v>
      </c>
      <c r="D10" s="10">
        <v>541.11</v>
      </c>
      <c r="E10" s="3">
        <f t="shared" si="0"/>
        <v>0.3742116182572614</v>
      </c>
    </row>
    <row r="11" spans="2:29" x14ac:dyDescent="0.25">
      <c r="B11" s="5">
        <v>31</v>
      </c>
      <c r="C11" s="2">
        <v>4439</v>
      </c>
      <c r="D11" s="10">
        <v>563.73</v>
      </c>
      <c r="E11" s="3">
        <f t="shared" si="0"/>
        <v>0.38985477178423239</v>
      </c>
    </row>
    <row r="12" spans="2:29" x14ac:dyDescent="0.25">
      <c r="B12" s="5">
        <v>32</v>
      </c>
      <c r="C12" s="2">
        <v>4368</v>
      </c>
      <c r="D12" s="10">
        <v>566.41</v>
      </c>
      <c r="E12" s="3">
        <f t="shared" si="0"/>
        <v>0.39170816044260026</v>
      </c>
    </row>
    <row r="13" spans="2:29" x14ac:dyDescent="0.25">
      <c r="B13" s="5">
        <v>33</v>
      </c>
      <c r="C13" s="2">
        <v>4229</v>
      </c>
      <c r="D13" s="10">
        <v>588.53</v>
      </c>
      <c r="E13" s="3">
        <f t="shared" si="0"/>
        <v>0.40700553250345778</v>
      </c>
    </row>
    <row r="14" spans="2:29" x14ac:dyDescent="0.25">
      <c r="B14" s="5">
        <v>34</v>
      </c>
      <c r="C14" s="2">
        <v>3803</v>
      </c>
      <c r="D14" s="10">
        <v>610.66999999999996</v>
      </c>
      <c r="E14" s="3">
        <f t="shared" si="0"/>
        <v>0.42231673582295987</v>
      </c>
    </row>
    <row r="15" spans="2:29" x14ac:dyDescent="0.25">
      <c r="B15" s="5">
        <v>35</v>
      </c>
      <c r="C15" s="2">
        <v>12256</v>
      </c>
      <c r="D15" s="10">
        <v>591.63</v>
      </c>
      <c r="E15" s="3">
        <f t="shared" si="0"/>
        <v>0.40914937759336101</v>
      </c>
    </row>
    <row r="16" spans="2:29" x14ac:dyDescent="0.25">
      <c r="B16" s="5">
        <v>36</v>
      </c>
      <c r="C16" s="2">
        <v>5774</v>
      </c>
      <c r="D16" s="10">
        <v>640.5</v>
      </c>
      <c r="E16" s="3">
        <f t="shared" si="0"/>
        <v>0.44294605809128629</v>
      </c>
    </row>
    <row r="17" spans="2:5" x14ac:dyDescent="0.25">
      <c r="B17" s="5">
        <v>37</v>
      </c>
      <c r="C17" s="2">
        <v>4801</v>
      </c>
      <c r="D17" s="10">
        <v>669.9</v>
      </c>
      <c r="E17" s="3">
        <f t="shared" si="0"/>
        <v>0.46327800829875515</v>
      </c>
    </row>
    <row r="18" spans="2:5" x14ac:dyDescent="0.25">
      <c r="B18" s="5">
        <v>38</v>
      </c>
      <c r="C18" s="2">
        <v>4321</v>
      </c>
      <c r="D18" s="10">
        <v>705.62</v>
      </c>
      <c r="E18" s="3">
        <f t="shared" si="0"/>
        <v>0.48798063623789767</v>
      </c>
    </row>
    <row r="19" spans="2:5" x14ac:dyDescent="0.25">
      <c r="B19" s="5">
        <v>39</v>
      </c>
      <c r="C19" s="2">
        <v>3316</v>
      </c>
      <c r="D19" s="10">
        <v>726.76</v>
      </c>
      <c r="E19" s="3">
        <f t="shared" si="0"/>
        <v>0.50260027662517293</v>
      </c>
    </row>
    <row r="20" spans="2:5" x14ac:dyDescent="0.25">
      <c r="B20" s="5">
        <v>40</v>
      </c>
      <c r="C20" s="2">
        <v>13720</v>
      </c>
      <c r="D20" s="10">
        <v>718.39</v>
      </c>
      <c r="E20" s="3">
        <f t="shared" si="0"/>
        <v>0.49681189488243427</v>
      </c>
    </row>
    <row r="21" spans="2:5" x14ac:dyDescent="0.25">
      <c r="B21" s="5">
        <v>41</v>
      </c>
      <c r="C21" s="2">
        <v>3397</v>
      </c>
      <c r="D21" s="10">
        <v>755.52</v>
      </c>
      <c r="E21" s="3">
        <f t="shared" si="0"/>
        <v>0.52248962655601661</v>
      </c>
    </row>
    <row r="22" spans="2:5" x14ac:dyDescent="0.25">
      <c r="B22" s="5">
        <v>42</v>
      </c>
      <c r="C22" s="2">
        <v>2061</v>
      </c>
      <c r="D22" s="10">
        <v>786.35</v>
      </c>
      <c r="E22" s="3">
        <f t="shared" si="0"/>
        <v>0.54381051175656991</v>
      </c>
    </row>
    <row r="23" spans="2:5" x14ac:dyDescent="0.25">
      <c r="B23" s="5">
        <v>43</v>
      </c>
      <c r="C23" s="2">
        <v>1550</v>
      </c>
      <c r="D23" s="10">
        <v>823.93</v>
      </c>
      <c r="E23" s="3">
        <f t="shared" si="0"/>
        <v>0.56979944674965421</v>
      </c>
    </row>
    <row r="24" spans="2:5" x14ac:dyDescent="0.25">
      <c r="B24" s="5">
        <v>44</v>
      </c>
      <c r="C24" s="2">
        <v>1100</v>
      </c>
      <c r="D24" s="10">
        <v>866.24</v>
      </c>
      <c r="E24" s="3">
        <f t="shared" si="0"/>
        <v>0.59905947441217156</v>
      </c>
    </row>
    <row r="25" spans="2:5" x14ac:dyDescent="0.25">
      <c r="B25" s="5">
        <v>45</v>
      </c>
      <c r="C25" s="2">
        <v>838</v>
      </c>
      <c r="D25" s="10">
        <v>883.09</v>
      </c>
      <c r="E25" s="3">
        <f t="shared" si="0"/>
        <v>0.61071230982019364</v>
      </c>
    </row>
    <row r="26" spans="2:5" x14ac:dyDescent="0.25">
      <c r="B26" s="5" t="s">
        <v>3</v>
      </c>
      <c r="C26" s="2">
        <v>1727</v>
      </c>
      <c r="D26" s="10">
        <v>997.29</v>
      </c>
      <c r="E26" s="3">
        <f t="shared" si="0"/>
        <v>0.68968879668049787</v>
      </c>
    </row>
    <row r="27" spans="2:5" x14ac:dyDescent="0.25">
      <c r="B27" s="5" t="s">
        <v>4</v>
      </c>
      <c r="C27" s="6">
        <v>154255</v>
      </c>
      <c r="D27" s="68">
        <v>531.66999999999996</v>
      </c>
      <c r="E27" s="80">
        <f t="shared" si="0"/>
        <v>0.36768326417704006</v>
      </c>
    </row>
    <row r="28" spans="2:5" x14ac:dyDescent="0.25">
      <c r="B28" s="5" t="s">
        <v>5</v>
      </c>
      <c r="C28" s="2">
        <v>99394</v>
      </c>
      <c r="D28" s="10">
        <v>439.19</v>
      </c>
      <c r="E28" s="3">
        <f t="shared" si="0"/>
        <v>0.30372752420470261</v>
      </c>
    </row>
    <row r="29" spans="2:5" x14ac:dyDescent="0.25">
      <c r="B29" s="5" t="s">
        <v>6</v>
      </c>
      <c r="C29" s="2">
        <v>30468</v>
      </c>
      <c r="D29" s="10">
        <v>644.1</v>
      </c>
      <c r="E29" s="3">
        <f t="shared" si="0"/>
        <v>0.44543568464730293</v>
      </c>
    </row>
    <row r="30" spans="2:5" x14ac:dyDescent="0.25">
      <c r="B30" s="5" t="s">
        <v>7</v>
      </c>
      <c r="C30" s="2">
        <v>24393</v>
      </c>
      <c r="D30" s="10">
        <v>768.08</v>
      </c>
      <c r="E30" s="3">
        <f t="shared" si="0"/>
        <v>0.53117565698478564</v>
      </c>
    </row>
    <row r="31" spans="2:5" ht="15" customHeight="1" x14ac:dyDescent="0.25">
      <c r="B31" s="100" t="s">
        <v>48</v>
      </c>
      <c r="C31" s="100"/>
      <c r="D31" s="100"/>
      <c r="E31" s="100"/>
    </row>
    <row r="32" spans="2:5" x14ac:dyDescent="0.25">
      <c r="B32" s="101"/>
      <c r="C32" s="101"/>
      <c r="D32" s="101"/>
      <c r="E32" s="101"/>
    </row>
    <row r="33" spans="2:4" ht="45.75" customHeight="1" x14ac:dyDescent="0.25">
      <c r="B33" s="97" t="str">
        <f>'starosna mirovina BMU'!B33:C33</f>
        <v>Prosječna mjesečna isplaćena netoplaća Republike Hrvatske za kolovoz 2025. u eurima (EUR) (izvor: DZS)</v>
      </c>
      <c r="C33" s="97"/>
      <c r="D33" s="47">
        <f>'starosna mirovina BMU'!D33</f>
        <v>1446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NOVO GRAF+TABLICA</vt:lpstr>
      <vt:lpstr>starosna mirovina BMU</vt:lpstr>
      <vt:lpstr>starosna za dugo.osig. BMU</vt:lpstr>
      <vt:lpstr>starosna prevedena iz inv.BMU</vt:lpstr>
      <vt:lpstr>PSM BMU</vt:lpstr>
      <vt:lpstr>PSM zbog stečaja BMU</vt:lpstr>
      <vt:lpstr>sveukupno ST BMU</vt:lpstr>
      <vt:lpstr>invalidska BMU</vt:lpstr>
      <vt:lpstr>obiteljska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2025-10-21T10:14:36Z</cp:lastPrinted>
  <dcterms:created xsi:type="dcterms:W3CDTF">2023-10-03T11:00:22Z</dcterms:created>
  <dcterms:modified xsi:type="dcterms:W3CDTF">2025-10-21T10:16:41Z</dcterms:modified>
</cp:coreProperties>
</file>