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zmo-fs2\HZMO-FS2\FS\Mih\Plan i analiza\Statistika\MJESEČNE TABLICE - ažurirati nakon obrade\WEB stranica\engleska varijanta za web\2025\"/>
    </mc:Choice>
  </mc:AlternateContent>
  <bookViews>
    <workbookView xWindow="0" yWindow="0" windowWidth="28800" windowHeight="11700" tabRatio="944"/>
  </bookViews>
  <sheets>
    <sheet name="NOVO GRAF+TABLICA" sheetId="14" r:id="rId1"/>
    <sheet name="starosna mirovina BMU" sheetId="1" r:id="rId2"/>
    <sheet name="starosna za dugo.osig. BMU" sheetId="2" r:id="rId3"/>
    <sheet name="starosna prevedena iz inv.BMU" sheetId="3" r:id="rId4"/>
    <sheet name="UKUPNO starosna BMU" sheetId="4" state="hidden" r:id="rId5"/>
    <sheet name="PSM BMU" sheetId="5" r:id="rId6"/>
    <sheet name="PSM zbog stečaja BMU" sheetId="6" r:id="rId7"/>
    <sheet name="sveukupno ST BMU" sheetId="8" r:id="rId8"/>
    <sheet name="invalidska BMU" sheetId="9" r:id="rId9"/>
    <sheet name="obiteljska BMU" sheetId="11" r:id="rId10"/>
    <sheet name="UKUPNO BMU" sheetId="13" state="hidden" r:id="rId11"/>
  </sheets>
  <definedNames>
    <definedName name="_xlnm.Print_Area" localSheetId="0">'NOVO GRAF+TABLICA'!$A$1:$D$125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31" i="11" l="1"/>
  <c r="B31" i="9"/>
  <c r="B31" i="8"/>
  <c r="B27" i="6"/>
  <c r="B28" i="5"/>
  <c r="B31" i="3"/>
  <c r="B14" i="2"/>
  <c r="D50" i="14" l="1"/>
  <c r="D51" i="14"/>
  <c r="D52" i="14"/>
  <c r="D53" i="14"/>
  <c r="D54" i="14"/>
  <c r="D55" i="14"/>
  <c r="D56" i="14"/>
  <c r="D57" i="14"/>
  <c r="D58" i="14"/>
  <c r="D59" i="14"/>
  <c r="D60" i="14"/>
  <c r="D61" i="14"/>
  <c r="D62" i="14"/>
  <c r="D63" i="14"/>
  <c r="D64" i="14"/>
  <c r="D65" i="14"/>
  <c r="D49" i="14"/>
  <c r="E6" i="11" l="1"/>
  <c r="D6" i="11"/>
  <c r="C6" i="11"/>
  <c r="E6" i="9"/>
  <c r="D6" i="9"/>
  <c r="C6" i="9"/>
  <c r="E6" i="8"/>
  <c r="D6" i="8"/>
  <c r="C6" i="8"/>
  <c r="E6" i="6"/>
  <c r="D6" i="6"/>
  <c r="C6" i="6"/>
  <c r="E6" i="5"/>
  <c r="D6" i="5"/>
  <c r="C6" i="5"/>
  <c r="E6" i="3"/>
  <c r="D6" i="3"/>
  <c r="C6" i="3"/>
  <c r="E6" i="2"/>
  <c r="D6" i="2"/>
  <c r="C6" i="2"/>
  <c r="B5" i="11" l="1"/>
  <c r="B5" i="9"/>
  <c r="B5" i="8"/>
  <c r="B5" i="6"/>
  <c r="B5" i="5"/>
  <c r="E7" i="4" l="1"/>
  <c r="E6" i="13"/>
  <c r="D33" i="13"/>
  <c r="B33" i="13"/>
  <c r="D33" i="11"/>
  <c r="B33" i="11"/>
  <c r="D33" i="9"/>
  <c r="B33" i="9"/>
  <c r="D33" i="8"/>
  <c r="B33" i="8"/>
  <c r="D29" i="6"/>
  <c r="B29" i="6"/>
  <c r="D30" i="5"/>
  <c r="B30" i="5"/>
  <c r="D34" i="4"/>
  <c r="B34" i="4"/>
  <c r="D16" i="2"/>
  <c r="D33" i="3"/>
  <c r="B33" i="3"/>
  <c r="B16" i="2"/>
  <c r="E7" i="1"/>
  <c r="E7" i="6" l="1"/>
  <c r="E8" i="6"/>
  <c r="E12" i="6"/>
  <c r="E16" i="6"/>
  <c r="E20" i="6"/>
  <c r="E24" i="6"/>
  <c r="E14" i="6"/>
  <c r="E18" i="6"/>
  <c r="E22" i="6"/>
  <c r="E26" i="6"/>
  <c r="E11" i="6"/>
  <c r="E23" i="6"/>
  <c r="E9" i="6"/>
  <c r="E13" i="6"/>
  <c r="E17" i="6"/>
  <c r="E21" i="6"/>
  <c r="E25" i="6"/>
  <c r="E10" i="6"/>
  <c r="E15" i="6"/>
  <c r="E19" i="6"/>
  <c r="B5" i="3"/>
  <c r="B6" i="4" s="1"/>
  <c r="B5" i="2"/>
  <c r="B5" i="13" l="1"/>
  <c r="E30" i="13"/>
  <c r="E29" i="13"/>
  <c r="E28" i="13"/>
  <c r="E27" i="13"/>
  <c r="E26" i="13"/>
  <c r="E25" i="13"/>
  <c r="E24" i="13"/>
  <c r="E23" i="13"/>
  <c r="E22" i="13"/>
  <c r="E21" i="13"/>
  <c r="E20" i="13"/>
  <c r="E19" i="13"/>
  <c r="E18" i="13"/>
  <c r="E17" i="13"/>
  <c r="E16" i="13"/>
  <c r="E15" i="13"/>
  <c r="E14" i="13"/>
  <c r="E13" i="13"/>
  <c r="E12" i="13"/>
  <c r="E11" i="13"/>
  <c r="E10" i="13"/>
  <c r="E9" i="13"/>
  <c r="E8" i="13"/>
  <c r="E7" i="13"/>
  <c r="E30" i="11"/>
  <c r="E29" i="11"/>
  <c r="E28" i="11"/>
  <c r="E27" i="11"/>
  <c r="E26" i="11"/>
  <c r="E25" i="11"/>
  <c r="E24" i="11"/>
  <c r="E23" i="11"/>
  <c r="E22" i="11"/>
  <c r="E21" i="11"/>
  <c r="E20" i="11"/>
  <c r="E19" i="11"/>
  <c r="E18" i="11"/>
  <c r="E17" i="11"/>
  <c r="E16" i="11"/>
  <c r="E15" i="11"/>
  <c r="E14" i="11"/>
  <c r="E13" i="11"/>
  <c r="E12" i="11"/>
  <c r="E11" i="11"/>
  <c r="E10" i="11"/>
  <c r="E9" i="11"/>
  <c r="E8" i="11"/>
  <c r="E7" i="11"/>
  <c r="E30" i="9"/>
  <c r="E29" i="9"/>
  <c r="E28" i="9"/>
  <c r="E27" i="9"/>
  <c r="E26" i="9"/>
  <c r="E25" i="9"/>
  <c r="E24" i="9"/>
  <c r="E23" i="9"/>
  <c r="E22" i="9"/>
  <c r="E21" i="9"/>
  <c r="E20" i="9"/>
  <c r="E19" i="9"/>
  <c r="E18" i="9"/>
  <c r="E17" i="9"/>
  <c r="E16" i="9"/>
  <c r="E15" i="9"/>
  <c r="E14" i="9"/>
  <c r="E13" i="9"/>
  <c r="E12" i="9"/>
  <c r="E11" i="9"/>
  <c r="E10" i="9"/>
  <c r="E9" i="9"/>
  <c r="E8" i="9"/>
  <c r="E7" i="9"/>
  <c r="E30" i="8"/>
  <c r="E29" i="8"/>
  <c r="E28" i="8"/>
  <c r="E27" i="8"/>
  <c r="E26" i="8"/>
  <c r="E25" i="8"/>
  <c r="E24" i="8"/>
  <c r="E23" i="8"/>
  <c r="E22" i="8"/>
  <c r="E21" i="8"/>
  <c r="E20" i="8"/>
  <c r="E19" i="8"/>
  <c r="E18" i="8"/>
  <c r="E17" i="8"/>
  <c r="E16" i="8"/>
  <c r="E15" i="8"/>
  <c r="E14" i="8"/>
  <c r="E13" i="8"/>
  <c r="E12" i="8"/>
  <c r="E11" i="8"/>
  <c r="E10" i="8"/>
  <c r="E9" i="8"/>
  <c r="E8" i="8"/>
  <c r="E7" i="8"/>
  <c r="E27" i="5"/>
  <c r="E26" i="5"/>
  <c r="E25" i="5"/>
  <c r="E24" i="5"/>
  <c r="E23" i="5"/>
  <c r="E22" i="5"/>
  <c r="E21" i="5"/>
  <c r="E20" i="5"/>
  <c r="E19" i="5"/>
  <c r="E18" i="5"/>
  <c r="E17" i="5"/>
  <c r="E16" i="5"/>
  <c r="E15" i="5"/>
  <c r="E14" i="5"/>
  <c r="E13" i="5"/>
  <c r="E12" i="5"/>
  <c r="E11" i="5"/>
  <c r="E10" i="5"/>
  <c r="E9" i="5"/>
  <c r="E8" i="5"/>
  <c r="E7" i="5"/>
  <c r="E31" i="4"/>
  <c r="E30" i="4"/>
  <c r="E29" i="4"/>
  <c r="E28" i="4"/>
  <c r="E27" i="4"/>
  <c r="E26" i="4"/>
  <c r="E25" i="4"/>
  <c r="E24" i="4"/>
  <c r="E23" i="4"/>
  <c r="E22" i="4"/>
  <c r="E21" i="4"/>
  <c r="E20" i="4"/>
  <c r="E19" i="4"/>
  <c r="E18" i="4"/>
  <c r="E17" i="4"/>
  <c r="E16" i="4"/>
  <c r="E15" i="4"/>
  <c r="E14" i="4"/>
  <c r="E13" i="4"/>
  <c r="E12" i="4"/>
  <c r="E11" i="4"/>
  <c r="E10" i="4"/>
  <c r="E9" i="4"/>
  <c r="E8" i="4"/>
  <c r="E30" i="3"/>
  <c r="E29" i="3"/>
  <c r="E28" i="3"/>
  <c r="E27" i="3"/>
  <c r="E26" i="3"/>
  <c r="E25" i="3"/>
  <c r="E24" i="3"/>
  <c r="E23" i="3"/>
  <c r="E22" i="3"/>
  <c r="E21" i="3"/>
  <c r="E20" i="3"/>
  <c r="E19" i="3"/>
  <c r="E18" i="3"/>
  <c r="E17" i="3"/>
  <c r="E16" i="3"/>
  <c r="E15" i="3"/>
  <c r="E14" i="3"/>
  <c r="E13" i="3"/>
  <c r="E12" i="3"/>
  <c r="E11" i="3"/>
  <c r="E10" i="3"/>
  <c r="E9" i="3"/>
  <c r="E8" i="3"/>
  <c r="E7" i="3"/>
  <c r="E7" i="2"/>
  <c r="E8" i="2"/>
  <c r="E9" i="2"/>
  <c r="E10" i="2"/>
  <c r="E11" i="2"/>
  <c r="E12" i="2"/>
  <c r="E13" i="2"/>
  <c r="E8" i="1"/>
  <c r="E9" i="1"/>
  <c r="E10" i="1"/>
  <c r="E11" i="1"/>
  <c r="E12" i="1"/>
  <c r="E13" i="1"/>
  <c r="E14" i="1"/>
  <c r="E15" i="1"/>
  <c r="E16" i="1"/>
  <c r="E17" i="1"/>
  <c r="E18" i="1"/>
  <c r="E19" i="1"/>
  <c r="E20" i="1"/>
  <c r="E21" i="1"/>
  <c r="E22" i="1"/>
  <c r="E23" i="1"/>
  <c r="E24" i="1"/>
  <c r="E25" i="1"/>
  <c r="E26" i="1"/>
  <c r="E27" i="1"/>
  <c r="E28" i="1"/>
  <c r="E29" i="1"/>
  <c r="E30" i="1"/>
</calcChain>
</file>

<file path=xl/sharedStrings.xml><?xml version="1.0" encoding="utf-8"?>
<sst xmlns="http://schemas.openxmlformats.org/spreadsheetml/2006/main" count="140" uniqueCount="73">
  <si>
    <t>broj korisnika</t>
  </si>
  <si>
    <t xml:space="preserve">  20 - 24 </t>
  </si>
  <si>
    <t xml:space="preserve">  25 - 29 </t>
  </si>
  <si>
    <t xml:space="preserve">46 I VIŠE </t>
  </si>
  <si>
    <t xml:space="preserve">   UKUPNO </t>
  </si>
  <si>
    <t xml:space="preserve">   0 - 34 </t>
  </si>
  <si>
    <t xml:space="preserve">  35 - 39 </t>
  </si>
  <si>
    <t xml:space="preserve">40 I VIŠE </t>
  </si>
  <si>
    <t>prosječni iznos netomirovine</t>
  </si>
  <si>
    <t xml:space="preserve">  do - 19 </t>
  </si>
  <si>
    <t>godine mirovinskog staža</t>
  </si>
  <si>
    <r>
      <t xml:space="preserve">KORISNICI </t>
    </r>
    <r>
      <rPr>
        <b/>
        <i/>
        <u/>
        <sz val="14"/>
        <color rgb="FFFF0000"/>
        <rFont val="Calibri"/>
        <family val="2"/>
        <charset val="238"/>
        <scheme val="minor"/>
      </rPr>
      <t>UKUPNE STAROSNE MIROVINE</t>
    </r>
    <r>
      <rPr>
        <b/>
        <sz val="10"/>
        <color theme="1"/>
        <rFont val="Calibri"/>
        <family val="2"/>
        <charset val="238"/>
        <scheme val="minor"/>
      </rPr>
      <t xml:space="preserve"> KOJI SU PRAVO NA MIROVINU OSTVARILI PREMA ZAKONU O MIROVINSKOM OSIGURANJU  - </t>
    </r>
    <r>
      <rPr>
        <b/>
        <i/>
        <sz val="10"/>
        <color rgb="FFFF0000"/>
        <rFont val="Calibri"/>
        <family val="2"/>
        <charset val="238"/>
        <scheme val="minor"/>
      </rPr>
      <t>BEZ MEĐUNARODNIH UGOVORA</t>
    </r>
  </si>
  <si>
    <t>( Starosna + starosna za dugog.osiguranika + starosna preved. iz invalidske)</t>
  </si>
  <si>
    <r>
      <rPr>
        <b/>
        <sz val="14"/>
        <color rgb="FFFF0000"/>
        <rFont val="Calibri"/>
        <family val="2"/>
        <charset val="238"/>
        <scheme val="minor"/>
      </rPr>
      <t>UKUPNO</t>
    </r>
    <r>
      <rPr>
        <b/>
        <sz val="10"/>
        <color theme="1"/>
        <rFont val="Calibri"/>
        <family val="2"/>
        <charset val="238"/>
        <scheme val="minor"/>
      </rPr>
      <t xml:space="preserve"> KORISNICI MIROVINA KOJI SU PRAVO NA MIROVINU OSTVARILI PREMA ZAKONU O MIROVINSKOM OSIGURANJU  - </t>
    </r>
    <r>
      <rPr>
        <b/>
        <i/>
        <sz val="10"/>
        <color rgb="FFFF0000"/>
        <rFont val="Calibri"/>
        <family val="2"/>
        <charset val="238"/>
        <scheme val="minor"/>
      </rPr>
      <t>BEZ MEĐUNARODNIH UGOVORA</t>
    </r>
  </si>
  <si>
    <r>
      <t xml:space="preserve">Pension beneficiaries entitled according to the Pension Insurance Act  
</t>
    </r>
    <r>
      <rPr>
        <b/>
        <i/>
        <sz val="14"/>
        <color rgb="FFFF0000"/>
        <rFont val="Calibri"/>
        <family val="2"/>
        <charset val="238"/>
        <scheme val="minor"/>
      </rPr>
      <t>not including international agreements</t>
    </r>
  </si>
  <si>
    <t>Old age pension</t>
  </si>
  <si>
    <t>Old age pension transformed from disability pension</t>
  </si>
  <si>
    <t>Type of pension</t>
  </si>
  <si>
    <t>Number of beneficiaries</t>
  </si>
  <si>
    <t>Average net pesnion in euros (EUR)</t>
  </si>
  <si>
    <t>Early age pension</t>
  </si>
  <si>
    <t>Old age pension - subtotal</t>
  </si>
  <si>
    <t>Old age pension - grand total</t>
  </si>
  <si>
    <t>Disability pension</t>
  </si>
  <si>
    <t>Survivor's pension</t>
  </si>
  <si>
    <t xml:space="preserve"> I. TOTAL   </t>
  </si>
  <si>
    <t xml:space="preserve">II. Active military personnel - DVO </t>
  </si>
  <si>
    <t>III. Croatian Homeland War veterans - ZOHBDR</t>
  </si>
  <si>
    <t xml:space="preserve">IV. Members of the Croatian Defense Council  - HVO </t>
  </si>
  <si>
    <t>GRAND TOTAL  I.+II.+III.+IV.</t>
  </si>
  <si>
    <t>Basic pension beneficiaries</t>
  </si>
  <si>
    <t>Beneficiaries receiving their personal pension and a part of the survivor's pension (DOM)</t>
  </si>
  <si>
    <t>Actual pension value (AVM in EUR) and the adjustment %</t>
  </si>
  <si>
    <t>Source of data: gross balance</t>
  </si>
  <si>
    <t>The amounts in columns 2012-2022 are convered from HRK to EUR, according to the fixed exchange rate   (1 EUR=7,53450 HRK)</t>
  </si>
  <si>
    <t>Net average ZOMO (Pension Insurance Act) old age pension with 40 or more years of qualifying period</t>
  </si>
  <si>
    <r>
      <t xml:space="preserve">Beneficiaries with minimum pension retire according to the Pension Insurance Act (ZOMO)
</t>
    </r>
    <r>
      <rPr>
        <sz val="8"/>
        <color rgb="FFFF0000"/>
        <rFont val="Calibri"/>
        <family val="2"/>
        <charset val="238"/>
        <scheme val="minor"/>
      </rPr>
      <t xml:space="preserve">(average pension calculated based on the qualifying period and earned salaries)  </t>
    </r>
  </si>
  <si>
    <t>TOTAL</t>
  </si>
  <si>
    <t>up to 41</t>
  </si>
  <si>
    <t xml:space="preserve">  up to 19 </t>
  </si>
  <si>
    <t>46 and more</t>
  </si>
  <si>
    <t xml:space="preserve">40 and more </t>
  </si>
  <si>
    <t>40 and more</t>
  </si>
  <si>
    <r>
      <rPr>
        <b/>
        <i/>
        <u/>
        <sz val="14"/>
        <color rgb="FFFF0000"/>
        <rFont val="Calibri"/>
        <family val="2"/>
        <charset val="238"/>
        <scheme val="minor"/>
      </rPr>
      <t>OLD AGE PENSION</t>
    </r>
    <r>
      <rPr>
        <b/>
        <sz val="10"/>
        <color theme="1"/>
        <rFont val="Calibri"/>
        <family val="2"/>
        <charset val="238"/>
        <scheme val="minor"/>
      </rPr>
      <t xml:space="preserve"> BENEFICIARIES ENTITLED ACCORDING TO THE PENSION INSURANCE ACT  - </t>
    </r>
    <r>
      <rPr>
        <b/>
        <i/>
        <sz val="10"/>
        <color rgb="FFFF0000"/>
        <rFont val="Calibri"/>
        <family val="2"/>
        <charset val="238"/>
        <scheme val="minor"/>
      </rPr>
      <t>NOT INCLUDING INTERNATIONAL AGREEMENTS</t>
    </r>
  </si>
  <si>
    <r>
      <rPr>
        <b/>
        <i/>
        <u/>
        <sz val="14"/>
        <color rgb="FFFF0000"/>
        <rFont val="Calibri"/>
        <family val="2"/>
        <charset val="238"/>
        <scheme val="minor"/>
      </rPr>
      <t>DISABILITY PENSION</t>
    </r>
    <r>
      <rPr>
        <b/>
        <sz val="10"/>
        <color theme="1"/>
        <rFont val="Calibri"/>
        <family val="2"/>
        <charset val="238"/>
        <scheme val="minor"/>
      </rPr>
      <t xml:space="preserve"> BENEFICIARIES ENTITLED ACCORDING TO THE PENSION INSURANCE ACT  - </t>
    </r>
    <r>
      <rPr>
        <b/>
        <i/>
        <sz val="10"/>
        <color rgb="FFFF0000"/>
        <rFont val="Calibri"/>
        <family val="2"/>
        <charset val="238"/>
        <scheme val="minor"/>
      </rPr>
      <t>NOT INCLUDING INTERNATIONAL AGREEMENTS</t>
    </r>
  </si>
  <si>
    <r>
      <rPr>
        <b/>
        <i/>
        <u/>
        <sz val="14"/>
        <color rgb="FFFF0000"/>
        <rFont val="Calibri"/>
        <family val="2"/>
        <charset val="238"/>
        <scheme val="minor"/>
      </rPr>
      <t>SURVIVOR'S PENSION</t>
    </r>
    <r>
      <rPr>
        <b/>
        <sz val="10"/>
        <color theme="1"/>
        <rFont val="Calibri"/>
        <family val="2"/>
        <charset val="238"/>
        <scheme val="minor"/>
      </rPr>
      <t xml:space="preserve"> BENEFICIARIES ENTITLED ACCORDING TO THE PENSION INSURANCE ACT  - </t>
    </r>
    <r>
      <rPr>
        <b/>
        <i/>
        <sz val="10"/>
        <color rgb="FFFF0000"/>
        <rFont val="Calibri"/>
        <family val="2"/>
        <charset val="238"/>
        <scheme val="minor"/>
      </rPr>
      <t>NOT INCLUDING INTERNATIONAL AGREEMENTS</t>
    </r>
  </si>
  <si>
    <t xml:space="preserve"> Qualifying period (years)</t>
  </si>
  <si>
    <t>Average net pension amount</t>
  </si>
  <si>
    <r>
      <rPr>
        <b/>
        <i/>
        <sz val="9"/>
        <color theme="1"/>
        <rFont val="Calibri"/>
        <family val="2"/>
        <charset val="238"/>
        <scheme val="minor"/>
      </rPr>
      <t>Note:</t>
    </r>
    <r>
      <rPr>
        <i/>
        <sz val="9"/>
        <color theme="1"/>
        <rFont val="Calibri"/>
        <family val="2"/>
        <charset val="238"/>
        <scheme val="minor"/>
      </rPr>
      <t xml:space="preserve"> 
*For 2023, the expenses of a one-time cash benefit paid to pensioners to mitigate the consequences caused by the COVID-19 disease, in the total amount of EUR 62.308.819, mostly paid in April, are included.</t>
    </r>
  </si>
  <si>
    <t xml:space="preserve">*For 2022, the expenses of a one-time cash benefit paid to the pensioners to mitigate the consequences of the increased energy prices, in total amount of EUR 59.648.802, mostly paid in May; the expenses of a one-time cash benefit paid to pensioners to mitigate the consequences of increases prices, in the total amount of EUR 62.419.295, mostly paid in October; and the expenses of a one-time benefit paid to pensioners to mitigate the consequences of increased costs of living, in the total amount of EUR 61.727.693, mostly paid in December, are included. </t>
  </si>
  <si>
    <t>Old age pension for long-term insurees</t>
  </si>
  <si>
    <t>Early age pension because of the employer's bankruptcy</t>
  </si>
  <si>
    <r>
      <t xml:space="preserve"> BENEFICIARIES OF </t>
    </r>
    <r>
      <rPr>
        <b/>
        <i/>
        <u/>
        <sz val="14"/>
        <color rgb="FFFF0000"/>
        <rFont val="Calibri"/>
        <family val="2"/>
        <charset val="238"/>
        <scheme val="minor"/>
      </rPr>
      <t>OLD AGE PENSION FOR LONG TERM INSUREES,</t>
    </r>
    <r>
      <rPr>
        <b/>
        <sz val="10"/>
        <color theme="1"/>
        <rFont val="Calibri"/>
        <family val="2"/>
        <charset val="238"/>
        <scheme val="minor"/>
      </rPr>
      <t xml:space="preserve"> ENTITLED ACCORDING TO THE PENSION INSURANCE ACT  
</t>
    </r>
    <r>
      <rPr>
        <b/>
        <sz val="10"/>
        <color rgb="FFFF0000"/>
        <rFont val="Calibri"/>
        <family val="2"/>
        <charset val="238"/>
        <scheme val="minor"/>
      </rPr>
      <t xml:space="preserve"> - </t>
    </r>
    <r>
      <rPr>
        <b/>
        <i/>
        <sz val="10"/>
        <color rgb="FFFF0000"/>
        <rFont val="Calibri"/>
        <family val="2"/>
        <charset val="238"/>
        <scheme val="minor"/>
      </rPr>
      <t>NOT INCLUDING INTERNATIONAL AGREEMENTS</t>
    </r>
  </si>
  <si>
    <r>
      <t xml:space="preserve">BENEFICIARIES OF </t>
    </r>
    <r>
      <rPr>
        <b/>
        <i/>
        <u/>
        <sz val="14"/>
        <color rgb="FFFF0000"/>
        <rFont val="Calibri"/>
        <family val="2"/>
        <charset val="238"/>
        <scheme val="minor"/>
      </rPr>
      <t>OLD AGE PENSIONS CONVERTED FROM DISABILITY PENSIONS,</t>
    </r>
    <r>
      <rPr>
        <b/>
        <sz val="9"/>
        <color theme="1"/>
        <rFont val="Calibri"/>
        <family val="2"/>
        <charset val="238"/>
        <scheme val="minor"/>
      </rPr>
      <t xml:space="preserve"> ENTITLED ACCORDING TO THE PENSION INSURANCE ACT                              
</t>
    </r>
    <r>
      <rPr>
        <b/>
        <sz val="9"/>
        <color rgb="FFFF0000"/>
        <rFont val="Calibri"/>
        <family val="2"/>
        <charset val="238"/>
        <scheme val="minor"/>
      </rPr>
      <t xml:space="preserve">- </t>
    </r>
    <r>
      <rPr>
        <b/>
        <i/>
        <sz val="9"/>
        <color rgb="FFFF0000"/>
        <rFont val="Calibri"/>
        <family val="2"/>
        <charset val="238"/>
        <scheme val="minor"/>
      </rPr>
      <t xml:space="preserve">NOT INCLUDING INTERNATIONAL AGREEMENTS </t>
    </r>
  </si>
  <si>
    <r>
      <rPr>
        <b/>
        <i/>
        <u/>
        <sz val="14"/>
        <color rgb="FFFF0000"/>
        <rFont val="Calibri"/>
        <family val="2"/>
        <charset val="238"/>
        <scheme val="minor"/>
      </rPr>
      <t xml:space="preserve">EARLY AGE PENSIONS BENEFICIARIES </t>
    </r>
    <r>
      <rPr>
        <b/>
        <sz val="10"/>
        <color theme="1"/>
        <rFont val="Calibri"/>
        <family val="2"/>
        <charset val="238"/>
        <scheme val="minor"/>
      </rPr>
      <t xml:space="preserve">ENTITLED ACCORDING TO THE PENSION INSURANCE ACT    
</t>
    </r>
    <r>
      <rPr>
        <b/>
        <sz val="10"/>
        <color rgb="FFFF0000"/>
        <rFont val="Calibri"/>
        <family val="2"/>
        <charset val="238"/>
        <scheme val="minor"/>
      </rPr>
      <t xml:space="preserve">- </t>
    </r>
    <r>
      <rPr>
        <b/>
        <i/>
        <sz val="10"/>
        <color rgb="FFFF0000"/>
        <rFont val="Calibri"/>
        <family val="2"/>
        <charset val="238"/>
        <scheme val="minor"/>
      </rPr>
      <t>NOT INCLUDING INTERNATIONAL AGREEMENTS</t>
    </r>
  </si>
  <si>
    <r>
      <t xml:space="preserve">BENEFICIARIES OF </t>
    </r>
    <r>
      <rPr>
        <b/>
        <sz val="12"/>
        <color theme="1"/>
        <rFont val="Calibri"/>
        <family val="2"/>
        <charset val="238"/>
        <scheme val="minor"/>
      </rPr>
      <t xml:space="preserve"> </t>
    </r>
    <r>
      <rPr>
        <b/>
        <i/>
        <u/>
        <sz val="14"/>
        <color rgb="FFFF0000"/>
        <rFont val="Calibri"/>
        <family val="2"/>
        <charset val="238"/>
        <scheme val="minor"/>
      </rPr>
      <t xml:space="preserve">EARLY AGE PENSIONS BECAUSE OF THE EMPLOYER'S BANKRUPTCY, </t>
    </r>
    <r>
      <rPr>
        <b/>
        <sz val="9"/>
        <color theme="1"/>
        <rFont val="Calibri"/>
        <family val="2"/>
        <charset val="238"/>
        <scheme val="minor"/>
      </rPr>
      <t xml:space="preserve">ENTITLED ACCORDING TO THE PENSION INSURANCE ACT - </t>
    </r>
    <r>
      <rPr>
        <b/>
        <i/>
        <sz val="9"/>
        <color rgb="FFFF0000"/>
        <rFont val="Calibri"/>
        <family val="2"/>
        <charset val="238"/>
        <scheme val="minor"/>
      </rPr>
      <t>NOT INCLUDING INTERNATIONAL AGREEMENTS</t>
    </r>
  </si>
  <si>
    <r>
      <rPr>
        <b/>
        <i/>
        <u/>
        <sz val="14"/>
        <color rgb="FFFF0000"/>
        <rFont val="Calibri"/>
        <family val="2"/>
        <charset val="238"/>
        <scheme val="minor"/>
      </rPr>
      <t>TOTAL OLD AGE PENSION</t>
    </r>
    <r>
      <rPr>
        <b/>
        <sz val="10"/>
        <color theme="1"/>
        <rFont val="Calibri"/>
        <family val="2"/>
        <charset val="238"/>
        <scheme val="minor"/>
      </rPr>
      <t xml:space="preserve"> BENEFICIARIES ENTITLED ACCORDING TO THE PENSION INSURANCE ACT  
</t>
    </r>
    <r>
      <rPr>
        <b/>
        <sz val="10"/>
        <color rgb="FFFF0000"/>
        <rFont val="Calibri"/>
        <family val="2"/>
        <charset val="238"/>
        <scheme val="minor"/>
      </rPr>
      <t xml:space="preserve">- </t>
    </r>
    <r>
      <rPr>
        <b/>
        <i/>
        <sz val="10"/>
        <color rgb="FFFF0000"/>
        <rFont val="Calibri"/>
        <family val="2"/>
        <charset val="238"/>
        <scheme val="minor"/>
      </rPr>
      <t>NOT INCLUDING INTERNATIONAL AGREEMENTS</t>
    </r>
  </si>
  <si>
    <t>As of July 2025, the Pension Insurance Act came into effect (Official Gazette 96/25).</t>
  </si>
  <si>
    <t xml:space="preserve">Number of beneficiaries not including Active Military Personnel (DVO), Police Officers (PO), Authorised Officials (OSO), Croatian Veterans from the Homeland War- ZOHBDR and Members of the Croatian Defence Council (HVO).   </t>
  </si>
  <si>
    <t>OVERVIEW OF BASIC STATUS INFORMATION ON THE PENSION INSURANCE SYSTEM
 for December 2025 (paid in January 2026)</t>
  </si>
  <si>
    <t>* In 2025, an average net salary in the Republic of Croaita is available for November 2025.</t>
  </si>
  <si>
    <t>Net replacement rate for November 2025.</t>
  </si>
  <si>
    <t xml:space="preserve">Average net salary in the Republic of Croatia for November 2025., in EUR (source: State Bureau of Statistics) </t>
  </si>
  <si>
    <t xml:space="preserve">*For  2023, the expenses of a one-time cash benefit paid to pensioners to mitigate the consequences of the increased costs of living, in the amount of EUR 210.483.302 are included.                                                                                                                                                                                                                                                   *For  2024, the expenses of a one-time cash benefit paid to pensioners to mitigate the consequences of the increased costs of living, in the amount of EUR 253.433.409 are included.                                                                                                                                                                                                                                                                **As for 2025, the last available (temporary) data on expenditure incurred for pensions and pension benefits refers to November 2025, while the planned expenditure from January to December 2025 is  8.831.900.000 euro.
</t>
  </si>
  <si>
    <t>For December 2025 (paid in January 2026)</t>
  </si>
  <si>
    <t>Prosječna mjesečna isplaćena netoplaća Republike Hrvatske za studeni 2025. u eurima (EUR) (izvor: DZS)</t>
  </si>
  <si>
    <r>
      <t xml:space="preserve">449,93
</t>
    </r>
    <r>
      <rPr>
        <sz val="12"/>
        <color rgb="FFFF0000"/>
        <rFont val="Calibri"/>
        <family val="2"/>
        <charset val="238"/>
        <scheme val="minor"/>
      </rPr>
      <t>(299,75)</t>
    </r>
  </si>
  <si>
    <t>The annual pension supplement for pensioners, according to the Decision on the value of the annual supplement for one year of pensionable service for the year 2025. (Official Gazette 135/2025)</t>
  </si>
  <si>
    <t>number of beneficiares</t>
  </si>
  <si>
    <t>The amount of the annual pension supplement for one year of pensionable for 2025.</t>
  </si>
  <si>
    <t>6 euros</t>
  </si>
  <si>
    <t>177,15 euros</t>
  </si>
  <si>
    <t>The average paid annual pension supplement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</si>
</sst>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
  </numFmts>
  <fonts count="45" x14ac:knownFonts="1">
    <font>
      <sz val="11"/>
      <color theme="1"/>
      <name val="Calibri"/>
      <family val="2"/>
      <charset val="238"/>
      <scheme val="minor"/>
    </font>
    <font>
      <b/>
      <sz val="11"/>
      <color theme="1"/>
      <name val="Calibri"/>
      <family val="2"/>
      <charset val="238"/>
      <scheme val="minor"/>
    </font>
    <font>
      <b/>
      <sz val="9"/>
      <color theme="1"/>
      <name val="Calibri"/>
      <family val="2"/>
      <charset val="238"/>
      <scheme val="minor"/>
    </font>
    <font>
      <sz val="11"/>
      <name val="Calibri"/>
      <family val="2"/>
      <charset val="238"/>
      <scheme val="minor"/>
    </font>
    <font>
      <b/>
      <sz val="11"/>
      <name val="Calibri"/>
      <family val="2"/>
      <charset val="238"/>
      <scheme val="minor"/>
    </font>
    <font>
      <b/>
      <sz val="10"/>
      <color theme="1"/>
      <name val="Calibri"/>
      <family val="2"/>
      <charset val="238"/>
      <scheme val="minor"/>
    </font>
    <font>
      <b/>
      <i/>
      <u/>
      <sz val="14"/>
      <color rgb="FFFF0000"/>
      <name val="Calibri"/>
      <family val="2"/>
      <charset val="238"/>
      <scheme val="minor"/>
    </font>
    <font>
      <b/>
      <i/>
      <sz val="10"/>
      <color rgb="FFFF0000"/>
      <name val="Calibri"/>
      <family val="2"/>
      <charset val="238"/>
      <scheme val="minor"/>
    </font>
    <font>
      <b/>
      <sz val="10"/>
      <color rgb="FFFF0000"/>
      <name val="Calibri"/>
      <family val="2"/>
      <charset val="238"/>
      <scheme val="minor"/>
    </font>
    <font>
      <b/>
      <i/>
      <sz val="9"/>
      <color rgb="FFFF0000"/>
      <name val="Calibri"/>
      <family val="2"/>
      <charset val="238"/>
      <scheme val="minor"/>
    </font>
    <font>
      <b/>
      <sz val="12"/>
      <color theme="1"/>
      <name val="Calibri"/>
      <family val="2"/>
      <charset val="238"/>
      <scheme val="minor"/>
    </font>
    <font>
      <b/>
      <sz val="12"/>
      <name val="Calibri"/>
      <family val="2"/>
      <charset val="238"/>
      <scheme val="minor"/>
    </font>
    <font>
      <b/>
      <sz val="14"/>
      <color theme="1"/>
      <name val="Calibri"/>
      <family val="2"/>
      <charset val="238"/>
      <scheme val="minor"/>
    </font>
    <font>
      <b/>
      <sz val="14"/>
      <color rgb="FFFF0000"/>
      <name val="Calibri"/>
      <family val="2"/>
      <charset val="238"/>
      <scheme val="minor"/>
    </font>
    <font>
      <sz val="11"/>
      <color rgb="FFFF0000"/>
      <name val="Calibri"/>
      <family val="2"/>
      <charset val="238"/>
      <scheme val="minor"/>
    </font>
    <font>
      <sz val="11"/>
      <color theme="0"/>
      <name val="Calibri"/>
      <family val="2"/>
      <charset val="238"/>
      <scheme val="minor"/>
    </font>
    <font>
      <i/>
      <sz val="9"/>
      <color theme="1"/>
      <name val="Calibri"/>
      <family val="2"/>
      <charset val="238"/>
      <scheme val="minor"/>
    </font>
    <font>
      <b/>
      <i/>
      <sz val="9"/>
      <color theme="1"/>
      <name val="Calibri"/>
      <family val="2"/>
      <charset val="238"/>
      <scheme val="minor"/>
    </font>
    <font>
      <i/>
      <sz val="11"/>
      <color theme="1"/>
      <name val="Calibri"/>
      <family val="2"/>
      <charset val="238"/>
      <scheme val="minor"/>
    </font>
    <font>
      <i/>
      <sz val="10"/>
      <color theme="1"/>
      <name val="Calibri"/>
      <family val="2"/>
      <charset val="238"/>
      <scheme val="minor"/>
    </font>
    <font>
      <sz val="12"/>
      <color theme="1"/>
      <name val="Calibri"/>
      <family val="2"/>
      <charset val="238"/>
      <scheme val="minor"/>
    </font>
    <font>
      <sz val="10"/>
      <color theme="1"/>
      <name val="Calibri"/>
      <family val="2"/>
      <charset val="238"/>
      <scheme val="minor"/>
    </font>
    <font>
      <sz val="10"/>
      <color rgb="FFFF0000"/>
      <name val="Calibri"/>
      <family val="2"/>
      <charset val="238"/>
      <scheme val="minor"/>
    </font>
    <font>
      <sz val="8"/>
      <color theme="1"/>
      <name val="Calibri"/>
      <family val="2"/>
      <charset val="238"/>
      <scheme val="minor"/>
    </font>
    <font>
      <sz val="8"/>
      <color rgb="FFFF0000"/>
      <name val="Calibri"/>
      <family val="2"/>
      <charset val="238"/>
      <scheme val="minor"/>
    </font>
    <font>
      <b/>
      <sz val="14"/>
      <name val="Calibri"/>
      <family val="2"/>
      <charset val="238"/>
      <scheme val="minor"/>
    </font>
    <font>
      <sz val="12"/>
      <name val="Calibri"/>
      <family val="2"/>
      <charset val="238"/>
      <scheme val="minor"/>
    </font>
    <font>
      <b/>
      <sz val="10"/>
      <color rgb="FF7030A0"/>
      <name val="Calibri"/>
      <family val="2"/>
      <charset val="238"/>
      <scheme val="minor"/>
    </font>
    <font>
      <b/>
      <sz val="11"/>
      <color rgb="FF7030A0"/>
      <name val="Calibri"/>
      <family val="2"/>
      <charset val="238"/>
      <scheme val="minor"/>
    </font>
    <font>
      <b/>
      <i/>
      <sz val="14"/>
      <color rgb="FFFF0000"/>
      <name val="Calibri"/>
      <family val="2"/>
      <charset val="238"/>
      <scheme val="minor"/>
    </font>
    <font>
      <b/>
      <i/>
      <sz val="14"/>
      <color theme="1"/>
      <name val="Calibri"/>
      <family val="2"/>
      <charset val="238"/>
      <scheme val="minor"/>
    </font>
    <font>
      <sz val="10"/>
      <color theme="0"/>
      <name val="Calibri"/>
      <family val="2"/>
      <charset val="238"/>
      <scheme val="minor"/>
    </font>
    <font>
      <sz val="18"/>
      <color rgb="FFFF0000"/>
      <name val="Calibri"/>
      <family val="2"/>
      <charset val="238"/>
      <scheme val="minor"/>
    </font>
    <font>
      <b/>
      <sz val="13"/>
      <color theme="1"/>
      <name val="Calibri"/>
      <family val="2"/>
      <charset val="238"/>
      <scheme val="minor"/>
    </font>
    <font>
      <b/>
      <sz val="13"/>
      <color rgb="FF002060"/>
      <name val="Calibri"/>
      <family val="2"/>
      <charset val="238"/>
      <scheme val="minor"/>
    </font>
    <font>
      <i/>
      <sz val="9"/>
      <name val="Calibri"/>
      <family val="2"/>
      <charset val="238"/>
      <scheme val="minor"/>
    </font>
    <font>
      <sz val="9"/>
      <color theme="0"/>
      <name val="Calibri"/>
      <family val="2"/>
      <charset val="238"/>
      <scheme val="minor"/>
    </font>
    <font>
      <b/>
      <sz val="9"/>
      <color rgb="FF7030A0"/>
      <name val="Calibri"/>
      <family val="2"/>
      <charset val="238"/>
      <scheme val="minor"/>
    </font>
    <font>
      <b/>
      <sz val="8"/>
      <color theme="1"/>
      <name val="Calibri"/>
      <family val="2"/>
      <charset val="238"/>
      <scheme val="minor"/>
    </font>
    <font>
      <sz val="10"/>
      <name val="Calibri"/>
      <family val="2"/>
      <charset val="238"/>
      <scheme val="minor"/>
    </font>
    <font>
      <sz val="7"/>
      <color theme="1"/>
      <name val="Calibri"/>
      <family val="2"/>
      <charset val="238"/>
      <scheme val="minor"/>
    </font>
    <font>
      <sz val="12"/>
      <color rgb="FFFF0000"/>
      <name val="Calibri"/>
      <family val="2"/>
      <charset val="238"/>
      <scheme val="minor"/>
    </font>
    <font>
      <b/>
      <sz val="9"/>
      <color rgb="FFFF0000"/>
      <name val="Calibri"/>
      <family val="2"/>
      <charset val="238"/>
      <scheme val="minor"/>
    </font>
    <font>
      <sz val="9"/>
      <color rgb="FF1C1C1C"/>
      <name val="Arial"/>
      <family val="2"/>
      <charset val="238"/>
    </font>
    <font>
      <sz val="9"/>
      <color theme="1"/>
      <name val="Calibri"/>
      <family val="2"/>
      <charset val="238"/>
      <scheme val="minor"/>
    </font>
  </fonts>
  <fills count="8">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theme="6" tint="0.59999389629810485"/>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theme="0" tint="-0.14999847407452621"/>
      </right>
      <top style="thin">
        <color theme="0" tint="-0.14999847407452621"/>
      </top>
      <bottom style="thin">
        <color theme="0" tint="-0.14999847407452621"/>
      </bottom>
      <diagonal/>
    </border>
    <border>
      <left/>
      <right/>
      <top style="thin">
        <color theme="0" tint="-0.14999847407452621"/>
      </top>
      <bottom style="thin">
        <color theme="0" tint="-0.14999847407452621"/>
      </bottom>
      <diagonal/>
    </border>
    <border>
      <left style="thin">
        <color indexed="64"/>
      </left>
      <right style="thin">
        <color indexed="64"/>
      </right>
      <top/>
      <bottom style="thin">
        <color indexed="64"/>
      </bottom>
      <diagonal/>
    </border>
    <border>
      <left style="thin">
        <color auto="1"/>
      </left>
      <right/>
      <top/>
      <bottom/>
      <diagonal/>
    </border>
    <border>
      <left/>
      <right/>
      <top/>
      <bottom style="thin">
        <color auto="1"/>
      </bottom>
      <diagonal/>
    </border>
    <border>
      <left/>
      <right/>
      <top style="thin">
        <color auto="1"/>
      </top>
      <bottom/>
      <diagonal/>
    </border>
    <border>
      <left style="medium">
        <color indexed="64"/>
      </left>
      <right/>
      <top style="medium">
        <color indexed="64"/>
      </top>
      <bottom style="thin">
        <color auto="1"/>
      </bottom>
      <diagonal/>
    </border>
    <border>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s>
  <cellStyleXfs count="1">
    <xf numFmtId="0" fontId="0" fillId="0" borderId="0"/>
  </cellStyleXfs>
  <cellXfs count="110">
    <xf numFmtId="0" fontId="0" fillId="0" borderId="0" xfId="0"/>
    <xf numFmtId="2" fontId="0" fillId="0" borderId="0" xfId="0" applyNumberFormat="1"/>
    <xf numFmtId="0" fontId="0" fillId="2" borderId="1" xfId="0" applyFill="1" applyBorder="1" applyAlignment="1">
      <alignment horizontal="center" vertical="center"/>
    </xf>
    <xf numFmtId="10" fontId="3" fillId="2" borderId="1" xfId="0" applyNumberFormat="1" applyFont="1" applyFill="1" applyBorder="1" applyAlignment="1">
      <alignment horizontal="center"/>
    </xf>
    <xf numFmtId="10" fontId="4" fillId="2" borderId="1" xfId="0" applyNumberFormat="1" applyFont="1" applyFill="1" applyBorder="1" applyAlignment="1">
      <alignment horizontal="center"/>
    </xf>
    <xf numFmtId="0" fontId="2" fillId="3" borderId="1" xfId="0" applyFont="1" applyFill="1" applyBorder="1" applyAlignment="1">
      <alignment horizontal="center" vertical="center" wrapText="1"/>
    </xf>
    <xf numFmtId="0" fontId="1" fillId="3" borderId="1" xfId="0" applyFont="1" applyFill="1" applyBorder="1" applyAlignment="1">
      <alignment horizontal="center"/>
    </xf>
    <xf numFmtId="0" fontId="4" fillId="3" borderId="1" xfId="0" applyFont="1" applyFill="1" applyBorder="1" applyAlignment="1">
      <alignment horizontal="center" vertical="center"/>
    </xf>
    <xf numFmtId="0" fontId="5" fillId="0" borderId="0" xfId="0" applyFont="1" applyAlignment="1">
      <alignment wrapText="1"/>
    </xf>
    <xf numFmtId="0" fontId="2" fillId="0" borderId="0" xfId="0" applyFont="1" applyAlignment="1">
      <alignment vertical="center" wrapText="1"/>
    </xf>
    <xf numFmtId="0" fontId="5" fillId="0" borderId="0" xfId="0" applyFont="1" applyAlignment="1">
      <alignment vertical="center" wrapText="1"/>
    </xf>
    <xf numFmtId="0" fontId="0" fillId="0" borderId="0" xfId="0" applyBorder="1"/>
    <xf numFmtId="2" fontId="0" fillId="2" borderId="1" xfId="0" applyNumberFormat="1" applyFill="1" applyBorder="1" applyAlignment="1">
      <alignment horizontal="center" vertical="center"/>
    </xf>
    <xf numFmtId="0" fontId="0" fillId="0" borderId="0" xfId="0" applyFont="1"/>
    <xf numFmtId="0" fontId="14" fillId="0" borderId="0" xfId="0" applyFont="1"/>
    <xf numFmtId="0" fontId="15" fillId="0" borderId="0" xfId="0" applyFont="1"/>
    <xf numFmtId="0" fontId="0" fillId="0" borderId="0" xfId="0" applyAlignment="1">
      <alignment vertical="top" wrapText="1"/>
    </xf>
    <xf numFmtId="0" fontId="18" fillId="0" borderId="0" xfId="0" applyFont="1" applyAlignment="1">
      <alignment wrapText="1"/>
    </xf>
    <xf numFmtId="0" fontId="19" fillId="0" borderId="0" xfId="0" applyFont="1" applyFill="1" applyBorder="1" applyAlignment="1"/>
    <xf numFmtId="0" fontId="16" fillId="0" borderId="0" xfId="0" applyFont="1" applyFill="1" applyBorder="1" applyAlignment="1">
      <alignment vertical="top"/>
    </xf>
    <xf numFmtId="4" fontId="20" fillId="0" borderId="1" xfId="0" applyNumberFormat="1" applyFont="1" applyFill="1" applyBorder="1" applyAlignment="1">
      <alignment vertical="center"/>
    </xf>
    <xf numFmtId="0" fontId="20" fillId="0" borderId="1" xfId="0" applyFont="1" applyFill="1" applyBorder="1" applyAlignment="1">
      <alignment horizontal="right" vertical="center"/>
    </xf>
    <xf numFmtId="0" fontId="21" fillId="2" borderId="1" xfId="0" applyFont="1" applyFill="1" applyBorder="1" applyAlignment="1">
      <alignment horizontal="left" vertical="center" wrapText="1"/>
    </xf>
    <xf numFmtId="2" fontId="14" fillId="0" borderId="0" xfId="0" applyNumberFormat="1" applyFont="1"/>
    <xf numFmtId="0" fontId="23" fillId="2" borderId="1" xfId="0" applyFont="1" applyFill="1" applyBorder="1" applyAlignment="1">
      <alignment vertical="center" wrapText="1"/>
    </xf>
    <xf numFmtId="0" fontId="21" fillId="2" borderId="1" xfId="0" applyFont="1" applyFill="1" applyBorder="1" applyAlignment="1">
      <alignment vertical="center" wrapText="1"/>
    </xf>
    <xf numFmtId="0" fontId="12" fillId="4" borderId="1" xfId="0" applyFont="1" applyFill="1" applyBorder="1" applyAlignment="1">
      <alignment horizontal="center" vertical="center" wrapText="1"/>
    </xf>
    <xf numFmtId="0" fontId="10" fillId="5" borderId="1" xfId="0" applyFont="1" applyFill="1" applyBorder="1" applyAlignment="1">
      <alignment horizontal="left" vertical="center" wrapText="1"/>
    </xf>
    <xf numFmtId="0" fontId="25" fillId="5" borderId="1" xfId="0" applyFont="1" applyFill="1" applyBorder="1" applyAlignment="1">
      <alignment horizontal="center" vertical="center"/>
    </xf>
    <xf numFmtId="0" fontId="26" fillId="0" borderId="1" xfId="0" applyFont="1" applyFill="1" applyBorder="1" applyAlignment="1">
      <alignment vertical="center"/>
    </xf>
    <xf numFmtId="0" fontId="11" fillId="6" borderId="1" xfId="0" applyFont="1" applyFill="1" applyBorder="1" applyAlignment="1">
      <alignment horizontal="center" vertical="center"/>
    </xf>
    <xf numFmtId="0" fontId="3" fillId="0" borderId="1" xfId="0" applyFont="1" applyFill="1" applyBorder="1" applyAlignment="1">
      <alignment horizontal="left" vertical="center" wrapText="1"/>
    </xf>
    <xf numFmtId="0" fontId="27" fillId="6" borderId="1" xfId="0" applyFont="1" applyFill="1" applyBorder="1" applyAlignment="1">
      <alignment horizontal="center" vertical="center" wrapText="1"/>
    </xf>
    <xf numFmtId="0" fontId="0" fillId="0" borderId="0" xfId="0" applyAlignment="1">
      <alignment vertical="center"/>
    </xf>
    <xf numFmtId="0" fontId="30" fillId="0" borderId="0" xfId="0" applyFont="1" applyAlignment="1"/>
    <xf numFmtId="0" fontId="21" fillId="0" borderId="0" xfId="0" applyFont="1" applyAlignment="1">
      <alignment vertical="center"/>
    </xf>
    <xf numFmtId="0" fontId="22" fillId="0" borderId="0" xfId="0" applyFont="1" applyAlignment="1">
      <alignment vertical="center"/>
    </xf>
    <xf numFmtId="0" fontId="31" fillId="0" borderId="0" xfId="0" applyFont="1" applyAlignment="1">
      <alignment vertical="center"/>
    </xf>
    <xf numFmtId="0" fontId="32" fillId="0" borderId="0" xfId="0" applyFont="1" applyAlignment="1">
      <alignment vertical="top"/>
    </xf>
    <xf numFmtId="0" fontId="21" fillId="0" borderId="0" xfId="0" applyFont="1"/>
    <xf numFmtId="0" fontId="31" fillId="0" borderId="0" xfId="0" applyFont="1"/>
    <xf numFmtId="0" fontId="22" fillId="0" borderId="0" xfId="0" applyFont="1"/>
    <xf numFmtId="0" fontId="0" fillId="2" borderId="0" xfId="0" applyFill="1"/>
    <xf numFmtId="164" fontId="32" fillId="0" borderId="0" xfId="0" applyNumberFormat="1" applyFont="1" applyAlignment="1">
      <alignment vertical="top"/>
    </xf>
    <xf numFmtId="0" fontId="33" fillId="0" borderId="0" xfId="0" applyFont="1" applyBorder="1" applyAlignment="1">
      <alignment horizontal="center" vertical="center"/>
    </xf>
    <xf numFmtId="0" fontId="32" fillId="0" borderId="0" xfId="0" applyFont="1" applyAlignment="1">
      <alignment vertical="top" wrapText="1"/>
    </xf>
    <xf numFmtId="0" fontId="33" fillId="0" borderId="0" xfId="0" applyFont="1" applyBorder="1" applyAlignment="1">
      <alignment vertical="center"/>
    </xf>
    <xf numFmtId="0" fontId="1" fillId="3" borderId="1" xfId="0" applyFont="1" applyFill="1" applyBorder="1" applyAlignment="1">
      <alignment horizontal="center" vertical="center"/>
    </xf>
    <xf numFmtId="0" fontId="15" fillId="0" borderId="0" xfId="0" applyFont="1" applyAlignment="1">
      <alignment horizontal="center" vertical="center"/>
    </xf>
    <xf numFmtId="164" fontId="14" fillId="0" borderId="0" xfId="0" applyNumberFormat="1" applyFont="1"/>
    <xf numFmtId="165" fontId="32" fillId="0" borderId="0" xfId="0" applyNumberFormat="1" applyFont="1" applyAlignment="1">
      <alignment vertical="top"/>
    </xf>
    <xf numFmtId="3" fontId="15" fillId="0" borderId="0" xfId="0" applyNumberFormat="1" applyFont="1" applyAlignment="1">
      <alignment horizontal="center" vertical="center"/>
    </xf>
    <xf numFmtId="0" fontId="37" fillId="7" borderId="1" xfId="0" applyFont="1" applyFill="1" applyBorder="1" applyAlignment="1">
      <alignment horizontal="center" vertical="center" wrapText="1"/>
    </xf>
    <xf numFmtId="1" fontId="26" fillId="2" borderId="1" xfId="0" applyNumberFormat="1" applyFont="1" applyFill="1" applyBorder="1" applyAlignment="1">
      <alignment vertical="center"/>
    </xf>
    <xf numFmtId="4" fontId="26" fillId="2" borderId="1" xfId="0" applyNumberFormat="1" applyFont="1" applyFill="1" applyBorder="1" applyAlignment="1">
      <alignment vertical="center"/>
    </xf>
    <xf numFmtId="1" fontId="11" fillId="6" borderId="1" xfId="0" applyNumberFormat="1" applyFont="1" applyFill="1" applyBorder="1" applyAlignment="1">
      <alignment vertical="center"/>
    </xf>
    <xf numFmtId="4" fontId="11" fillId="6" borderId="1" xfId="0" applyNumberFormat="1" applyFont="1" applyFill="1" applyBorder="1" applyAlignment="1">
      <alignment vertical="center"/>
    </xf>
    <xf numFmtId="1" fontId="25" fillId="5" borderId="1" xfId="0" applyNumberFormat="1" applyFont="1" applyFill="1" applyBorder="1" applyAlignment="1">
      <alignment vertical="center"/>
    </xf>
    <xf numFmtId="4" fontId="25" fillId="5" borderId="1" xfId="0" applyNumberFormat="1" applyFont="1" applyFill="1" applyBorder="1" applyAlignment="1">
      <alignment vertical="center"/>
    </xf>
    <xf numFmtId="0" fontId="10" fillId="5" borderId="1" xfId="0" applyFont="1" applyFill="1" applyBorder="1"/>
    <xf numFmtId="4" fontId="10" fillId="5" borderId="1" xfId="0" applyNumberFormat="1" applyFont="1" applyFill="1" applyBorder="1"/>
    <xf numFmtId="1" fontId="12" fillId="4" borderId="6" xfId="0" applyNumberFormat="1" applyFont="1" applyFill="1" applyBorder="1"/>
    <xf numFmtId="4" fontId="12" fillId="4" borderId="6" xfId="0" applyNumberFormat="1" applyFont="1" applyFill="1" applyBorder="1"/>
    <xf numFmtId="0" fontId="20" fillId="2" borderId="6" xfId="0" applyFont="1" applyFill="1" applyBorder="1" applyAlignment="1">
      <alignment horizontal="right" vertical="center"/>
    </xf>
    <xf numFmtId="4" fontId="20" fillId="2" borderId="6" xfId="0" applyNumberFormat="1" applyFont="1" applyFill="1" applyBorder="1" applyAlignment="1">
      <alignment horizontal="right" vertical="center"/>
    </xf>
    <xf numFmtId="0" fontId="20" fillId="2" borderId="1" xfId="0" applyFont="1" applyFill="1" applyBorder="1" applyAlignment="1">
      <alignment horizontal="right" vertical="center"/>
    </xf>
    <xf numFmtId="4" fontId="20" fillId="2" borderId="1" xfId="0" applyNumberFormat="1" applyFont="1" applyFill="1" applyBorder="1" applyAlignment="1">
      <alignment horizontal="right" vertical="top" wrapText="1"/>
    </xf>
    <xf numFmtId="4" fontId="20" fillId="2" borderId="1" xfId="0" applyNumberFormat="1" applyFont="1" applyFill="1" applyBorder="1" applyAlignment="1">
      <alignment horizontal="right" vertical="center"/>
    </xf>
    <xf numFmtId="0" fontId="26" fillId="0" borderId="7" xfId="0" applyFont="1" applyFill="1" applyBorder="1" applyAlignment="1">
      <alignment horizontal="left" vertical="center"/>
    </xf>
    <xf numFmtId="0" fontId="22" fillId="0" borderId="0" xfId="0" applyFont="1" applyAlignment="1">
      <alignment horizontal="right" vertical="center"/>
    </xf>
    <xf numFmtId="0" fontId="38" fillId="0" borderId="0" xfId="0" applyFont="1" applyAlignment="1">
      <alignment vertical="top"/>
    </xf>
    <xf numFmtId="0" fontId="39" fillId="0" borderId="0" xfId="0" applyFont="1" applyAlignment="1">
      <alignment vertical="center"/>
    </xf>
    <xf numFmtId="3" fontId="20" fillId="0" borderId="1" xfId="0" applyNumberFormat="1" applyFont="1" applyFill="1" applyBorder="1" applyAlignment="1">
      <alignment vertical="center"/>
    </xf>
    <xf numFmtId="165" fontId="20" fillId="0" borderId="1" xfId="0" applyNumberFormat="1" applyFont="1" applyBorder="1"/>
    <xf numFmtId="165" fontId="10" fillId="7" borderId="1" xfId="0" applyNumberFormat="1" applyFont="1" applyFill="1" applyBorder="1"/>
    <xf numFmtId="165" fontId="10" fillId="5" borderId="1" xfId="0" applyNumberFormat="1" applyFont="1" applyFill="1" applyBorder="1"/>
    <xf numFmtId="165" fontId="10" fillId="4" borderId="1" xfId="0" applyNumberFormat="1" applyFont="1" applyFill="1" applyBorder="1"/>
    <xf numFmtId="165" fontId="0" fillId="0" borderId="0" xfId="0" applyNumberFormat="1" applyFont="1"/>
    <xf numFmtId="165" fontId="0" fillId="0" borderId="1" xfId="0" applyNumberFormat="1" applyFont="1" applyBorder="1" applyAlignment="1">
      <alignment horizontal="right" vertical="top"/>
    </xf>
    <xf numFmtId="165" fontId="20" fillId="0" borderId="1" xfId="0" applyNumberFormat="1" applyFont="1" applyBorder="1" applyAlignment="1">
      <alignment horizontal="right" vertical="center"/>
    </xf>
    <xf numFmtId="2" fontId="4" fillId="3" borderId="1" xfId="0" applyNumberFormat="1" applyFont="1" applyFill="1" applyBorder="1" applyAlignment="1">
      <alignment horizontal="center" vertical="center"/>
    </xf>
    <xf numFmtId="0" fontId="0" fillId="0" borderId="0" xfId="0" applyAlignment="1">
      <alignment vertical="top"/>
    </xf>
    <xf numFmtId="0" fontId="0" fillId="0" borderId="0" xfId="0" applyFont="1" applyAlignment="1"/>
    <xf numFmtId="10" fontId="4" fillId="3" borderId="1" xfId="0" applyNumberFormat="1" applyFont="1" applyFill="1" applyBorder="1" applyAlignment="1">
      <alignment horizontal="center"/>
    </xf>
    <xf numFmtId="0" fontId="0" fillId="0" borderId="0" xfId="0" applyFont="1" applyAlignment="1">
      <alignment vertical="top"/>
    </xf>
    <xf numFmtId="2" fontId="1" fillId="3" borderId="1" xfId="0" applyNumberFormat="1" applyFont="1" applyFill="1" applyBorder="1" applyAlignment="1">
      <alignment horizontal="center" vertical="center"/>
    </xf>
    <xf numFmtId="0" fontId="43" fillId="0" borderId="0" xfId="0" applyFont="1" applyAlignment="1">
      <alignment vertical="center"/>
    </xf>
    <xf numFmtId="0" fontId="26" fillId="0" borderId="1" xfId="0" applyFont="1" applyFill="1" applyBorder="1" applyAlignment="1">
      <alignment horizontal="left" vertical="center"/>
    </xf>
    <xf numFmtId="0" fontId="21" fillId="2" borderId="12" xfId="0" applyFont="1" applyFill="1" applyBorder="1" applyAlignment="1">
      <alignment horizontal="left" vertical="center" wrapText="1"/>
    </xf>
    <xf numFmtId="0" fontId="21" fillId="2" borderId="14" xfId="0" applyFont="1" applyFill="1" applyBorder="1" applyAlignment="1">
      <alignment horizontal="left" vertical="center" wrapText="1"/>
    </xf>
    <xf numFmtId="0" fontId="21" fillId="2" borderId="13" xfId="0" applyFont="1" applyFill="1" applyBorder="1" applyAlignment="1">
      <alignment horizontal="right" vertical="center" wrapText="1"/>
    </xf>
    <xf numFmtId="0" fontId="21" fillId="2" borderId="15" xfId="0" applyFont="1" applyFill="1" applyBorder="1" applyAlignment="1">
      <alignment horizontal="right" vertical="center" wrapText="1"/>
    </xf>
    <xf numFmtId="0" fontId="16" fillId="0" borderId="0" xfId="0" applyFont="1" applyAlignment="1">
      <alignment horizontal="left" vertical="top" wrapText="1"/>
    </xf>
    <xf numFmtId="0" fontId="34" fillId="0" borderId="0" xfId="0" applyFont="1" applyBorder="1" applyAlignment="1">
      <alignment horizontal="center" vertical="top" wrapText="1"/>
    </xf>
    <xf numFmtId="0" fontId="21" fillId="2" borderId="1" xfId="0" applyFont="1" applyFill="1" applyBorder="1" applyAlignment="1">
      <alignment horizontal="left" vertical="center" wrapText="1"/>
    </xf>
    <xf numFmtId="0" fontId="28" fillId="2" borderId="8" xfId="0" applyFont="1" applyFill="1" applyBorder="1" applyAlignment="1">
      <alignment horizontal="center" vertical="center" wrapText="1"/>
    </xf>
    <xf numFmtId="0" fontId="35" fillId="0" borderId="0" xfId="0" applyFont="1" applyAlignment="1">
      <alignment horizontal="left" vertical="top" wrapText="1"/>
    </xf>
    <xf numFmtId="0" fontId="44" fillId="2" borderId="10" xfId="0" applyFont="1" applyFill="1" applyBorder="1" applyAlignment="1">
      <alignment horizontal="center" vertical="center" wrapText="1"/>
    </xf>
    <xf numFmtId="0" fontId="44" fillId="2" borderId="11" xfId="0" applyFont="1" applyFill="1" applyBorder="1" applyAlignment="1">
      <alignment horizontal="center" vertical="center" wrapText="1"/>
    </xf>
    <xf numFmtId="0" fontId="5" fillId="0" borderId="0" xfId="0" applyFont="1" applyAlignment="1">
      <alignment horizontal="center" wrapText="1"/>
    </xf>
    <xf numFmtId="0" fontId="36" fillId="2" borderId="0" xfId="0" applyFont="1" applyFill="1" applyBorder="1" applyAlignment="1">
      <alignment horizontal="left" vertical="center" wrapText="1"/>
    </xf>
    <xf numFmtId="0" fontId="40" fillId="0" borderId="9" xfId="0" applyFont="1" applyBorder="1" applyAlignment="1">
      <alignment horizontal="left" vertical="center" wrapText="1"/>
    </xf>
    <xf numFmtId="0" fontId="40" fillId="0" borderId="0" xfId="0" applyFont="1" applyAlignment="1">
      <alignment horizontal="left" vertical="center" wrapText="1"/>
    </xf>
    <xf numFmtId="0" fontId="40" fillId="0" borderId="9" xfId="0" applyFont="1" applyBorder="1" applyAlignment="1">
      <alignment horizontal="left" wrapText="1"/>
    </xf>
    <xf numFmtId="0" fontId="40" fillId="0" borderId="0" xfId="0" applyFont="1" applyAlignment="1">
      <alignment horizontal="left" wrapText="1"/>
    </xf>
    <xf numFmtId="0" fontId="2" fillId="0" borderId="0" xfId="0" applyFont="1" applyAlignment="1">
      <alignment horizontal="center" vertical="center" wrapText="1"/>
    </xf>
    <xf numFmtId="0" fontId="1" fillId="2" borderId="5" xfId="0" applyFont="1" applyFill="1" applyBorder="1" applyAlignment="1">
      <alignment horizontal="center" wrapText="1"/>
    </xf>
    <xf numFmtId="0" fontId="1" fillId="2" borderId="4" xfId="0" applyFont="1" applyFill="1" applyBorder="1" applyAlignment="1">
      <alignment horizontal="center" wrapText="1"/>
    </xf>
    <xf numFmtId="0" fontId="36" fillId="2" borderId="2" xfId="0" applyFont="1" applyFill="1" applyBorder="1" applyAlignment="1">
      <alignment horizontal="left" vertical="center" wrapText="1"/>
    </xf>
    <xf numFmtId="0" fontId="36" fillId="2" borderId="3" xfId="0" applyFont="1" applyFill="1" applyBorder="1" applyAlignment="1">
      <alignment horizontal="left" vertical="center" wrapText="1"/>
    </xf>
  </cellXfs>
  <cellStyles count="1">
    <cellStyle name="Normalno"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361949</xdr:colOff>
      <xdr:row>3</xdr:row>
      <xdr:rowOff>9525</xdr:rowOff>
    </xdr:from>
    <xdr:to>
      <xdr:col>3</xdr:col>
      <xdr:colOff>685799</xdr:colOff>
      <xdr:row>7</xdr:row>
      <xdr:rowOff>704850</xdr:rowOff>
    </xdr:to>
    <xdr:sp macro="" textlink="">
      <xdr:nvSpPr>
        <xdr:cNvPr id="2" name="Zaobljeni pravokutnik 1"/>
        <xdr:cNvSpPr/>
      </xdr:nvSpPr>
      <xdr:spPr>
        <a:xfrm>
          <a:off x="361949" y="1152525"/>
          <a:ext cx="6238875" cy="2114550"/>
        </a:xfrm>
        <a:prstGeom prst="roundRect">
          <a:avLst/>
        </a:prstGeom>
        <a:solidFill>
          <a:srgbClr val="00206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hr-HR" sz="1800"/>
            <a:t>Total number of pensioners</a:t>
          </a:r>
        </a:p>
        <a:p>
          <a:pPr algn="ctr"/>
          <a:r>
            <a:rPr lang="hr-HR" sz="1800" i="1">
              <a:solidFill>
                <a:srgbClr val="FFFF00"/>
              </a:solidFill>
            </a:rPr>
            <a:t>December 2025</a:t>
          </a:r>
        </a:p>
        <a:p>
          <a:pPr algn="ctr"/>
          <a:r>
            <a:rPr lang="hr-HR" sz="2400" b="1"/>
            <a:t>                    	1.228.747</a:t>
          </a:r>
          <a:r>
            <a:rPr lang="hr-HR" sz="2400"/>
            <a:t> </a:t>
          </a:r>
          <a:r>
            <a:rPr lang="hr-HR" sz="1800"/>
            <a:t>(EUR 626,22*) 		                       </a:t>
          </a:r>
          <a:r>
            <a:rPr lang="hr-HR" sz="1000" b="1"/>
            <a:t>*The annual pension supplement is included on monthly basis at 14,76 euros</a:t>
          </a:r>
          <a:endParaRPr lang="hr-HR" sz="1800" b="1"/>
        </a:p>
      </xdr:txBody>
    </xdr:sp>
    <xdr:clientData/>
  </xdr:twoCellAnchor>
  <xdr:twoCellAnchor>
    <xdr:from>
      <xdr:col>0</xdr:col>
      <xdr:colOff>228600</xdr:colOff>
      <xdr:row>18</xdr:row>
      <xdr:rowOff>304800</xdr:rowOff>
    </xdr:from>
    <xdr:to>
      <xdr:col>3</xdr:col>
      <xdr:colOff>781050</xdr:colOff>
      <xdr:row>23</xdr:row>
      <xdr:rowOff>285750</xdr:rowOff>
    </xdr:to>
    <xdr:sp macro="" textlink="">
      <xdr:nvSpPr>
        <xdr:cNvPr id="3" name="Zaobljeni pravokutnik 2"/>
        <xdr:cNvSpPr/>
      </xdr:nvSpPr>
      <xdr:spPr>
        <a:xfrm>
          <a:off x="228600" y="6705600"/>
          <a:ext cx="6467475" cy="2085975"/>
        </a:xfrm>
        <a:prstGeom prst="roundRect">
          <a:avLst/>
        </a:prstGeom>
        <a:solidFill>
          <a:srgbClr val="00206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hr-HR" sz="1800">
              <a:solidFill>
                <a:schemeClr val="lt1"/>
              </a:solidFill>
              <a:latin typeface="+mn-lt"/>
              <a:ea typeface="+mn-ea"/>
              <a:cs typeface="+mn-cs"/>
            </a:rPr>
            <a:t>Total number of pensioners</a:t>
          </a:r>
        </a:p>
        <a:p>
          <a:pPr marL="0" indent="0" algn="ctr"/>
          <a:r>
            <a:rPr lang="hr-HR" sz="1800">
              <a:solidFill>
                <a:srgbClr val="FFFF00"/>
              </a:solidFill>
              <a:latin typeface="+mn-lt"/>
              <a:ea typeface="+mn-ea"/>
              <a:cs typeface="+mn-cs"/>
            </a:rPr>
            <a:t>December 2025</a:t>
          </a:r>
        </a:p>
        <a:p>
          <a:pPr algn="ctr"/>
          <a:r>
            <a:rPr lang="hr-HR" sz="1800" i="1" baseline="0">
              <a:solidFill>
                <a:srgbClr val="FFFF00"/>
              </a:solidFill>
            </a:rPr>
            <a:t>                   according to the international agreements	         		</a:t>
          </a:r>
          <a:r>
            <a:rPr lang="hr-HR" sz="1800" b="1" i="0" baseline="0">
              <a:solidFill>
                <a:schemeClr val="bg1"/>
              </a:solidFill>
            </a:rPr>
            <a:t>191.216 (EUR 191,53*)		</a:t>
          </a:r>
        </a:p>
        <a:p>
          <a:pPr algn="ctr"/>
          <a:r>
            <a:rPr lang="hr-HR" sz="1800" b="1" i="0" baseline="0">
              <a:solidFill>
                <a:schemeClr val="bg1"/>
              </a:solidFill>
            </a:rPr>
            <a:t>	</a:t>
          </a:r>
          <a:r>
            <a:rPr lang="hr-HR" sz="1000" b="1" i="0" baseline="0">
              <a:solidFill>
                <a:schemeClr val="bg1"/>
              </a:solidFill>
            </a:rPr>
            <a:t>*The annual pension supplement is included on monthly basis at 5,09 euros</a:t>
          </a:r>
          <a:r>
            <a:rPr lang="hr-HR" sz="1800" b="1" i="0" baseline="0">
              <a:solidFill>
                <a:schemeClr val="bg1"/>
              </a:solidFill>
            </a:rPr>
            <a:t>				</a:t>
          </a:r>
          <a:r>
            <a:rPr lang="hr-HR" sz="1800" i="1" baseline="0">
              <a:solidFill>
                <a:srgbClr val="FFFF00"/>
              </a:solidFill>
            </a:rPr>
            <a:t>	</a:t>
          </a:r>
          <a:endParaRPr lang="hr-HR" sz="1000" b="1">
            <a:solidFill>
              <a:schemeClr val="bg1"/>
            </a:solidFill>
          </a:endParaRPr>
        </a:p>
      </xdr:txBody>
    </xdr:sp>
    <xdr:clientData/>
  </xdr:twoCellAnchor>
  <xdr:twoCellAnchor>
    <xdr:from>
      <xdr:col>0</xdr:col>
      <xdr:colOff>2457449</xdr:colOff>
      <xdr:row>8</xdr:row>
      <xdr:rowOff>38100</xdr:rowOff>
    </xdr:from>
    <xdr:to>
      <xdr:col>1</xdr:col>
      <xdr:colOff>57149</xdr:colOff>
      <xdr:row>10</xdr:row>
      <xdr:rowOff>9525</xdr:rowOff>
    </xdr:to>
    <xdr:sp macro="" textlink="">
      <xdr:nvSpPr>
        <xdr:cNvPr id="4" name="Minus 3"/>
        <xdr:cNvSpPr/>
      </xdr:nvSpPr>
      <xdr:spPr>
        <a:xfrm>
          <a:off x="609599" y="1562100"/>
          <a:ext cx="57150" cy="352425"/>
        </a:xfrm>
        <a:prstGeom prst="mathMinus">
          <a:avLst/>
        </a:prstGeom>
        <a:solidFill>
          <a:srgbClr val="002060"/>
        </a:solidFill>
        <a:ln w="508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hr-HR" sz="1100"/>
        </a:p>
      </xdr:txBody>
    </xdr:sp>
    <xdr:clientData/>
  </xdr:twoCellAnchor>
  <xdr:twoCellAnchor>
    <xdr:from>
      <xdr:col>0</xdr:col>
      <xdr:colOff>2324101</xdr:colOff>
      <xdr:row>17</xdr:row>
      <xdr:rowOff>161925</xdr:rowOff>
    </xdr:from>
    <xdr:to>
      <xdr:col>1</xdr:col>
      <xdr:colOff>76200</xdr:colOff>
      <xdr:row>18</xdr:row>
      <xdr:rowOff>333375</xdr:rowOff>
    </xdr:to>
    <xdr:sp macro="" textlink="">
      <xdr:nvSpPr>
        <xdr:cNvPr id="5" name="Jednako 4"/>
        <xdr:cNvSpPr/>
      </xdr:nvSpPr>
      <xdr:spPr>
        <a:xfrm>
          <a:off x="609601" y="3400425"/>
          <a:ext cx="76199" cy="219075"/>
        </a:xfrm>
        <a:prstGeom prst="mathEqual">
          <a:avLst/>
        </a:prstGeom>
        <a:solidFill>
          <a:srgbClr val="00206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hr-HR" sz="1100">
            <a:solidFill>
              <a:schemeClr val="tx1"/>
            </a:solidFill>
          </a:endParaRPr>
        </a:p>
      </xdr:txBody>
    </xdr:sp>
    <xdr:clientData/>
  </xdr:twoCellAnchor>
  <xdr:twoCellAnchor>
    <xdr:from>
      <xdr:col>0</xdr:col>
      <xdr:colOff>323852</xdr:colOff>
      <xdr:row>9</xdr:row>
      <xdr:rowOff>180975</xdr:rowOff>
    </xdr:from>
    <xdr:to>
      <xdr:col>3</xdr:col>
      <xdr:colOff>790575</xdr:colOff>
      <xdr:row>16</xdr:row>
      <xdr:rowOff>438150</xdr:rowOff>
    </xdr:to>
    <xdr:sp macro="" textlink="">
      <xdr:nvSpPr>
        <xdr:cNvPr id="6" name="Zaobljeni pravokutnik 5"/>
        <xdr:cNvSpPr/>
      </xdr:nvSpPr>
      <xdr:spPr>
        <a:xfrm>
          <a:off x="323852" y="3771900"/>
          <a:ext cx="6381748" cy="2076450"/>
        </a:xfrm>
        <a:prstGeom prst="roundRect">
          <a:avLst/>
        </a:prstGeom>
        <a:solidFill>
          <a:srgbClr val="00206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hr-HR" sz="1800"/>
            <a:t>Total</a:t>
          </a:r>
          <a:r>
            <a:rPr lang="hr-HR" sz="1800" baseline="0"/>
            <a:t> number of pensioners</a:t>
          </a:r>
          <a:endParaRPr lang="hr-HR" sz="1800"/>
        </a:p>
        <a:p>
          <a:pPr algn="ctr"/>
          <a:r>
            <a:rPr lang="hr-HR" sz="1800" i="1" baseline="0">
              <a:solidFill>
                <a:srgbClr val="FFFF00"/>
              </a:solidFill>
            </a:rPr>
            <a:t>December </a:t>
          </a:r>
          <a:r>
            <a:rPr lang="hr-HR" sz="1800" i="1">
              <a:solidFill>
                <a:srgbClr val="FFFF00"/>
              </a:solidFill>
            </a:rPr>
            <a:t>2025 </a:t>
          </a:r>
        </a:p>
        <a:p>
          <a:pPr algn="ctr"/>
          <a:r>
            <a:rPr lang="hr-HR" sz="1800" i="1">
              <a:solidFill>
                <a:srgbClr val="FFFF00"/>
              </a:solidFill>
            </a:rPr>
            <a:t>not including</a:t>
          </a:r>
          <a:r>
            <a:rPr lang="hr-HR" sz="1800" i="1" baseline="0">
              <a:solidFill>
                <a:srgbClr val="FFFF00"/>
              </a:solidFill>
            </a:rPr>
            <a:t> international agreements</a:t>
          </a:r>
          <a:endParaRPr lang="hr-HR" sz="1800" i="1">
            <a:solidFill>
              <a:srgbClr val="FFFF00"/>
            </a:solidFill>
          </a:endParaRPr>
        </a:p>
        <a:p>
          <a:pPr algn="ctr"/>
          <a:r>
            <a:rPr kumimoji="0" lang="hr-HR" sz="1800" b="1" i="0" u="none" strike="noStrike" kern="0" cap="none" spc="0" normalizeH="0" baseline="0" noProof="0">
              <a:ln>
                <a:noFill/>
              </a:ln>
              <a:solidFill>
                <a:prstClr val="white"/>
              </a:solidFill>
              <a:effectLst/>
              <a:uLnTx/>
              <a:uFillTx/>
              <a:latin typeface="+mn-lt"/>
              <a:ea typeface="+mn-ea"/>
              <a:cs typeface="+mn-cs"/>
            </a:rPr>
            <a:t>                       1.037.531</a:t>
          </a:r>
          <a:r>
            <a:rPr lang="hr-HR" sz="1800"/>
            <a:t>  </a:t>
          </a:r>
          <a:r>
            <a:rPr lang="hr-HR" sz="1800" b="1"/>
            <a:t>(EUR 706,33*</a:t>
          </a:r>
          <a:r>
            <a:rPr lang="hr-HR" sz="1800" b="1" baseline="0"/>
            <a:t> 47,2</a:t>
          </a:r>
          <a:r>
            <a:rPr lang="hr-HR" sz="1800" b="1">
              <a:solidFill>
                <a:schemeClr val="bg1"/>
              </a:solidFill>
            </a:rPr>
            <a:t>%)</a:t>
          </a:r>
          <a:r>
            <a:rPr lang="hr-HR" sz="1800" b="1" baseline="0">
              <a:solidFill>
                <a:schemeClr val="bg1"/>
              </a:solidFill>
            </a:rPr>
            <a:t>                 </a:t>
          </a:r>
          <a:r>
            <a:rPr lang="hr-HR" sz="1800" b="1">
              <a:solidFill>
                <a:schemeClr val="bg1"/>
              </a:solidFill>
            </a:rPr>
            <a:t> 	                            </a:t>
          </a:r>
          <a:r>
            <a:rPr lang="hr-HR" sz="1000" b="1">
              <a:solidFill>
                <a:schemeClr val="bg1"/>
              </a:solidFill>
            </a:rPr>
            <a:t>*The</a:t>
          </a:r>
          <a:r>
            <a:rPr lang="hr-HR" sz="1000" b="1" baseline="0">
              <a:solidFill>
                <a:schemeClr val="bg1"/>
              </a:solidFill>
            </a:rPr>
            <a:t> annual pension supplement is included on monthly basis at 16,54 euros</a:t>
          </a:r>
          <a:endParaRPr lang="hr-HR" sz="1800" b="1">
            <a:solidFill>
              <a:schemeClr val="bg1"/>
            </a:solidFill>
          </a:endParaRPr>
        </a:p>
      </xdr:txBody>
    </xdr:sp>
    <xdr:clientData/>
  </xdr:twoCellAnchor>
  <xdr:twoCellAnchor editAs="oneCell">
    <xdr:from>
      <xdr:col>0</xdr:col>
      <xdr:colOff>0</xdr:colOff>
      <xdr:row>74</xdr:row>
      <xdr:rowOff>95249</xdr:rowOff>
    </xdr:from>
    <xdr:to>
      <xdr:col>3</xdr:col>
      <xdr:colOff>952500</xdr:colOff>
      <xdr:row>96</xdr:row>
      <xdr:rowOff>142874</xdr:rowOff>
    </xdr:to>
    <xdr:pic>
      <xdr:nvPicPr>
        <xdr:cNvPr id="8" name="Slika 7"/>
        <xdr:cNvPicPr>
          <a:picLocks noChangeAspect="1"/>
        </xdr:cNvPicPr>
      </xdr:nvPicPr>
      <xdr:blipFill>
        <a:blip xmlns:r="http://schemas.openxmlformats.org/officeDocument/2006/relationships" r:embed="rId1"/>
        <a:stretch>
          <a:fillRect/>
        </a:stretch>
      </xdr:blipFill>
      <xdr:spPr>
        <a:xfrm>
          <a:off x="0" y="21450299"/>
          <a:ext cx="6867525" cy="4238625"/>
        </a:xfrm>
        <a:prstGeom prst="rect">
          <a:avLst/>
        </a:prstGeom>
      </xdr:spPr>
    </xdr:pic>
    <xdr:clientData/>
  </xdr:twoCellAnchor>
  <xdr:twoCellAnchor editAs="oneCell">
    <xdr:from>
      <xdr:col>0</xdr:col>
      <xdr:colOff>1</xdr:colOff>
      <xdr:row>107</xdr:row>
      <xdr:rowOff>57149</xdr:rowOff>
    </xdr:from>
    <xdr:to>
      <xdr:col>3</xdr:col>
      <xdr:colOff>952500</xdr:colOff>
      <xdr:row>124</xdr:row>
      <xdr:rowOff>171450</xdr:rowOff>
    </xdr:to>
    <xdr:pic>
      <xdr:nvPicPr>
        <xdr:cNvPr id="9" name="Slika 8"/>
        <xdr:cNvPicPr>
          <a:picLocks noChangeAspect="1"/>
        </xdr:cNvPicPr>
      </xdr:nvPicPr>
      <xdr:blipFill>
        <a:blip xmlns:r="http://schemas.openxmlformats.org/officeDocument/2006/relationships" r:embed="rId2"/>
        <a:stretch>
          <a:fillRect/>
        </a:stretch>
      </xdr:blipFill>
      <xdr:spPr>
        <a:xfrm>
          <a:off x="1" y="27184349"/>
          <a:ext cx="6867524" cy="3352801"/>
        </a:xfrm>
        <a:prstGeom prst="rect">
          <a:avLst/>
        </a:prstGeom>
      </xdr:spPr>
    </xdr:pic>
    <xdr:clientData/>
  </xdr:twoCellAnchor>
  <xdr:twoCellAnchor editAs="oneCell">
    <xdr:from>
      <xdr:col>0</xdr:col>
      <xdr:colOff>0</xdr:colOff>
      <xdr:row>24</xdr:row>
      <xdr:rowOff>133350</xdr:rowOff>
    </xdr:from>
    <xdr:to>
      <xdr:col>3</xdr:col>
      <xdr:colOff>923924</xdr:colOff>
      <xdr:row>44</xdr:row>
      <xdr:rowOff>19050</xdr:rowOff>
    </xdr:to>
    <xdr:pic>
      <xdr:nvPicPr>
        <xdr:cNvPr id="7" name="Slika 6"/>
        <xdr:cNvPicPr>
          <a:picLocks noChangeAspect="1"/>
        </xdr:cNvPicPr>
      </xdr:nvPicPr>
      <xdr:blipFill>
        <a:blip xmlns:r="http://schemas.openxmlformats.org/officeDocument/2006/relationships" r:embed="rId3"/>
        <a:stretch>
          <a:fillRect/>
        </a:stretch>
      </xdr:blipFill>
      <xdr:spPr>
        <a:xfrm>
          <a:off x="0" y="9077325"/>
          <a:ext cx="6838949" cy="4152900"/>
        </a:xfrm>
        <a:prstGeom prst="rect">
          <a:avLst/>
        </a:prstGeom>
      </xdr:spPr>
    </xdr:pic>
    <xdr:clientData/>
  </xdr:twoCellAnchor>
</xdr:wsDr>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Q121"/>
  <sheetViews>
    <sheetView tabSelected="1" zoomScaleNormal="100" workbookViewId="0">
      <selection activeCell="G48" sqref="G48"/>
    </sheetView>
  </sheetViews>
  <sheetFormatPr defaultColWidth="9.140625" defaultRowHeight="15" x14ac:dyDescent="0.25"/>
  <cols>
    <col min="1" max="1" width="59" style="13" customWidth="1"/>
    <col min="2" max="6" width="14.85546875" style="13" customWidth="1"/>
    <col min="7" max="7" width="11.28515625" style="14" customWidth="1"/>
    <col min="8" max="8" width="9.140625" style="14" customWidth="1"/>
    <col min="9" max="9" width="12.140625" style="14" customWidth="1"/>
    <col min="10" max="10" width="9.140625" style="14" customWidth="1"/>
    <col min="11" max="11" width="9.140625" style="15" customWidth="1"/>
    <col min="12" max="14" width="9.140625" style="14" customWidth="1"/>
    <col min="15" max="17" width="9.140625" style="14"/>
    <col min="18" max="16384" width="9.140625" style="13"/>
  </cols>
  <sheetData>
    <row r="3" spans="1:15" ht="60" customHeight="1" x14ac:dyDescent="0.25">
      <c r="A3" s="93" t="s">
        <v>59</v>
      </c>
      <c r="B3" s="93"/>
      <c r="C3" s="93"/>
      <c r="D3" s="46"/>
      <c r="E3" s="46"/>
      <c r="F3" s="45"/>
      <c r="G3" s="38"/>
      <c r="H3" s="38"/>
      <c r="I3" s="38"/>
      <c r="J3" s="38"/>
      <c r="K3" s="38"/>
      <c r="L3" s="38"/>
      <c r="M3" s="38"/>
      <c r="N3" s="38"/>
      <c r="O3" s="38"/>
    </row>
    <row r="4" spans="1:15" ht="18" customHeight="1" x14ac:dyDescent="0.25">
      <c r="A4" s="44"/>
      <c r="B4" s="44"/>
      <c r="C4" s="44"/>
      <c r="D4" s="44"/>
      <c r="E4" s="44"/>
      <c r="F4" s="38"/>
      <c r="G4" s="38"/>
      <c r="H4" s="38"/>
      <c r="I4" s="38"/>
      <c r="J4" s="38"/>
      <c r="K4" s="38"/>
      <c r="L4" s="38"/>
      <c r="M4" s="38"/>
      <c r="N4" s="38"/>
      <c r="O4" s="38"/>
    </row>
    <row r="5" spans="1:15" customFormat="1" ht="28.5" customHeight="1" x14ac:dyDescent="0.25">
      <c r="F5" s="38"/>
      <c r="G5" s="38"/>
      <c r="H5" s="38"/>
      <c r="I5" s="38"/>
      <c r="J5" s="38"/>
      <c r="K5" s="38"/>
      <c r="L5" s="38"/>
      <c r="M5" s="38"/>
      <c r="N5" s="38"/>
      <c r="O5" s="38"/>
    </row>
    <row r="6" spans="1:15" customFormat="1" ht="15.75" customHeight="1" x14ac:dyDescent="0.25">
      <c r="F6" s="38"/>
      <c r="G6" s="38"/>
      <c r="H6" s="38"/>
      <c r="I6" s="38"/>
      <c r="J6" s="38"/>
      <c r="K6" s="38"/>
      <c r="L6" s="38"/>
      <c r="M6" s="38"/>
      <c r="N6" s="38"/>
      <c r="O6" s="38"/>
    </row>
    <row r="7" spans="1:15" customFormat="1" ht="49.5" customHeight="1" x14ac:dyDescent="0.25">
      <c r="F7" s="38"/>
      <c r="G7" s="38"/>
      <c r="H7" s="38"/>
      <c r="I7" s="43"/>
      <c r="J7" s="38"/>
      <c r="K7" s="38"/>
      <c r="L7" s="38"/>
      <c r="M7" s="38"/>
      <c r="N7" s="38"/>
      <c r="O7" s="38"/>
    </row>
    <row r="8" spans="1:15" customFormat="1" ht="66" customHeight="1" x14ac:dyDescent="0.25">
      <c r="F8" s="38"/>
      <c r="G8" s="38"/>
      <c r="H8" s="38"/>
      <c r="I8" s="38"/>
      <c r="J8" s="38"/>
      <c r="K8" s="38"/>
      <c r="L8" s="38"/>
      <c r="M8" s="38"/>
      <c r="N8" s="38"/>
      <c r="O8" s="38"/>
    </row>
    <row r="9" spans="1:15" customFormat="1" ht="15" customHeight="1" x14ac:dyDescent="0.25">
      <c r="F9" s="38"/>
      <c r="G9" s="38"/>
      <c r="H9" s="38"/>
      <c r="I9" s="38"/>
      <c r="J9" s="38"/>
      <c r="K9" s="38"/>
      <c r="L9" s="38"/>
      <c r="M9" s="38"/>
      <c r="N9" s="38"/>
      <c r="O9" s="38"/>
    </row>
    <row r="10" spans="1:15" s="42" customFormat="1" ht="15" customHeight="1" x14ac:dyDescent="0.25">
      <c r="F10" s="38"/>
      <c r="G10" s="38"/>
      <c r="H10" s="38"/>
      <c r="I10" s="38"/>
      <c r="J10" s="38"/>
      <c r="K10" s="38"/>
      <c r="L10" s="38"/>
      <c r="M10" s="38"/>
      <c r="N10" s="38"/>
      <c r="O10" s="38"/>
    </row>
    <row r="11" spans="1:15" s="39" customFormat="1" ht="30.75" customHeight="1" x14ac:dyDescent="0.2">
      <c r="A11" s="41"/>
      <c r="B11" s="41"/>
      <c r="C11" s="41"/>
      <c r="D11" s="41"/>
      <c r="E11" s="40"/>
      <c r="F11" s="38"/>
      <c r="G11" s="38"/>
      <c r="H11" s="38"/>
      <c r="I11" s="38"/>
      <c r="J11" s="38"/>
      <c r="K11" s="38"/>
      <c r="L11" s="38"/>
      <c r="M11" s="38"/>
      <c r="N11" s="38"/>
      <c r="O11" s="38"/>
    </row>
    <row r="12" spans="1:15" s="35" customFormat="1" ht="19.5" customHeight="1" x14ac:dyDescent="0.25">
      <c r="A12" s="36"/>
      <c r="B12" s="36"/>
      <c r="C12" s="36"/>
      <c r="D12" s="36"/>
      <c r="E12" s="37"/>
      <c r="F12" s="38"/>
      <c r="G12" s="38"/>
      <c r="H12" s="38"/>
      <c r="I12" s="38"/>
      <c r="J12" s="38"/>
      <c r="K12" s="38"/>
      <c r="L12" s="38"/>
      <c r="M12" s="38"/>
      <c r="N12" s="38"/>
      <c r="O12" s="38"/>
    </row>
    <row r="13" spans="1:15" s="35" customFormat="1" ht="19.5" customHeight="1" x14ac:dyDescent="0.25">
      <c r="A13" s="36"/>
      <c r="B13" s="36"/>
      <c r="C13" s="36"/>
      <c r="D13" s="36"/>
      <c r="E13" s="37"/>
      <c r="F13" s="38"/>
      <c r="G13" s="38"/>
      <c r="H13" s="38"/>
      <c r="I13" s="38"/>
      <c r="J13" s="38"/>
      <c r="K13" s="38"/>
      <c r="L13" s="38"/>
      <c r="M13" s="38"/>
      <c r="N13" s="38"/>
      <c r="O13" s="38"/>
    </row>
    <row r="14" spans="1:15" s="35" customFormat="1" ht="19.5" customHeight="1" x14ac:dyDescent="0.25">
      <c r="A14" s="36"/>
      <c r="B14" s="36"/>
      <c r="C14" s="36"/>
      <c r="D14" s="36"/>
      <c r="E14" s="36"/>
      <c r="F14" s="38"/>
      <c r="G14" s="38"/>
      <c r="H14" s="38"/>
      <c r="I14" s="38"/>
      <c r="J14" s="38"/>
      <c r="K14" s="38"/>
      <c r="L14" s="38"/>
      <c r="M14" s="38"/>
      <c r="N14" s="38"/>
      <c r="O14" s="38"/>
    </row>
    <row r="15" spans="1:15" s="35" customFormat="1" ht="19.5" customHeight="1" x14ac:dyDescent="0.25">
      <c r="A15" s="36"/>
      <c r="B15" s="36"/>
      <c r="C15" s="36"/>
      <c r="D15" s="36"/>
      <c r="E15" s="71"/>
      <c r="F15" s="38"/>
      <c r="G15" s="38"/>
      <c r="H15" s="38"/>
      <c r="I15" s="38"/>
      <c r="J15" s="38"/>
      <c r="K15" s="38"/>
      <c r="L15" s="38"/>
      <c r="M15" s="38"/>
      <c r="N15" s="38"/>
      <c r="O15" s="38"/>
    </row>
    <row r="16" spans="1:15" s="35" customFormat="1" ht="19.5" customHeight="1" x14ac:dyDescent="0.25">
      <c r="A16" s="36"/>
      <c r="B16" s="36"/>
      <c r="C16" s="36"/>
      <c r="D16" s="36"/>
      <c r="E16" s="36"/>
      <c r="F16" s="43"/>
      <c r="G16" s="38"/>
      <c r="H16" s="38"/>
      <c r="I16" s="38"/>
      <c r="J16" s="38"/>
      <c r="K16" s="38"/>
      <c r="L16" s="38"/>
      <c r="M16" s="38"/>
      <c r="N16" s="38"/>
      <c r="O16" s="38"/>
    </row>
    <row r="17" spans="1:17" s="35" customFormat="1" ht="39" customHeight="1" x14ac:dyDescent="0.25">
      <c r="A17" s="36"/>
      <c r="B17" s="36"/>
      <c r="C17" s="36"/>
      <c r="D17" s="69"/>
      <c r="E17" s="37"/>
      <c r="F17" s="43"/>
      <c r="G17" s="50"/>
      <c r="H17" s="38"/>
      <c r="I17" s="38"/>
      <c r="J17" s="38"/>
      <c r="K17" s="38"/>
      <c r="L17" s="38"/>
      <c r="M17" s="38"/>
      <c r="N17" s="38"/>
      <c r="O17" s="38"/>
    </row>
    <row r="18" spans="1:17" s="35" customFormat="1" ht="39" customHeight="1" x14ac:dyDescent="0.25">
      <c r="A18" s="36"/>
      <c r="B18" s="36"/>
      <c r="C18" s="36"/>
      <c r="D18" s="36"/>
      <c r="E18" s="37"/>
      <c r="F18" s="38"/>
      <c r="G18" s="38"/>
      <c r="H18" s="38"/>
      <c r="I18" s="38"/>
      <c r="J18" s="38"/>
      <c r="K18" s="38"/>
      <c r="L18" s="38"/>
      <c r="M18" s="38"/>
      <c r="N18" s="38"/>
      <c r="O18" s="38"/>
    </row>
    <row r="19" spans="1:17" s="35" customFormat="1" ht="39" customHeight="1" x14ac:dyDescent="0.25">
      <c r="A19" s="36"/>
      <c r="B19" s="36"/>
      <c r="C19" s="36"/>
      <c r="D19" s="36"/>
      <c r="E19" s="37"/>
      <c r="F19" s="38"/>
      <c r="G19" s="38"/>
      <c r="H19" s="38"/>
      <c r="I19" s="38"/>
      <c r="J19" s="38"/>
      <c r="K19" s="38"/>
      <c r="L19" s="38"/>
      <c r="M19" s="38"/>
      <c r="N19" s="38"/>
      <c r="O19" s="38"/>
    </row>
    <row r="20" spans="1:17" s="35" customFormat="1" ht="39" customHeight="1" x14ac:dyDescent="0.25">
      <c r="A20" s="36"/>
      <c r="B20" s="36"/>
      <c r="C20" s="36"/>
      <c r="D20" s="36"/>
      <c r="E20" s="37"/>
      <c r="F20" s="33"/>
      <c r="G20" s="36"/>
      <c r="H20" s="36"/>
      <c r="I20" s="36"/>
      <c r="J20" s="36"/>
    </row>
    <row r="21" spans="1:17" s="35" customFormat="1" ht="19.5" customHeight="1" x14ac:dyDescent="0.25">
      <c r="A21" s="36"/>
      <c r="B21" s="36"/>
      <c r="C21" s="36"/>
      <c r="D21" s="36"/>
      <c r="E21" s="37"/>
      <c r="F21" s="33"/>
      <c r="G21" s="36"/>
      <c r="H21" s="36"/>
      <c r="I21" s="36"/>
      <c r="J21" s="36"/>
    </row>
    <row r="22" spans="1:17" customFormat="1" ht="34.5" customHeight="1" x14ac:dyDescent="0.3">
      <c r="D22" s="34"/>
      <c r="E22" s="34"/>
      <c r="F22" s="33"/>
      <c r="G22" s="34"/>
      <c r="H22" s="34"/>
      <c r="I22" s="34"/>
      <c r="J22" s="34"/>
      <c r="K22" s="34"/>
      <c r="L22" s="34"/>
    </row>
    <row r="23" spans="1:17" customFormat="1" ht="33.75" customHeight="1" x14ac:dyDescent="0.25">
      <c r="F23" s="33"/>
    </row>
    <row r="24" spans="1:17" customFormat="1" ht="34.5" customHeight="1" x14ac:dyDescent="0.25"/>
    <row r="25" spans="1:17" customFormat="1" ht="51" customHeight="1" x14ac:dyDescent="0.25">
      <c r="E25" s="33"/>
    </row>
    <row r="26" spans="1:17" x14ac:dyDescent="0.25">
      <c r="C26" s="15"/>
      <c r="D26" s="14"/>
      <c r="E26" s="14"/>
      <c r="F26" s="14"/>
      <c r="G26" s="15"/>
      <c r="K26" s="14"/>
      <c r="N26" s="13"/>
      <c r="O26" s="13"/>
      <c r="P26" s="13"/>
      <c r="Q26" s="13"/>
    </row>
    <row r="27" spans="1:17" x14ac:dyDescent="0.25">
      <c r="C27" s="15"/>
      <c r="D27" s="14"/>
      <c r="E27" s="14"/>
      <c r="F27" s="14"/>
      <c r="G27" s="15"/>
      <c r="K27" s="14"/>
      <c r="N27" s="13"/>
      <c r="O27" s="13"/>
      <c r="P27" s="13"/>
      <c r="Q27" s="13"/>
    </row>
    <row r="28" spans="1:17" x14ac:dyDescent="0.25">
      <c r="C28" s="15"/>
      <c r="D28" s="14"/>
      <c r="E28" s="14"/>
      <c r="F28" s="14"/>
      <c r="G28" s="15"/>
      <c r="I28" s="49"/>
      <c r="K28" s="14"/>
      <c r="N28" s="13"/>
      <c r="O28" s="13"/>
      <c r="P28" s="13"/>
      <c r="Q28" s="13"/>
    </row>
    <row r="29" spans="1:17" x14ac:dyDescent="0.25">
      <c r="C29" s="15"/>
      <c r="D29" s="14"/>
      <c r="E29" s="14"/>
      <c r="F29" s="14"/>
      <c r="G29" s="15"/>
      <c r="K29" s="14"/>
      <c r="N29" s="13"/>
      <c r="O29" s="13"/>
      <c r="P29" s="13"/>
      <c r="Q29" s="13"/>
    </row>
    <row r="30" spans="1:17" x14ac:dyDescent="0.25">
      <c r="C30" s="15"/>
      <c r="D30" s="14"/>
      <c r="E30" s="14"/>
      <c r="F30" s="14"/>
      <c r="G30" s="15"/>
      <c r="K30" s="14"/>
      <c r="N30" s="13"/>
      <c r="O30" s="13"/>
      <c r="P30" s="13"/>
      <c r="Q30" s="13"/>
    </row>
    <row r="31" spans="1:17" x14ac:dyDescent="0.25">
      <c r="C31" s="15"/>
      <c r="D31" s="14"/>
      <c r="E31" s="14"/>
      <c r="F31" s="14"/>
      <c r="G31" s="15"/>
      <c r="K31" s="14"/>
      <c r="N31" s="13"/>
      <c r="O31" s="13"/>
      <c r="P31" s="13"/>
      <c r="Q31" s="13"/>
    </row>
    <row r="32" spans="1:17" x14ac:dyDescent="0.25">
      <c r="C32" s="15"/>
      <c r="D32" s="14"/>
      <c r="E32" s="14"/>
      <c r="F32" s="14"/>
      <c r="G32" s="15"/>
      <c r="K32" s="14"/>
      <c r="N32" s="13"/>
      <c r="O32" s="13"/>
      <c r="P32" s="13"/>
      <c r="Q32" s="13"/>
    </row>
    <row r="33" spans="1:17" x14ac:dyDescent="0.25">
      <c r="C33" s="15"/>
      <c r="D33" s="14"/>
      <c r="E33" s="14"/>
      <c r="F33" s="14"/>
      <c r="G33" s="15"/>
      <c r="K33" s="14"/>
      <c r="N33" s="13"/>
      <c r="O33" s="13"/>
      <c r="P33" s="13"/>
      <c r="Q33" s="13"/>
    </row>
    <row r="34" spans="1:17" x14ac:dyDescent="0.25">
      <c r="C34" s="15"/>
      <c r="D34" s="14"/>
      <c r="E34" s="14"/>
      <c r="F34" s="14"/>
      <c r="G34" s="15"/>
      <c r="K34" s="14"/>
      <c r="N34" s="13"/>
      <c r="O34" s="13"/>
      <c r="P34" s="13"/>
      <c r="Q34" s="13"/>
    </row>
    <row r="35" spans="1:17" x14ac:dyDescent="0.25">
      <c r="C35" s="15"/>
      <c r="D35" s="14"/>
      <c r="E35" s="14"/>
      <c r="F35" s="14"/>
      <c r="G35" s="15"/>
      <c r="K35" s="14"/>
      <c r="N35" s="13"/>
      <c r="O35" s="13"/>
      <c r="P35" s="13"/>
      <c r="Q35" s="13"/>
    </row>
    <row r="36" spans="1:17" x14ac:dyDescent="0.25">
      <c r="C36" s="15"/>
      <c r="D36" s="14"/>
      <c r="E36" s="14"/>
      <c r="F36" s="14"/>
      <c r="G36" s="15"/>
      <c r="K36" s="14"/>
      <c r="N36" s="13"/>
      <c r="O36" s="13"/>
      <c r="P36" s="13"/>
      <c r="Q36" s="13"/>
    </row>
    <row r="37" spans="1:17" x14ac:dyDescent="0.25">
      <c r="C37" s="15"/>
      <c r="D37" s="14"/>
      <c r="E37" s="14"/>
      <c r="F37" s="14"/>
      <c r="G37" s="15"/>
      <c r="K37" s="14"/>
      <c r="N37" s="13"/>
      <c r="O37" s="13"/>
      <c r="P37" s="13"/>
      <c r="Q37" s="13"/>
    </row>
    <row r="38" spans="1:17" x14ac:dyDescent="0.25">
      <c r="C38" s="15"/>
      <c r="D38" s="14"/>
      <c r="E38" s="14"/>
      <c r="F38" s="14"/>
      <c r="G38" s="15"/>
      <c r="K38" s="14"/>
      <c r="N38" s="13"/>
      <c r="O38" s="13"/>
      <c r="P38" s="13"/>
      <c r="Q38" s="13"/>
    </row>
    <row r="39" spans="1:17" x14ac:dyDescent="0.25">
      <c r="C39" s="15"/>
      <c r="D39" s="14"/>
      <c r="E39" s="14"/>
      <c r="F39" s="14"/>
      <c r="G39" s="15"/>
      <c r="K39" s="14"/>
      <c r="N39" s="13"/>
      <c r="O39" s="13"/>
      <c r="P39" s="13"/>
      <c r="Q39" s="13"/>
    </row>
    <row r="40" spans="1:17" x14ac:dyDescent="0.25">
      <c r="C40" s="15"/>
      <c r="D40" s="14"/>
      <c r="E40" s="14"/>
      <c r="F40" s="14"/>
      <c r="G40" s="15"/>
      <c r="K40" s="14"/>
      <c r="N40" s="13"/>
      <c r="O40" s="13"/>
      <c r="P40" s="13"/>
      <c r="Q40" s="13"/>
    </row>
    <row r="41" spans="1:17" x14ac:dyDescent="0.25">
      <c r="C41" s="15"/>
      <c r="D41" s="14"/>
      <c r="E41" s="14"/>
      <c r="F41" s="14"/>
      <c r="G41" s="15"/>
      <c r="K41" s="14"/>
      <c r="N41" s="13"/>
      <c r="O41" s="13"/>
      <c r="P41" s="13"/>
      <c r="Q41" s="13"/>
    </row>
    <row r="42" spans="1:17" x14ac:dyDescent="0.25">
      <c r="C42" s="15"/>
      <c r="D42" s="14"/>
      <c r="E42" s="14"/>
      <c r="F42" s="14"/>
      <c r="G42" s="15"/>
      <c r="K42" s="14"/>
      <c r="N42" s="13"/>
      <c r="O42" s="13"/>
      <c r="P42" s="13"/>
      <c r="Q42" s="13"/>
    </row>
    <row r="43" spans="1:17" x14ac:dyDescent="0.25">
      <c r="C43" s="15"/>
      <c r="D43" s="14"/>
      <c r="E43" s="14"/>
      <c r="F43" s="14"/>
      <c r="G43" s="15"/>
      <c r="K43" s="14"/>
      <c r="N43" s="13"/>
      <c r="O43" s="13"/>
      <c r="P43" s="13"/>
      <c r="Q43" s="13"/>
    </row>
    <row r="44" spans="1:17" x14ac:dyDescent="0.25">
      <c r="C44" s="15"/>
      <c r="D44" s="14"/>
      <c r="E44" s="14"/>
      <c r="F44" s="14"/>
      <c r="G44" s="15"/>
      <c r="K44" s="14"/>
      <c r="N44" s="13"/>
      <c r="O44" s="13"/>
      <c r="P44" s="13"/>
      <c r="Q44" s="13"/>
    </row>
    <row r="45" spans="1:17" x14ac:dyDescent="0.25">
      <c r="A45" s="70" t="s">
        <v>60</v>
      </c>
      <c r="C45" s="15"/>
      <c r="D45" s="14"/>
      <c r="E45" s="14"/>
      <c r="F45" s="14"/>
      <c r="G45" s="15"/>
      <c r="K45" s="14"/>
      <c r="N45" s="13"/>
      <c r="O45" s="13"/>
      <c r="P45" s="13"/>
      <c r="Q45" s="13"/>
    </row>
    <row r="46" spans="1:17" ht="3" customHeight="1" x14ac:dyDescent="0.25">
      <c r="C46" s="15"/>
      <c r="D46" s="14"/>
      <c r="E46" s="14"/>
      <c r="F46" s="14"/>
      <c r="G46" s="15"/>
      <c r="K46" s="14"/>
      <c r="N46" s="13"/>
      <c r="O46" s="13"/>
      <c r="P46" s="13"/>
      <c r="Q46" s="13"/>
    </row>
    <row r="47" spans="1:17" ht="28.5" customHeight="1" x14ac:dyDescent="0.25">
      <c r="A47" s="95" t="s">
        <v>14</v>
      </c>
      <c r="B47" s="95"/>
      <c r="C47" s="95"/>
      <c r="D47" s="95"/>
    </row>
    <row r="48" spans="1:17" ht="38.25" x14ac:dyDescent="0.25">
      <c r="A48" s="32" t="s">
        <v>17</v>
      </c>
      <c r="B48" s="32" t="s">
        <v>18</v>
      </c>
      <c r="C48" s="32" t="s">
        <v>19</v>
      </c>
      <c r="D48" s="52" t="s">
        <v>61</v>
      </c>
      <c r="F48" s="14"/>
    </row>
    <row r="49" spans="1:4" ht="20.25" customHeight="1" x14ac:dyDescent="0.25">
      <c r="A49" s="29" t="s">
        <v>15</v>
      </c>
      <c r="B49" s="53">
        <v>408710</v>
      </c>
      <c r="C49" s="54">
        <v>701.34</v>
      </c>
      <c r="D49" s="73">
        <f>C49/$C$68</f>
        <v>0.46818424566088118</v>
      </c>
    </row>
    <row r="50" spans="1:4" ht="20.25" customHeight="1" x14ac:dyDescent="0.25">
      <c r="A50" s="87" t="s">
        <v>50</v>
      </c>
      <c r="B50" s="53">
        <v>56641</v>
      </c>
      <c r="C50" s="54">
        <v>784.11</v>
      </c>
      <c r="D50" s="73">
        <f t="shared" ref="D50:D65" si="0">C50/$C$68</f>
        <v>0.52343791722296396</v>
      </c>
    </row>
    <row r="51" spans="1:4" ht="20.25" customHeight="1" x14ac:dyDescent="0.25">
      <c r="A51" s="68" t="s">
        <v>16</v>
      </c>
      <c r="B51" s="53">
        <v>62316</v>
      </c>
      <c r="C51" s="54">
        <v>584.6</v>
      </c>
      <c r="D51" s="73">
        <f t="shared" si="0"/>
        <v>0.39025367156208279</v>
      </c>
    </row>
    <row r="52" spans="1:4" ht="18" customHeight="1" x14ac:dyDescent="0.25">
      <c r="A52" s="30" t="s">
        <v>21</v>
      </c>
      <c r="B52" s="55">
        <v>527667</v>
      </c>
      <c r="C52" s="56">
        <v>696.44</v>
      </c>
      <c r="D52" s="74">
        <f t="shared" si="0"/>
        <v>0.46491321762349802</v>
      </c>
    </row>
    <row r="53" spans="1:4" ht="21" customHeight="1" x14ac:dyDescent="0.25">
      <c r="A53" s="29" t="s">
        <v>20</v>
      </c>
      <c r="B53" s="53">
        <v>177721</v>
      </c>
      <c r="C53" s="54">
        <v>632.85</v>
      </c>
      <c r="D53" s="73">
        <f t="shared" si="0"/>
        <v>0.42246328437917224</v>
      </c>
    </row>
    <row r="54" spans="1:4" ht="21" customHeight="1" x14ac:dyDescent="0.25">
      <c r="A54" s="31" t="s">
        <v>51</v>
      </c>
      <c r="B54" s="53">
        <v>381</v>
      </c>
      <c r="C54" s="54">
        <v>624.71</v>
      </c>
      <c r="D54" s="73">
        <f t="shared" si="0"/>
        <v>0.41702937249666222</v>
      </c>
    </row>
    <row r="55" spans="1:4" ht="18" customHeight="1" x14ac:dyDescent="0.25">
      <c r="A55" s="30" t="s">
        <v>22</v>
      </c>
      <c r="B55" s="55">
        <v>705769</v>
      </c>
      <c r="C55" s="56">
        <v>680.39</v>
      </c>
      <c r="D55" s="74">
        <f t="shared" si="0"/>
        <v>0.45419893190921229</v>
      </c>
    </row>
    <row r="56" spans="1:4" ht="19.5" customHeight="1" x14ac:dyDescent="0.25">
      <c r="A56" s="29" t="s">
        <v>23</v>
      </c>
      <c r="B56" s="53">
        <v>81684</v>
      </c>
      <c r="C56" s="54">
        <v>465.56</v>
      </c>
      <c r="D56" s="73">
        <f t="shared" si="0"/>
        <v>0.31078771695594126</v>
      </c>
    </row>
    <row r="57" spans="1:4" ht="19.5" customHeight="1" x14ac:dyDescent="0.25">
      <c r="A57" s="29" t="s">
        <v>24</v>
      </c>
      <c r="B57" s="53">
        <v>153581</v>
      </c>
      <c r="C57" s="54">
        <v>532.22</v>
      </c>
      <c r="D57" s="73">
        <f t="shared" si="0"/>
        <v>0.35528704939919897</v>
      </c>
    </row>
    <row r="58" spans="1:4" ht="18.75" x14ac:dyDescent="0.25">
      <c r="A58" s="28" t="s">
        <v>25</v>
      </c>
      <c r="B58" s="57">
        <v>941034</v>
      </c>
      <c r="C58" s="58">
        <v>637.55999999999995</v>
      </c>
      <c r="D58" s="75">
        <f t="shared" si="0"/>
        <v>0.42560747663551396</v>
      </c>
    </row>
    <row r="59" spans="1:4" ht="19.5" customHeight="1" x14ac:dyDescent="0.25">
      <c r="A59" s="27" t="s">
        <v>26</v>
      </c>
      <c r="B59" s="59">
        <v>16186</v>
      </c>
      <c r="C59" s="60">
        <v>888.85</v>
      </c>
      <c r="D59" s="75">
        <f t="shared" si="0"/>
        <v>0.59335781041388524</v>
      </c>
    </row>
    <row r="60" spans="1:4" ht="19.5" customHeight="1" x14ac:dyDescent="0.25">
      <c r="A60" s="27" t="s">
        <v>27</v>
      </c>
      <c r="B60" s="59">
        <v>72431</v>
      </c>
      <c r="C60" s="60">
        <v>1318.85</v>
      </c>
      <c r="D60" s="75">
        <f t="shared" si="0"/>
        <v>0.88040720961281704</v>
      </c>
    </row>
    <row r="61" spans="1:4" ht="19.5" customHeight="1" x14ac:dyDescent="0.25">
      <c r="A61" s="27" t="s">
        <v>28</v>
      </c>
      <c r="B61" s="59">
        <v>7880</v>
      </c>
      <c r="C61" s="60">
        <v>735.45</v>
      </c>
      <c r="D61" s="75">
        <f t="shared" si="0"/>
        <v>0.49095460614152209</v>
      </c>
    </row>
    <row r="62" spans="1:4" ht="19.5" customHeight="1" x14ac:dyDescent="0.3">
      <c r="A62" s="26" t="s">
        <v>29</v>
      </c>
      <c r="B62" s="61">
        <v>1037531</v>
      </c>
      <c r="C62" s="62">
        <v>689.79</v>
      </c>
      <c r="D62" s="76">
        <f t="shared" si="0"/>
        <v>0.46047396528704937</v>
      </c>
    </row>
    <row r="63" spans="1:4" ht="18.75" customHeight="1" x14ac:dyDescent="0.25">
      <c r="A63" s="25" t="s">
        <v>30</v>
      </c>
      <c r="B63" s="63">
        <v>26924</v>
      </c>
      <c r="C63" s="64">
        <v>846.62</v>
      </c>
      <c r="D63" s="73">
        <f t="shared" si="0"/>
        <v>0.56516688918558078</v>
      </c>
    </row>
    <row r="64" spans="1:4" ht="25.5" customHeight="1" x14ac:dyDescent="0.25">
      <c r="A64" s="25" t="s">
        <v>31</v>
      </c>
      <c r="B64" s="63">
        <v>111350</v>
      </c>
      <c r="C64" s="64">
        <v>708.64</v>
      </c>
      <c r="D64" s="73">
        <f t="shared" si="0"/>
        <v>0.4730574098798398</v>
      </c>
    </row>
    <row r="65" spans="1:17" ht="29.25" customHeight="1" x14ac:dyDescent="0.25">
      <c r="A65" s="25" t="s">
        <v>35</v>
      </c>
      <c r="B65" s="65">
        <v>99255</v>
      </c>
      <c r="C65" s="67">
        <v>1005.68</v>
      </c>
      <c r="D65" s="79">
        <f t="shared" si="0"/>
        <v>0.6713484646194926</v>
      </c>
    </row>
    <row r="66" spans="1:17" ht="30.75" customHeight="1" x14ac:dyDescent="0.25">
      <c r="A66" s="24" t="s">
        <v>36</v>
      </c>
      <c r="B66" s="65">
        <v>279681</v>
      </c>
      <c r="C66" s="66" t="s">
        <v>66</v>
      </c>
      <c r="D66" s="78">
        <v>0.3</v>
      </c>
      <c r="E66" s="84"/>
      <c r="F66" s="77"/>
      <c r="G66" s="23"/>
      <c r="I66" s="23"/>
    </row>
    <row r="67" spans="1:17" ht="18" customHeight="1" x14ac:dyDescent="0.25">
      <c r="A67" s="22" t="s">
        <v>32</v>
      </c>
      <c r="B67" s="21">
        <v>14.45</v>
      </c>
      <c r="C67" s="20">
        <v>6.48</v>
      </c>
      <c r="F67" s="15"/>
      <c r="K67" s="14"/>
      <c r="M67" s="13"/>
      <c r="N67" s="13"/>
      <c r="O67" s="13"/>
      <c r="P67" s="13"/>
      <c r="Q67" s="13"/>
    </row>
    <row r="68" spans="1:17" ht="25.5" customHeight="1" x14ac:dyDescent="0.25">
      <c r="A68" s="94" t="s">
        <v>62</v>
      </c>
      <c r="B68" s="94"/>
      <c r="C68" s="72">
        <v>1498</v>
      </c>
      <c r="F68" s="15"/>
      <c r="K68" s="14"/>
      <c r="M68" s="13"/>
      <c r="N68" s="13"/>
      <c r="O68" s="13"/>
      <c r="P68" s="13"/>
      <c r="Q68" s="13"/>
    </row>
    <row r="69" spans="1:17" ht="15.75" thickBot="1" x14ac:dyDescent="0.3">
      <c r="A69" s="86" t="s">
        <v>57</v>
      </c>
    </row>
    <row r="70" spans="1:17" ht="36" customHeight="1" x14ac:dyDescent="0.25">
      <c r="A70" s="97" t="s">
        <v>67</v>
      </c>
      <c r="B70" s="98"/>
    </row>
    <row r="71" spans="1:17" ht="21" customHeight="1" x14ac:dyDescent="0.25">
      <c r="A71" s="88" t="s">
        <v>68</v>
      </c>
      <c r="B71" s="90">
        <v>1228090</v>
      </c>
    </row>
    <row r="72" spans="1:17" ht="25.5" x14ac:dyDescent="0.25">
      <c r="A72" s="88" t="s">
        <v>69</v>
      </c>
      <c r="B72" s="90" t="s">
        <v>70</v>
      </c>
    </row>
    <row r="73" spans="1:17" ht="21" customHeight="1" thickBot="1" x14ac:dyDescent="0.3">
      <c r="A73" s="89" t="s">
        <v>72</v>
      </c>
      <c r="B73" s="91" t="s">
        <v>71</v>
      </c>
    </row>
    <row r="74" spans="1:17" x14ac:dyDescent="0.25">
      <c r="E74" s="14"/>
      <c r="F74" s="15"/>
      <c r="K74" s="14"/>
    </row>
    <row r="75" spans="1:17" x14ac:dyDescent="0.25">
      <c r="E75" s="14"/>
      <c r="F75" s="15"/>
      <c r="K75" s="14"/>
    </row>
    <row r="76" spans="1:17" x14ac:dyDescent="0.25">
      <c r="E76" s="14"/>
      <c r="F76" s="15"/>
      <c r="K76" s="14"/>
    </row>
    <row r="98" spans="1:12" x14ac:dyDescent="0.25">
      <c r="A98" s="19" t="s">
        <v>33</v>
      </c>
      <c r="B98" s="18"/>
      <c r="C98"/>
      <c r="D98"/>
      <c r="E98"/>
      <c r="F98"/>
    </row>
    <row r="99" spans="1:12" ht="12" customHeight="1" x14ac:dyDescent="0.25">
      <c r="A99" s="19" t="s">
        <v>34</v>
      </c>
      <c r="B99" s="18"/>
      <c r="C99" s="18"/>
      <c r="D99" s="18"/>
      <c r="E99" s="18"/>
      <c r="F99" s="18"/>
    </row>
    <row r="100" spans="1:12" ht="5.25" customHeight="1" x14ac:dyDescent="0.25"/>
    <row r="101" spans="1:12" ht="15" customHeight="1" x14ac:dyDescent="0.25">
      <c r="A101" s="92" t="s">
        <v>48</v>
      </c>
      <c r="B101" s="92"/>
      <c r="C101" s="92"/>
      <c r="D101" s="92"/>
      <c r="E101" s="16"/>
      <c r="F101" s="16"/>
      <c r="G101" s="16"/>
      <c r="H101" s="16"/>
      <c r="I101" s="16"/>
      <c r="J101" s="16"/>
      <c r="K101" s="16"/>
      <c r="L101" s="16"/>
    </row>
    <row r="102" spans="1:12" ht="15" customHeight="1" x14ac:dyDescent="0.25">
      <c r="A102" s="92"/>
      <c r="B102" s="92"/>
      <c r="C102" s="92"/>
      <c r="D102" s="92"/>
      <c r="E102" s="17"/>
      <c r="F102" s="17"/>
      <c r="G102" s="17"/>
      <c r="H102" s="17"/>
      <c r="I102" s="17"/>
      <c r="J102" s="17"/>
      <c r="K102" s="17"/>
      <c r="L102" s="17"/>
    </row>
    <row r="103" spans="1:12" ht="6.75" customHeight="1" x14ac:dyDescent="0.25">
      <c r="A103" s="92"/>
      <c r="B103" s="92"/>
      <c r="C103" s="92"/>
      <c r="D103" s="92"/>
    </row>
    <row r="104" spans="1:12" ht="52.5" customHeight="1" x14ac:dyDescent="0.25">
      <c r="A104" s="92" t="s">
        <v>49</v>
      </c>
      <c r="B104" s="92"/>
      <c r="C104" s="92"/>
      <c r="D104" s="92"/>
    </row>
    <row r="105" spans="1:12" ht="47.25" customHeight="1" x14ac:dyDescent="0.25">
      <c r="A105" s="96" t="s">
        <v>63</v>
      </c>
      <c r="B105" s="96"/>
      <c r="C105" s="96"/>
      <c r="D105" s="96"/>
    </row>
    <row r="106" spans="1:12" x14ac:dyDescent="0.25">
      <c r="A106" s="96"/>
      <c r="B106" s="96"/>
      <c r="C106" s="96"/>
      <c r="D106" s="96"/>
      <c r="E106" s="14"/>
      <c r="F106" s="14"/>
      <c r="G106" s="15"/>
    </row>
    <row r="107" spans="1:12" x14ac:dyDescent="0.25">
      <c r="A107" s="96"/>
      <c r="B107" s="96"/>
      <c r="C107" s="96"/>
      <c r="D107" s="96"/>
    </row>
    <row r="120" spans="1:11" ht="15" customHeight="1" x14ac:dyDescent="0.25">
      <c r="A120" s="92"/>
      <c r="B120" s="92"/>
      <c r="C120" s="92"/>
      <c r="D120" s="16"/>
      <c r="E120" s="81"/>
      <c r="F120" s="16"/>
      <c r="G120" s="16"/>
      <c r="H120" s="16"/>
      <c r="I120" s="16"/>
      <c r="J120" s="16"/>
      <c r="K120" s="16"/>
    </row>
    <row r="121" spans="1:11" x14ac:dyDescent="0.25">
      <c r="A121" s="92"/>
      <c r="B121" s="92"/>
      <c r="C121" s="92"/>
      <c r="E121" s="82"/>
    </row>
  </sheetData>
  <mergeCells count="8">
    <mergeCell ref="A120:C121"/>
    <mergeCell ref="A3:C3"/>
    <mergeCell ref="A68:B68"/>
    <mergeCell ref="A47:D47"/>
    <mergeCell ref="A104:D104"/>
    <mergeCell ref="A101:D103"/>
    <mergeCell ref="A105:D107"/>
    <mergeCell ref="A70:B70"/>
  </mergeCells>
  <pageMargins left="0.59055118110236227" right="0" top="0.39370078740157483" bottom="0.39370078740157483" header="0.31496062992125984" footer="0.31496062992125984"/>
  <pageSetup paperSize="9" scale="83" orientation="portrait" r:id="rId1"/>
  <rowBreaks count="2" manualBreakCount="2">
    <brk id="24" max="3" man="1"/>
    <brk id="74" max="3"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C33"/>
  <sheetViews>
    <sheetView workbookViewId="0">
      <selection activeCell="C7" sqref="C7:D30"/>
    </sheetView>
  </sheetViews>
  <sheetFormatPr defaultRowHeight="15" x14ac:dyDescent="0.25"/>
  <cols>
    <col min="2" max="2" width="15.140625" customWidth="1"/>
    <col min="3" max="3" width="15" customWidth="1"/>
    <col min="4" max="4" width="16" customWidth="1"/>
    <col min="5" max="5" width="15.28515625" customWidth="1"/>
  </cols>
  <sheetData>
    <row r="2" spans="2:29" ht="37.5" customHeight="1" x14ac:dyDescent="0.25">
      <c r="B2" s="99" t="s">
        <v>45</v>
      </c>
      <c r="C2" s="99"/>
      <c r="D2" s="99"/>
      <c r="E2" s="99"/>
      <c r="F2" s="8"/>
      <c r="G2" s="8"/>
      <c r="H2" s="8"/>
      <c r="I2" s="8"/>
      <c r="J2" s="8"/>
      <c r="K2" s="8"/>
      <c r="L2" s="8"/>
      <c r="M2" s="8"/>
      <c r="N2" s="8"/>
      <c r="O2" s="8"/>
      <c r="P2" s="8"/>
      <c r="Q2" s="8"/>
      <c r="R2" s="8"/>
      <c r="S2" s="8"/>
      <c r="T2" s="8"/>
      <c r="U2" s="8"/>
      <c r="V2" s="8"/>
      <c r="W2" s="8"/>
      <c r="X2" s="8"/>
      <c r="Y2" s="8"/>
      <c r="Z2" s="8"/>
      <c r="AA2" s="8"/>
      <c r="AB2" s="8"/>
      <c r="AC2" s="8"/>
    </row>
    <row r="5" spans="2:29" x14ac:dyDescent="0.25">
      <c r="B5" t="str">
        <f>'starosna mirovina BMU'!B5</f>
        <v>For December 2025 (paid in January 2026)</v>
      </c>
    </row>
    <row r="6" spans="2:29" ht="35.25" customHeight="1" x14ac:dyDescent="0.25">
      <c r="B6" s="5" t="s">
        <v>46</v>
      </c>
      <c r="C6" s="5" t="str">
        <f>'starosna mirovina BMU'!C6</f>
        <v>Number of beneficiaries</v>
      </c>
      <c r="D6" s="5" t="str">
        <f>'starosna mirovina BMU'!D6</f>
        <v>Average net pension amount</v>
      </c>
      <c r="E6" s="5" t="str">
        <f>'starosna mirovina BMU'!E6</f>
        <v>Net replacement rate for November 2025.</v>
      </c>
    </row>
    <row r="7" spans="2:29" x14ac:dyDescent="0.25">
      <c r="B7" s="6" t="s">
        <v>39</v>
      </c>
      <c r="C7" s="2">
        <v>39725</v>
      </c>
      <c r="D7" s="12">
        <v>353.03933769666457</v>
      </c>
      <c r="E7" s="3">
        <f t="shared" ref="E7:E30" si="0">D7/$D$33</f>
        <v>0.23567379018468931</v>
      </c>
    </row>
    <row r="8" spans="2:29" x14ac:dyDescent="0.25">
      <c r="B8" s="6" t="s">
        <v>1</v>
      </c>
      <c r="C8" s="2">
        <v>18213</v>
      </c>
      <c r="D8" s="12">
        <v>408.07</v>
      </c>
      <c r="E8" s="3">
        <f t="shared" si="0"/>
        <v>0.27240987983978637</v>
      </c>
    </row>
    <row r="9" spans="2:29" x14ac:dyDescent="0.25">
      <c r="B9" s="6" t="s">
        <v>2</v>
      </c>
      <c r="C9" s="2">
        <v>19682</v>
      </c>
      <c r="D9" s="12">
        <v>495.58</v>
      </c>
      <c r="E9" s="3">
        <f t="shared" si="0"/>
        <v>0.33082777036048061</v>
      </c>
    </row>
    <row r="10" spans="2:29" x14ac:dyDescent="0.25">
      <c r="B10" s="6">
        <v>30</v>
      </c>
      <c r="C10" s="2">
        <v>4839</v>
      </c>
      <c r="D10" s="12">
        <v>540.54999999999995</v>
      </c>
      <c r="E10" s="3">
        <f t="shared" si="0"/>
        <v>0.36084779706275033</v>
      </c>
    </row>
    <row r="11" spans="2:29" x14ac:dyDescent="0.25">
      <c r="B11" s="6">
        <v>31</v>
      </c>
      <c r="C11" s="2">
        <v>4379</v>
      </c>
      <c r="D11" s="12">
        <v>566.32000000000005</v>
      </c>
      <c r="E11" s="3">
        <f t="shared" si="0"/>
        <v>0.37805073431241659</v>
      </c>
    </row>
    <row r="12" spans="2:29" x14ac:dyDescent="0.25">
      <c r="B12" s="6">
        <v>32</v>
      </c>
      <c r="C12" s="2">
        <v>4313</v>
      </c>
      <c r="D12" s="12">
        <v>568.58000000000004</v>
      </c>
      <c r="E12" s="3">
        <f t="shared" si="0"/>
        <v>0.37955941255006681</v>
      </c>
    </row>
    <row r="13" spans="2:29" x14ac:dyDescent="0.25">
      <c r="B13" s="6">
        <v>33</v>
      </c>
      <c r="C13" s="2">
        <v>4180</v>
      </c>
      <c r="D13" s="12">
        <v>589.64</v>
      </c>
      <c r="E13" s="3">
        <f t="shared" si="0"/>
        <v>0.39361815754339119</v>
      </c>
    </row>
    <row r="14" spans="2:29" x14ac:dyDescent="0.25">
      <c r="B14" s="6">
        <v>34</v>
      </c>
      <c r="C14" s="2">
        <v>3753</v>
      </c>
      <c r="D14" s="12">
        <v>612.5</v>
      </c>
      <c r="E14" s="3">
        <f t="shared" si="0"/>
        <v>0.40887850467289721</v>
      </c>
    </row>
    <row r="15" spans="2:29" x14ac:dyDescent="0.25">
      <c r="B15" s="6">
        <v>35</v>
      </c>
      <c r="C15" s="2">
        <v>12147</v>
      </c>
      <c r="D15" s="12">
        <v>593.46</v>
      </c>
      <c r="E15" s="3">
        <f t="shared" si="0"/>
        <v>0.39616822429906545</v>
      </c>
    </row>
    <row r="16" spans="2:29" x14ac:dyDescent="0.25">
      <c r="B16" s="6">
        <v>36</v>
      </c>
      <c r="C16" s="2">
        <v>5704</v>
      </c>
      <c r="D16" s="12">
        <v>641.86</v>
      </c>
      <c r="E16" s="3">
        <f t="shared" si="0"/>
        <v>0.42847797062750337</v>
      </c>
    </row>
    <row r="17" spans="2:5" x14ac:dyDescent="0.25">
      <c r="B17" s="6">
        <v>37</v>
      </c>
      <c r="C17" s="2">
        <v>4756</v>
      </c>
      <c r="D17" s="12">
        <v>671.7</v>
      </c>
      <c r="E17" s="3">
        <f t="shared" si="0"/>
        <v>0.44839786381842461</v>
      </c>
    </row>
    <row r="18" spans="2:5" x14ac:dyDescent="0.25">
      <c r="B18" s="6">
        <v>38</v>
      </c>
      <c r="C18" s="2">
        <v>4288</v>
      </c>
      <c r="D18" s="12">
        <v>706.42</v>
      </c>
      <c r="E18" s="3">
        <f t="shared" si="0"/>
        <v>0.4715754339118825</v>
      </c>
    </row>
    <row r="19" spans="2:5" x14ac:dyDescent="0.25">
      <c r="B19" s="6">
        <v>39</v>
      </c>
      <c r="C19" s="2">
        <v>3300</v>
      </c>
      <c r="D19" s="12">
        <v>729.21</v>
      </c>
      <c r="E19" s="3">
        <f t="shared" si="0"/>
        <v>0.48678905206942591</v>
      </c>
    </row>
    <row r="20" spans="2:5" x14ac:dyDescent="0.25">
      <c r="B20" s="6">
        <v>40</v>
      </c>
      <c r="C20" s="2">
        <v>13527</v>
      </c>
      <c r="D20" s="12">
        <v>720.57</v>
      </c>
      <c r="E20" s="3">
        <f t="shared" si="0"/>
        <v>0.48102136181575439</v>
      </c>
    </row>
    <row r="21" spans="2:5" x14ac:dyDescent="0.25">
      <c r="B21" s="6">
        <v>41</v>
      </c>
      <c r="C21" s="2">
        <v>3407</v>
      </c>
      <c r="D21" s="12">
        <v>755.84</v>
      </c>
      <c r="E21" s="3">
        <f t="shared" si="0"/>
        <v>0.50456608811749004</v>
      </c>
    </row>
    <row r="22" spans="2:5" x14ac:dyDescent="0.25">
      <c r="B22" s="6">
        <v>42</v>
      </c>
      <c r="C22" s="2">
        <v>2081</v>
      </c>
      <c r="D22" s="12">
        <v>784.89</v>
      </c>
      <c r="E22" s="3">
        <f t="shared" si="0"/>
        <v>0.52395861148197598</v>
      </c>
    </row>
    <row r="23" spans="2:5" x14ac:dyDescent="0.25">
      <c r="B23" s="6">
        <v>43</v>
      </c>
      <c r="C23" s="2">
        <v>1561</v>
      </c>
      <c r="D23" s="12">
        <v>824.96</v>
      </c>
      <c r="E23" s="3">
        <f t="shared" si="0"/>
        <v>0.55070761014686254</v>
      </c>
    </row>
    <row r="24" spans="2:5" x14ac:dyDescent="0.25">
      <c r="B24" s="6">
        <v>44</v>
      </c>
      <c r="C24" s="2">
        <v>1119</v>
      </c>
      <c r="D24" s="12">
        <v>863.95</v>
      </c>
      <c r="E24" s="3">
        <f t="shared" si="0"/>
        <v>0.57673564753004003</v>
      </c>
    </row>
    <row r="25" spans="2:5" x14ac:dyDescent="0.25">
      <c r="B25" s="6">
        <v>45</v>
      </c>
      <c r="C25" s="2">
        <v>856</v>
      </c>
      <c r="D25" s="12">
        <v>884.3</v>
      </c>
      <c r="E25" s="3">
        <f t="shared" si="0"/>
        <v>0.59032042723631506</v>
      </c>
    </row>
    <row r="26" spans="2:5" x14ac:dyDescent="0.25">
      <c r="B26" s="6" t="s">
        <v>40</v>
      </c>
      <c r="C26" s="2">
        <v>1751</v>
      </c>
      <c r="D26" s="12">
        <v>999.66</v>
      </c>
      <c r="E26" s="3">
        <f t="shared" si="0"/>
        <v>0.66732977303070762</v>
      </c>
    </row>
    <row r="27" spans="2:5" x14ac:dyDescent="0.25">
      <c r="B27" s="6" t="s">
        <v>37</v>
      </c>
      <c r="C27" s="7">
        <v>153581</v>
      </c>
      <c r="D27" s="80">
        <v>532.22</v>
      </c>
      <c r="E27" s="83">
        <f t="shared" si="0"/>
        <v>0.35528704939919897</v>
      </c>
    </row>
    <row r="28" spans="2:5" x14ac:dyDescent="0.25">
      <c r="B28" s="6" t="s">
        <v>5</v>
      </c>
      <c r="C28" s="2">
        <v>99084</v>
      </c>
      <c r="D28" s="12">
        <v>439.24</v>
      </c>
      <c r="E28" s="3">
        <f t="shared" si="0"/>
        <v>0.29321762349799735</v>
      </c>
    </row>
    <row r="29" spans="2:5" x14ac:dyDescent="0.25">
      <c r="B29" s="6" t="s">
        <v>6</v>
      </c>
      <c r="C29" s="2">
        <v>30195</v>
      </c>
      <c r="D29" s="12">
        <v>645.80999999999995</v>
      </c>
      <c r="E29" s="3">
        <f t="shared" si="0"/>
        <v>0.43111481975967952</v>
      </c>
    </row>
    <row r="30" spans="2:5" x14ac:dyDescent="0.25">
      <c r="B30" s="6" t="s">
        <v>42</v>
      </c>
      <c r="C30" s="2">
        <v>24302</v>
      </c>
      <c r="D30" s="12">
        <v>770.2</v>
      </c>
      <c r="E30" s="3">
        <f t="shared" si="0"/>
        <v>0.51415220293724972</v>
      </c>
    </row>
    <row r="31" spans="2:5" x14ac:dyDescent="0.25">
      <c r="B31" s="101" t="str">
        <f>'starosna mirovina BMU'!B31</f>
        <v xml:space="preserve">Number of beneficiaries not including Active Military Personnel (DVO), Police Officers (PO), Authorised Officials (OSO), Croatian Veterans from the Homeland War- ZOHBDR and Members of the Croatian Defence Council (HVO).   </v>
      </c>
      <c r="C31" s="101"/>
      <c r="D31" s="101"/>
      <c r="E31" s="101"/>
    </row>
    <row r="32" spans="2:5" x14ac:dyDescent="0.25">
      <c r="B32" s="102"/>
      <c r="C32" s="102"/>
      <c r="D32" s="102"/>
      <c r="E32" s="102"/>
    </row>
    <row r="33" spans="2:4" ht="45.75" customHeight="1" x14ac:dyDescent="0.25">
      <c r="B33" s="100" t="str">
        <f>'starosna mirovina BMU'!B33:C33</f>
        <v>Prosječna mjesečna isplaćena netoplaća Republike Hrvatske za studeni 2025. u eurima (EUR) (izvor: DZS)</v>
      </c>
      <c r="C33" s="100"/>
      <c r="D33" s="48">
        <f>'starosna mirovina BMU'!D33</f>
        <v>1498</v>
      </c>
    </row>
  </sheetData>
  <mergeCells count="3">
    <mergeCell ref="B2:E2"/>
    <mergeCell ref="B33:C33"/>
    <mergeCell ref="B31:E32"/>
  </mergeCells>
  <conditionalFormatting sqref="E7:E30">
    <cfRule type="dataBar" priority="1">
      <dataBar>
        <cfvo type="min"/>
        <cfvo type="max"/>
        <color rgb="FF63C384"/>
      </dataBar>
      <extLst>
        <ext xmlns:x14="http://schemas.microsoft.com/office/spreadsheetml/2009/9/main" uri="{B025F937-C7B1-47D3-B67F-A62EFF666E3E}">
          <x14:id>{EB328C51-FA36-4FAD-86BD-A03FECF86510}</x14:id>
        </ext>
      </extLst>
    </cfRule>
  </conditionalFormatting>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dataBar" id="{EB328C51-FA36-4FAD-86BD-A03FECF86510}">
            <x14:dataBar minLength="0" maxLength="100" border="1" negativeBarBorderColorSameAsPositive="0">
              <x14:cfvo type="autoMin"/>
              <x14:cfvo type="autoMax"/>
              <x14:borderColor rgb="FF63C384"/>
              <x14:negativeFillColor rgb="FFFF0000"/>
              <x14:negativeBorderColor rgb="FFFF0000"/>
              <x14:axisColor rgb="FF000000"/>
            </x14:dataBar>
          </x14:cfRule>
          <xm:sqref>E7:E30</xm:sqref>
        </x14:conditionalFormatting>
      </x14:conditionalFormatting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C33"/>
  <sheetViews>
    <sheetView workbookViewId="0"/>
  </sheetViews>
  <sheetFormatPr defaultRowHeight="15" x14ac:dyDescent="0.25"/>
  <cols>
    <col min="2" max="2" width="15.140625" customWidth="1"/>
    <col min="3" max="3" width="22.42578125" customWidth="1"/>
    <col min="4" max="5" width="16.7109375" customWidth="1"/>
  </cols>
  <sheetData>
    <row r="2" spans="2:29" ht="33.75" customHeight="1" x14ac:dyDescent="0.25">
      <c r="B2" s="99" t="s">
        <v>13</v>
      </c>
      <c r="C2" s="99"/>
      <c r="D2" s="99"/>
      <c r="E2" s="99"/>
      <c r="F2" s="8"/>
      <c r="G2" s="8"/>
      <c r="H2" s="8"/>
      <c r="I2" s="8"/>
      <c r="J2" s="8"/>
      <c r="K2" s="8"/>
      <c r="L2" s="8"/>
      <c r="M2" s="8"/>
      <c r="N2" s="8"/>
      <c r="O2" s="8"/>
      <c r="P2" s="8"/>
      <c r="Q2" s="8"/>
      <c r="R2" s="8"/>
      <c r="S2" s="8"/>
      <c r="T2" s="8"/>
      <c r="U2" s="8"/>
      <c r="V2" s="8"/>
      <c r="W2" s="8"/>
      <c r="X2" s="8"/>
      <c r="Y2" s="8"/>
      <c r="Z2" s="8"/>
      <c r="AA2" s="8"/>
      <c r="AB2" s="8"/>
      <c r="AC2" s="8"/>
    </row>
    <row r="5" spans="2:29" x14ac:dyDescent="0.25">
      <c r="B5" t="str">
        <f>'PSM BMU'!B5</f>
        <v>For December 2025 (paid in January 2026)</v>
      </c>
    </row>
    <row r="6" spans="2:29" ht="24" x14ac:dyDescent="0.25">
      <c r="B6" s="5" t="s">
        <v>10</v>
      </c>
      <c r="C6" s="5" t="s">
        <v>0</v>
      </c>
      <c r="D6" s="5" t="s">
        <v>8</v>
      </c>
      <c r="E6" s="5" t="str">
        <f>'starosna mirovina BMU'!E6</f>
        <v>Net replacement rate for November 2025.</v>
      </c>
    </row>
    <row r="7" spans="2:29" x14ac:dyDescent="0.25">
      <c r="B7" s="6" t="s">
        <v>9</v>
      </c>
      <c r="C7" s="2">
        <v>158298</v>
      </c>
      <c r="D7" s="12">
        <v>294.10700451048024</v>
      </c>
      <c r="E7" s="3">
        <f t="shared" ref="E7:E30" si="0">D7/$D$33</f>
        <v>0.19633311382542071</v>
      </c>
    </row>
    <row r="8" spans="2:29" x14ac:dyDescent="0.25">
      <c r="B8" s="6" t="s">
        <v>1</v>
      </c>
      <c r="C8" s="2">
        <v>99329</v>
      </c>
      <c r="D8" s="2">
        <v>359.33</v>
      </c>
      <c r="E8" s="3">
        <f t="shared" si="0"/>
        <v>0.2398731642189586</v>
      </c>
      <c r="I8" s="1"/>
    </row>
    <row r="9" spans="2:29" x14ac:dyDescent="0.25">
      <c r="B9" s="6" t="s">
        <v>2</v>
      </c>
      <c r="C9" s="2">
        <v>105176</v>
      </c>
      <c r="D9" s="2">
        <v>440.97</v>
      </c>
      <c r="E9" s="3">
        <f t="shared" si="0"/>
        <v>0.29437249666221632</v>
      </c>
    </row>
    <row r="10" spans="2:29" x14ac:dyDescent="0.25">
      <c r="B10" s="6">
        <v>30</v>
      </c>
      <c r="C10" s="2">
        <v>50801</v>
      </c>
      <c r="D10" s="2">
        <v>486.06</v>
      </c>
      <c r="E10" s="3">
        <f t="shared" si="0"/>
        <v>0.32447263017356476</v>
      </c>
    </row>
    <row r="11" spans="2:29" x14ac:dyDescent="0.25">
      <c r="B11" s="6">
        <v>31</v>
      </c>
      <c r="C11" s="2">
        <v>33286</v>
      </c>
      <c r="D11" s="2">
        <v>496.26</v>
      </c>
      <c r="E11" s="3">
        <f t="shared" si="0"/>
        <v>0.33128170894526032</v>
      </c>
    </row>
    <row r="12" spans="2:29" x14ac:dyDescent="0.25">
      <c r="B12" s="6">
        <v>32</v>
      </c>
      <c r="C12" s="2">
        <v>32567</v>
      </c>
      <c r="D12" s="2">
        <v>502.48</v>
      </c>
      <c r="E12" s="3">
        <f t="shared" si="0"/>
        <v>0.33543391188251004</v>
      </c>
    </row>
    <row r="13" spans="2:29" x14ac:dyDescent="0.25">
      <c r="B13" s="6">
        <v>33</v>
      </c>
      <c r="C13" s="2">
        <v>29216</v>
      </c>
      <c r="D13" s="2">
        <v>520.65</v>
      </c>
      <c r="E13" s="3">
        <f t="shared" si="0"/>
        <v>0.3475634178905207</v>
      </c>
    </row>
    <row r="14" spans="2:29" x14ac:dyDescent="0.25">
      <c r="B14" s="6">
        <v>34</v>
      </c>
      <c r="C14" s="2">
        <v>23746</v>
      </c>
      <c r="D14" s="2">
        <v>540.47</v>
      </c>
      <c r="E14" s="3">
        <f t="shared" si="0"/>
        <v>0.36079439252336448</v>
      </c>
    </row>
    <row r="15" spans="2:29" x14ac:dyDescent="0.25">
      <c r="B15" s="6">
        <v>35</v>
      </c>
      <c r="C15" s="2">
        <v>89559</v>
      </c>
      <c r="D15" s="2">
        <v>573.67999999999995</v>
      </c>
      <c r="E15" s="3">
        <f t="shared" si="0"/>
        <v>0.38296395193591454</v>
      </c>
    </row>
    <row r="16" spans="2:29" x14ac:dyDescent="0.25">
      <c r="B16" s="6">
        <v>36</v>
      </c>
      <c r="C16" s="2">
        <v>40885</v>
      </c>
      <c r="D16" s="2">
        <v>580.12</v>
      </c>
      <c r="E16" s="3">
        <f t="shared" si="0"/>
        <v>0.38726301735647528</v>
      </c>
    </row>
    <row r="17" spans="2:5" x14ac:dyDescent="0.25">
      <c r="B17" s="6">
        <v>37</v>
      </c>
      <c r="C17" s="2">
        <v>36836</v>
      </c>
      <c r="D17" s="2">
        <v>601.11</v>
      </c>
      <c r="E17" s="3">
        <f t="shared" si="0"/>
        <v>0.4012750333778371</v>
      </c>
    </row>
    <row r="18" spans="2:5" x14ac:dyDescent="0.25">
      <c r="B18" s="6">
        <v>38</v>
      </c>
      <c r="C18" s="2">
        <v>34031</v>
      </c>
      <c r="D18" s="2">
        <v>628.59</v>
      </c>
      <c r="E18" s="3">
        <f t="shared" si="0"/>
        <v>0.41961949265687587</v>
      </c>
    </row>
    <row r="19" spans="2:5" x14ac:dyDescent="0.25">
      <c r="B19" s="6">
        <v>39</v>
      </c>
      <c r="C19" s="2">
        <v>29085</v>
      </c>
      <c r="D19" s="2">
        <v>666.07</v>
      </c>
      <c r="E19" s="3">
        <f t="shared" si="0"/>
        <v>0.44463951935914559</v>
      </c>
    </row>
    <row r="20" spans="2:5" x14ac:dyDescent="0.25">
      <c r="B20" s="6">
        <v>40</v>
      </c>
      <c r="C20" s="2">
        <v>53688</v>
      </c>
      <c r="D20" s="2">
        <v>688.18</v>
      </c>
      <c r="E20" s="3">
        <f t="shared" si="0"/>
        <v>0.45939919893190917</v>
      </c>
    </row>
    <row r="21" spans="2:5" x14ac:dyDescent="0.25">
      <c r="B21" s="6">
        <v>41</v>
      </c>
      <c r="C21" s="2">
        <v>45440</v>
      </c>
      <c r="D21" s="2">
        <v>673.14</v>
      </c>
      <c r="E21" s="3">
        <f t="shared" si="0"/>
        <v>0.44935914552736983</v>
      </c>
    </row>
    <row r="22" spans="2:5" x14ac:dyDescent="0.25">
      <c r="B22" s="6">
        <v>42</v>
      </c>
      <c r="C22" s="2">
        <v>24706</v>
      </c>
      <c r="D22" s="2">
        <v>713.6</v>
      </c>
      <c r="E22" s="3">
        <f t="shared" si="0"/>
        <v>0.47636849132176234</v>
      </c>
    </row>
    <row r="23" spans="2:5" x14ac:dyDescent="0.25">
      <c r="B23" s="6">
        <v>43</v>
      </c>
      <c r="C23" s="2">
        <v>17799</v>
      </c>
      <c r="D23" s="2">
        <v>745.61</v>
      </c>
      <c r="E23" s="3">
        <f t="shared" si="0"/>
        <v>0.49773698264352473</v>
      </c>
    </row>
    <row r="24" spans="2:5" x14ac:dyDescent="0.25">
      <c r="B24" s="6">
        <v>44</v>
      </c>
      <c r="C24" s="2">
        <v>13120</v>
      </c>
      <c r="D24" s="2">
        <v>778.54</v>
      </c>
      <c r="E24" s="3">
        <f t="shared" si="0"/>
        <v>0.51971962616822431</v>
      </c>
    </row>
    <row r="25" spans="2:5" x14ac:dyDescent="0.25">
      <c r="B25" s="6">
        <v>45</v>
      </c>
      <c r="C25" s="2">
        <v>10620</v>
      </c>
      <c r="D25" s="2">
        <v>799.83</v>
      </c>
      <c r="E25" s="3">
        <f t="shared" si="0"/>
        <v>0.53393190921228306</v>
      </c>
    </row>
    <row r="26" spans="2:5" x14ac:dyDescent="0.25">
      <c r="B26" s="6" t="s">
        <v>3</v>
      </c>
      <c r="C26" s="2">
        <v>17296</v>
      </c>
      <c r="D26" s="2">
        <v>889.32</v>
      </c>
      <c r="E26" s="3">
        <f t="shared" si="0"/>
        <v>0.59367156208277705</v>
      </c>
    </row>
    <row r="27" spans="2:5" x14ac:dyDescent="0.25">
      <c r="B27" s="6" t="s">
        <v>4</v>
      </c>
      <c r="C27" s="7">
        <v>945484</v>
      </c>
      <c r="D27" s="7">
        <v>512.73</v>
      </c>
      <c r="E27" s="4">
        <f t="shared" si="0"/>
        <v>0.34227636849132176</v>
      </c>
    </row>
    <row r="28" spans="2:5" x14ac:dyDescent="0.25">
      <c r="B28" s="6" t="s">
        <v>5</v>
      </c>
      <c r="C28" s="2">
        <v>532419</v>
      </c>
      <c r="D28" s="2">
        <v>402.41</v>
      </c>
      <c r="E28" s="3">
        <f t="shared" si="0"/>
        <v>0.26863150867823765</v>
      </c>
    </row>
    <row r="29" spans="2:5" x14ac:dyDescent="0.25">
      <c r="B29" s="6" t="s">
        <v>6</v>
      </c>
      <c r="C29" s="2">
        <v>230396</v>
      </c>
      <c r="D29" s="2">
        <v>598.98</v>
      </c>
      <c r="E29" s="3">
        <f t="shared" si="0"/>
        <v>0.39985313751668894</v>
      </c>
    </row>
    <row r="30" spans="2:5" x14ac:dyDescent="0.25">
      <c r="B30" s="6" t="s">
        <v>7</v>
      </c>
      <c r="C30" s="2">
        <v>182669</v>
      </c>
      <c r="D30" s="2">
        <v>725.5</v>
      </c>
      <c r="E30" s="3">
        <f t="shared" si="0"/>
        <v>0.48431241655540719</v>
      </c>
    </row>
    <row r="33" spans="2:4" ht="49.5" customHeight="1" x14ac:dyDescent="0.25">
      <c r="B33" s="100" t="str">
        <f>'starosna mirovina BMU'!B33:C33</f>
        <v>Prosječna mjesečna isplaćena netoplaća Republike Hrvatske za studeni 2025. u eurima (EUR) (izvor: DZS)</v>
      </c>
      <c r="C33" s="100"/>
      <c r="D33" s="48">
        <f>'starosna mirovina BMU'!D33</f>
        <v>1498</v>
      </c>
    </row>
  </sheetData>
  <mergeCells count="2">
    <mergeCell ref="B2:E2"/>
    <mergeCell ref="B33:C33"/>
  </mergeCells>
  <conditionalFormatting sqref="E7:E30">
    <cfRule type="dataBar" priority="1">
      <dataBar>
        <cfvo type="min"/>
        <cfvo type="max"/>
        <color rgb="FF63C384"/>
      </dataBar>
      <extLst>
        <ext xmlns:x14="http://schemas.microsoft.com/office/spreadsheetml/2009/9/main" uri="{B025F937-C7B1-47D3-B67F-A62EFF666E3E}">
          <x14:id>{61C3327C-20F8-4684-8DFA-75E348A1332F}</x14:id>
        </ext>
      </extLst>
    </cfRule>
  </conditionalFormatting>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dataBar" id="{61C3327C-20F8-4684-8DFA-75E348A1332F}">
            <x14:dataBar minLength="0" maxLength="100" border="1" negativeBarBorderColorSameAsPositive="0">
              <x14:cfvo type="autoMin"/>
              <x14:cfvo type="autoMax"/>
              <x14:borderColor rgb="FF63C384"/>
              <x14:negativeFillColor rgb="FFFF0000"/>
              <x14:negativeBorderColor rgb="FFFF0000"/>
              <x14:axisColor rgb="FF000000"/>
            </x14:dataBar>
          </x14:cfRule>
          <xm:sqref>E7:E30</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C33"/>
  <sheetViews>
    <sheetView topLeftCell="A7" zoomScaleNormal="100" workbookViewId="0">
      <selection activeCell="D33" sqref="D33"/>
    </sheetView>
  </sheetViews>
  <sheetFormatPr defaultRowHeight="15" x14ac:dyDescent="0.25"/>
  <cols>
    <col min="2" max="2" width="15.140625" customWidth="1"/>
    <col min="3" max="3" width="15.42578125" customWidth="1"/>
    <col min="4" max="4" width="15.85546875" customWidth="1"/>
    <col min="5" max="5" width="15.7109375" customWidth="1"/>
  </cols>
  <sheetData>
    <row r="2" spans="2:29" ht="36" customHeight="1" x14ac:dyDescent="0.25">
      <c r="B2" s="99" t="s">
        <v>43</v>
      </c>
      <c r="C2" s="99"/>
      <c r="D2" s="99"/>
      <c r="E2" s="99"/>
      <c r="F2" s="8"/>
      <c r="G2" s="8"/>
      <c r="H2" s="8"/>
      <c r="I2" s="8"/>
      <c r="J2" s="8"/>
      <c r="K2" s="8"/>
      <c r="L2" s="8"/>
      <c r="M2" s="8"/>
      <c r="N2" s="8"/>
      <c r="O2" s="8"/>
      <c r="P2" s="8"/>
      <c r="Q2" s="8"/>
      <c r="R2" s="8"/>
      <c r="S2" s="8"/>
      <c r="T2" s="8"/>
      <c r="U2" s="8"/>
      <c r="V2" s="8"/>
      <c r="W2" s="8"/>
      <c r="X2" s="8"/>
      <c r="Y2" s="8"/>
      <c r="Z2" s="8"/>
      <c r="AA2" s="8"/>
      <c r="AB2" s="8"/>
      <c r="AC2" s="8"/>
    </row>
    <row r="5" spans="2:29" x14ac:dyDescent="0.25">
      <c r="B5" t="s">
        <v>64</v>
      </c>
    </row>
    <row r="6" spans="2:29" ht="34.5" customHeight="1" x14ac:dyDescent="0.25">
      <c r="B6" s="5" t="s">
        <v>46</v>
      </c>
      <c r="C6" s="5" t="s">
        <v>18</v>
      </c>
      <c r="D6" s="5" t="s">
        <v>47</v>
      </c>
      <c r="E6" s="5" t="s">
        <v>61</v>
      </c>
    </row>
    <row r="7" spans="2:29" x14ac:dyDescent="0.25">
      <c r="B7" s="6" t="s">
        <v>39</v>
      </c>
      <c r="C7" s="2">
        <v>59181</v>
      </c>
      <c r="D7" s="12">
        <v>333.19021172335715</v>
      </c>
      <c r="E7" s="3">
        <f t="shared" ref="E7:E30" si="0">D7/$D$33</f>
        <v>0.22242337231198742</v>
      </c>
    </row>
    <row r="8" spans="2:29" x14ac:dyDescent="0.25">
      <c r="B8" s="6" t="s">
        <v>1</v>
      </c>
      <c r="C8" s="2">
        <v>46316</v>
      </c>
      <c r="D8" s="12">
        <v>417.89</v>
      </c>
      <c r="E8" s="3">
        <f t="shared" si="0"/>
        <v>0.27896528704939921</v>
      </c>
    </row>
    <row r="9" spans="2:29" x14ac:dyDescent="0.25">
      <c r="B9" s="6" t="s">
        <v>2</v>
      </c>
      <c r="C9" s="2">
        <v>49587</v>
      </c>
      <c r="D9" s="12">
        <v>536.69000000000005</v>
      </c>
      <c r="E9" s="3">
        <f t="shared" si="0"/>
        <v>0.3582710280373832</v>
      </c>
    </row>
    <row r="10" spans="2:29" x14ac:dyDescent="0.25">
      <c r="B10" s="6">
        <v>30</v>
      </c>
      <c r="C10" s="2">
        <v>19713</v>
      </c>
      <c r="D10" s="12">
        <v>664.58</v>
      </c>
      <c r="E10" s="3">
        <f t="shared" si="0"/>
        <v>0.44364485981308416</v>
      </c>
    </row>
    <row r="11" spans="2:29" x14ac:dyDescent="0.25">
      <c r="B11" s="6">
        <v>31</v>
      </c>
      <c r="C11" s="2">
        <v>12545</v>
      </c>
      <c r="D11" s="12">
        <v>685.87</v>
      </c>
      <c r="E11" s="3">
        <f t="shared" si="0"/>
        <v>0.45785714285714285</v>
      </c>
    </row>
    <row r="12" spans="2:29" x14ac:dyDescent="0.25">
      <c r="B12" s="6">
        <v>32</v>
      </c>
      <c r="C12" s="2">
        <v>11740</v>
      </c>
      <c r="D12" s="12">
        <v>698.2</v>
      </c>
      <c r="E12" s="3">
        <f t="shared" si="0"/>
        <v>0.46608811748998669</v>
      </c>
    </row>
    <row r="13" spans="2:29" x14ac:dyDescent="0.25">
      <c r="B13" s="6">
        <v>33</v>
      </c>
      <c r="C13" s="2">
        <v>10481</v>
      </c>
      <c r="D13" s="12">
        <v>721.94</v>
      </c>
      <c r="E13" s="3">
        <f t="shared" si="0"/>
        <v>0.48193591455273704</v>
      </c>
    </row>
    <row r="14" spans="2:29" x14ac:dyDescent="0.25">
      <c r="B14" s="6">
        <v>34</v>
      </c>
      <c r="C14" s="2">
        <v>8474</v>
      </c>
      <c r="D14" s="12">
        <v>764.58</v>
      </c>
      <c r="E14" s="3">
        <f t="shared" si="0"/>
        <v>0.51040053404539387</v>
      </c>
    </row>
    <row r="15" spans="2:29" x14ac:dyDescent="0.25">
      <c r="B15" s="6">
        <v>35</v>
      </c>
      <c r="C15" s="2">
        <v>39962</v>
      </c>
      <c r="D15" s="12">
        <v>782.02</v>
      </c>
      <c r="E15" s="3">
        <f t="shared" si="0"/>
        <v>0.52204272363150872</v>
      </c>
    </row>
    <row r="16" spans="2:29" x14ac:dyDescent="0.25">
      <c r="B16" s="6">
        <v>36</v>
      </c>
      <c r="C16" s="2">
        <v>13909</v>
      </c>
      <c r="D16" s="12">
        <v>827.32</v>
      </c>
      <c r="E16" s="3">
        <f t="shared" si="0"/>
        <v>0.55228304405874507</v>
      </c>
    </row>
    <row r="17" spans="2:5" x14ac:dyDescent="0.25">
      <c r="B17" s="6">
        <v>37</v>
      </c>
      <c r="C17" s="2">
        <v>12586</v>
      </c>
      <c r="D17" s="12">
        <v>870.17</v>
      </c>
      <c r="E17" s="3">
        <f t="shared" si="0"/>
        <v>0.58088785046728975</v>
      </c>
    </row>
    <row r="18" spans="2:5" x14ac:dyDescent="0.25">
      <c r="B18" s="6">
        <v>38</v>
      </c>
      <c r="C18" s="2">
        <v>12547</v>
      </c>
      <c r="D18" s="12">
        <v>917.27</v>
      </c>
      <c r="E18" s="3">
        <f t="shared" si="0"/>
        <v>0.61232977303070757</v>
      </c>
    </row>
    <row r="19" spans="2:5" x14ac:dyDescent="0.25">
      <c r="B19" s="6">
        <v>39</v>
      </c>
      <c r="C19" s="2">
        <v>12414</v>
      </c>
      <c r="D19" s="12">
        <v>964.54</v>
      </c>
      <c r="E19" s="3">
        <f t="shared" si="0"/>
        <v>0.64388518024032038</v>
      </c>
    </row>
    <row r="20" spans="2:5" x14ac:dyDescent="0.25">
      <c r="B20" s="6">
        <v>40</v>
      </c>
      <c r="C20" s="2">
        <v>26168</v>
      </c>
      <c r="D20" s="12">
        <v>956.97</v>
      </c>
      <c r="E20" s="3">
        <f t="shared" si="0"/>
        <v>0.63883177570093463</v>
      </c>
    </row>
    <row r="21" spans="2:5" x14ac:dyDescent="0.25">
      <c r="B21" s="6">
        <v>41</v>
      </c>
      <c r="C21" s="2">
        <v>14793</v>
      </c>
      <c r="D21" s="12">
        <v>976.91</v>
      </c>
      <c r="E21" s="3">
        <f t="shared" si="0"/>
        <v>0.65214285714285714</v>
      </c>
    </row>
    <row r="22" spans="2:5" x14ac:dyDescent="0.25">
      <c r="B22" s="6">
        <v>42</v>
      </c>
      <c r="C22" s="2">
        <v>11586</v>
      </c>
      <c r="D22" s="12">
        <v>984.74</v>
      </c>
      <c r="E22" s="3">
        <f t="shared" si="0"/>
        <v>0.657369826435247</v>
      </c>
    </row>
    <row r="23" spans="2:5" x14ac:dyDescent="0.25">
      <c r="B23" s="6">
        <v>43</v>
      </c>
      <c r="C23" s="2">
        <v>10706</v>
      </c>
      <c r="D23" s="12">
        <v>984.57</v>
      </c>
      <c r="E23" s="3">
        <f t="shared" si="0"/>
        <v>0.65725634178905212</v>
      </c>
    </row>
    <row r="24" spans="2:5" x14ac:dyDescent="0.25">
      <c r="B24" s="6">
        <v>44</v>
      </c>
      <c r="C24" s="2">
        <v>9401</v>
      </c>
      <c r="D24" s="12">
        <v>1000.95</v>
      </c>
      <c r="E24" s="3">
        <f t="shared" si="0"/>
        <v>0.66819092122830448</v>
      </c>
    </row>
    <row r="25" spans="2:5" x14ac:dyDescent="0.25">
      <c r="B25" s="6">
        <v>45</v>
      </c>
      <c r="C25" s="2">
        <v>9200</v>
      </c>
      <c r="D25" s="12">
        <v>1011.83</v>
      </c>
      <c r="E25" s="3">
        <f t="shared" si="0"/>
        <v>0.67545393858477976</v>
      </c>
    </row>
    <row r="26" spans="2:5" x14ac:dyDescent="0.25">
      <c r="B26" s="6" t="s">
        <v>40</v>
      </c>
      <c r="C26" s="2">
        <v>17401</v>
      </c>
      <c r="D26" s="12">
        <v>1129.6400000000001</v>
      </c>
      <c r="E26" s="3">
        <f t="shared" si="0"/>
        <v>0.75409879839786387</v>
      </c>
    </row>
    <row r="27" spans="2:5" x14ac:dyDescent="0.25">
      <c r="B27" s="6" t="s">
        <v>37</v>
      </c>
      <c r="C27" s="7">
        <v>408710</v>
      </c>
      <c r="D27" s="80">
        <v>701.34</v>
      </c>
      <c r="E27" s="83">
        <f t="shared" si="0"/>
        <v>0.46818424566088118</v>
      </c>
    </row>
    <row r="28" spans="2:5" x14ac:dyDescent="0.25">
      <c r="B28" s="6" t="s">
        <v>5</v>
      </c>
      <c r="C28" s="2">
        <v>218037</v>
      </c>
      <c r="D28" s="12">
        <v>502.82</v>
      </c>
      <c r="E28" s="3">
        <f t="shared" si="0"/>
        <v>0.33566088117489984</v>
      </c>
    </row>
    <row r="29" spans="2:5" x14ac:dyDescent="0.25">
      <c r="B29" s="6" t="s">
        <v>6</v>
      </c>
      <c r="C29" s="2">
        <v>91418</v>
      </c>
      <c r="D29" s="12">
        <v>844.4</v>
      </c>
      <c r="E29" s="3">
        <f t="shared" si="0"/>
        <v>0.56368491321762348</v>
      </c>
    </row>
    <row r="30" spans="2:5" x14ac:dyDescent="0.25">
      <c r="B30" s="6" t="s">
        <v>42</v>
      </c>
      <c r="C30" s="2">
        <v>99255</v>
      </c>
      <c r="D30" s="12">
        <v>1005.68</v>
      </c>
      <c r="E30" s="3">
        <f t="shared" si="0"/>
        <v>0.6713484646194926</v>
      </c>
    </row>
    <row r="31" spans="2:5" x14ac:dyDescent="0.25">
      <c r="B31" s="101" t="s">
        <v>58</v>
      </c>
      <c r="C31" s="101"/>
      <c r="D31" s="101"/>
      <c r="E31" s="101"/>
    </row>
    <row r="32" spans="2:5" x14ac:dyDescent="0.25">
      <c r="B32" s="102"/>
      <c r="C32" s="102"/>
      <c r="D32" s="102"/>
      <c r="E32" s="102"/>
    </row>
    <row r="33" spans="2:4" ht="40.5" customHeight="1" x14ac:dyDescent="0.25">
      <c r="B33" s="100" t="s">
        <v>65</v>
      </c>
      <c r="C33" s="100"/>
      <c r="D33" s="51">
        <v>1498</v>
      </c>
    </row>
  </sheetData>
  <mergeCells count="3">
    <mergeCell ref="B2:E2"/>
    <mergeCell ref="B33:C33"/>
    <mergeCell ref="B31:E32"/>
  </mergeCells>
  <conditionalFormatting sqref="E7:E30">
    <cfRule type="dataBar" priority="1">
      <dataBar>
        <cfvo type="min"/>
        <cfvo type="max"/>
        <color rgb="FF63C384"/>
      </dataBar>
      <extLst>
        <ext xmlns:x14="http://schemas.microsoft.com/office/spreadsheetml/2009/9/main" uri="{B025F937-C7B1-47D3-B67F-A62EFF666E3E}">
          <x14:id>{F7714449-60C9-47BE-8A1E-03D3274A4FEC}</x14:id>
        </ext>
      </extLst>
    </cfRule>
  </conditionalFormatting>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dataBar" id="{F7714449-60C9-47BE-8A1E-03D3274A4FEC}">
            <x14:dataBar minLength="0" maxLength="100" border="1" negativeBarBorderColorSameAsPositive="0">
              <x14:cfvo type="autoMin"/>
              <x14:cfvo type="autoMax"/>
              <x14:borderColor rgb="FF63C384"/>
              <x14:negativeFillColor rgb="FFFF0000"/>
              <x14:negativeBorderColor rgb="FFFF0000"/>
              <x14:axisColor rgb="FF000000"/>
            </x14:dataBar>
          </x14:cfRule>
          <xm:sqref>E7:E30</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C16"/>
  <sheetViews>
    <sheetView workbookViewId="0">
      <selection activeCell="C7" sqref="C7:D13"/>
    </sheetView>
  </sheetViews>
  <sheetFormatPr defaultRowHeight="15" x14ac:dyDescent="0.25"/>
  <cols>
    <col min="2" max="2" width="15.140625" customWidth="1"/>
    <col min="3" max="3" width="15.42578125" customWidth="1"/>
    <col min="4" max="5" width="15.28515625" customWidth="1"/>
  </cols>
  <sheetData>
    <row r="2" spans="2:29" ht="68.25" customHeight="1" x14ac:dyDescent="0.25">
      <c r="B2" s="99" t="s">
        <v>52</v>
      </c>
      <c r="C2" s="99"/>
      <c r="D2" s="99"/>
      <c r="E2" s="99"/>
      <c r="F2" s="8"/>
      <c r="G2" s="8"/>
      <c r="H2" s="8"/>
      <c r="I2" s="8"/>
      <c r="J2" s="8"/>
      <c r="K2" s="8"/>
      <c r="L2" s="8"/>
      <c r="M2" s="8"/>
      <c r="N2" s="8"/>
      <c r="O2" s="8"/>
      <c r="P2" s="8"/>
      <c r="Q2" s="8"/>
      <c r="R2" s="8"/>
      <c r="S2" s="8"/>
      <c r="T2" s="8"/>
      <c r="U2" s="8"/>
      <c r="V2" s="8"/>
      <c r="W2" s="8"/>
      <c r="X2" s="8"/>
      <c r="Y2" s="8"/>
      <c r="Z2" s="8"/>
      <c r="AA2" s="8"/>
      <c r="AB2" s="8"/>
      <c r="AC2" s="8"/>
    </row>
    <row r="5" spans="2:29" x14ac:dyDescent="0.25">
      <c r="B5" t="str">
        <f>'starosna mirovina BMU'!B5</f>
        <v>For December 2025 (paid in January 2026)</v>
      </c>
    </row>
    <row r="6" spans="2:29" ht="33" customHeight="1" x14ac:dyDescent="0.25">
      <c r="B6" s="5" t="s">
        <v>46</v>
      </c>
      <c r="C6" s="5" t="str">
        <f>'starosna mirovina BMU'!C6</f>
        <v>Number of beneficiaries</v>
      </c>
      <c r="D6" s="5" t="str">
        <f>'starosna mirovina BMU'!D6</f>
        <v>Average net pension amount</v>
      </c>
      <c r="E6" s="5" t="str">
        <f>'starosna mirovina BMU'!E6</f>
        <v>Net replacement rate for November 2025.</v>
      </c>
    </row>
    <row r="7" spans="2:29" x14ac:dyDescent="0.25">
      <c r="B7" s="6" t="s">
        <v>38</v>
      </c>
      <c r="C7" s="2">
        <v>28936</v>
      </c>
      <c r="D7" s="12">
        <v>751.48121336743145</v>
      </c>
      <c r="E7" s="3">
        <f t="shared" ref="E7:E13" si="0">D7/$D$16</f>
        <v>0.50165635071257109</v>
      </c>
    </row>
    <row r="8" spans="2:29" x14ac:dyDescent="0.25">
      <c r="B8" s="6">
        <v>42</v>
      </c>
      <c r="C8" s="2">
        <v>12225</v>
      </c>
      <c r="D8" s="12">
        <v>783.25</v>
      </c>
      <c r="E8" s="3">
        <f t="shared" si="0"/>
        <v>0.52286381842456608</v>
      </c>
    </row>
    <row r="9" spans="2:29" x14ac:dyDescent="0.25">
      <c r="B9" s="6">
        <v>43</v>
      </c>
      <c r="C9" s="2">
        <v>6978</v>
      </c>
      <c r="D9" s="12">
        <v>818.07</v>
      </c>
      <c r="E9" s="3">
        <f t="shared" si="0"/>
        <v>0.5461081441922564</v>
      </c>
    </row>
    <row r="10" spans="2:29" x14ac:dyDescent="0.25">
      <c r="B10" s="6">
        <v>44</v>
      </c>
      <c r="C10" s="2">
        <v>4063</v>
      </c>
      <c r="D10" s="12">
        <v>850.72</v>
      </c>
      <c r="E10" s="3">
        <f t="shared" si="0"/>
        <v>0.56790387182910551</v>
      </c>
    </row>
    <row r="11" spans="2:29" x14ac:dyDescent="0.25">
      <c r="B11" s="6">
        <v>45</v>
      </c>
      <c r="C11" s="2">
        <v>2352</v>
      </c>
      <c r="D11" s="12">
        <v>873.39</v>
      </c>
      <c r="E11" s="3">
        <f t="shared" si="0"/>
        <v>0.58303738317757003</v>
      </c>
    </row>
    <row r="12" spans="2:29" x14ac:dyDescent="0.25">
      <c r="B12" s="6" t="s">
        <v>40</v>
      </c>
      <c r="C12" s="2">
        <v>2087</v>
      </c>
      <c r="D12" s="12">
        <v>897.78</v>
      </c>
      <c r="E12" s="3">
        <f t="shared" si="0"/>
        <v>0.59931909212283041</v>
      </c>
    </row>
    <row r="13" spans="2:29" x14ac:dyDescent="0.25">
      <c r="B13" s="6" t="s">
        <v>37</v>
      </c>
      <c r="C13" s="47">
        <v>56641</v>
      </c>
      <c r="D13" s="85">
        <v>784.11</v>
      </c>
      <c r="E13" s="83">
        <f t="shared" si="0"/>
        <v>0.52343791722296396</v>
      </c>
    </row>
    <row r="14" spans="2:29" x14ac:dyDescent="0.25">
      <c r="B14" s="103" t="str">
        <f>'starosna mirovina BMU'!B31</f>
        <v xml:space="preserve">Number of beneficiaries not including Active Military Personnel (DVO), Police Officers (PO), Authorised Officials (OSO), Croatian Veterans from the Homeland War- ZOHBDR and Members of the Croatian Defence Council (HVO).   </v>
      </c>
      <c r="C14" s="103"/>
      <c r="D14" s="103"/>
      <c r="E14" s="103"/>
    </row>
    <row r="15" spans="2:29" x14ac:dyDescent="0.25">
      <c r="B15" s="104"/>
      <c r="C15" s="104"/>
      <c r="D15" s="104"/>
      <c r="E15" s="104"/>
    </row>
    <row r="16" spans="2:29" ht="44.25" customHeight="1" x14ac:dyDescent="0.25">
      <c r="B16" s="100" t="str">
        <f>'starosna mirovina BMU'!B33:C33</f>
        <v>Prosječna mjesečna isplaćena netoplaća Republike Hrvatske za studeni 2025. u eurima (EUR) (izvor: DZS)</v>
      </c>
      <c r="C16" s="100"/>
      <c r="D16" s="48">
        <f>'starosna mirovina BMU'!D33</f>
        <v>1498</v>
      </c>
    </row>
  </sheetData>
  <mergeCells count="3">
    <mergeCell ref="B2:E2"/>
    <mergeCell ref="B16:C16"/>
    <mergeCell ref="B14:E15"/>
  </mergeCells>
  <conditionalFormatting sqref="E7:E13">
    <cfRule type="dataBar" priority="2">
      <dataBar>
        <cfvo type="min"/>
        <cfvo type="max"/>
        <color rgb="FF63C384"/>
      </dataBar>
      <extLst>
        <ext xmlns:x14="http://schemas.microsoft.com/office/spreadsheetml/2009/9/main" uri="{B025F937-C7B1-47D3-B67F-A62EFF666E3E}">
          <x14:id>{52E7E933-229F-4E7B-B9DF-D0F23A3615E3}</x14:id>
        </ext>
      </extLst>
    </cfRule>
  </conditionalFormatting>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dataBar" id="{52E7E933-229F-4E7B-B9DF-D0F23A3615E3}">
            <x14:dataBar minLength="0" maxLength="100" border="1" negativeBarBorderColorSameAsPositive="0">
              <x14:cfvo type="autoMin"/>
              <x14:cfvo type="autoMax"/>
              <x14:borderColor rgb="FF63C384"/>
              <x14:negativeFillColor rgb="FFFF0000"/>
              <x14:negativeBorderColor rgb="FFFF0000"/>
              <x14:axisColor rgb="FF000000"/>
            </x14:dataBar>
          </x14:cfRule>
          <xm:sqref>E7:E13</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C33"/>
  <sheetViews>
    <sheetView zoomScaleNormal="100" workbookViewId="0">
      <selection activeCell="C7" sqref="C7:D30"/>
    </sheetView>
  </sheetViews>
  <sheetFormatPr defaultRowHeight="15" x14ac:dyDescent="0.25"/>
  <cols>
    <col min="2" max="2" width="15.140625" customWidth="1"/>
    <col min="3" max="4" width="16.140625" customWidth="1"/>
    <col min="5" max="5" width="15.28515625" customWidth="1"/>
  </cols>
  <sheetData>
    <row r="2" spans="2:29" ht="59.25" customHeight="1" x14ac:dyDescent="0.25">
      <c r="B2" s="105" t="s">
        <v>53</v>
      </c>
      <c r="C2" s="105"/>
      <c r="D2" s="105"/>
      <c r="E2" s="105"/>
      <c r="F2" s="9"/>
      <c r="G2" s="9"/>
      <c r="H2" s="9"/>
      <c r="I2" s="9"/>
      <c r="J2" s="9"/>
      <c r="K2" s="9"/>
      <c r="L2" s="9"/>
      <c r="M2" s="9"/>
      <c r="N2" s="9"/>
      <c r="O2" s="9"/>
      <c r="P2" s="9"/>
      <c r="Q2" s="9"/>
      <c r="R2" s="9"/>
      <c r="S2" s="9"/>
      <c r="T2" s="9"/>
      <c r="U2" s="9"/>
      <c r="V2" s="9"/>
      <c r="W2" s="9"/>
      <c r="X2" s="9"/>
      <c r="Y2" s="9"/>
      <c r="Z2" s="9"/>
      <c r="AA2" s="9"/>
      <c r="AB2" s="9"/>
      <c r="AC2" s="9"/>
    </row>
    <row r="5" spans="2:29" x14ac:dyDescent="0.25">
      <c r="B5" t="str">
        <f>'starosna mirovina BMU'!B5</f>
        <v>For December 2025 (paid in January 2026)</v>
      </c>
    </row>
    <row r="6" spans="2:29" ht="40.5" customHeight="1" x14ac:dyDescent="0.25">
      <c r="B6" s="5" t="s">
        <v>46</v>
      </c>
      <c r="C6" s="5" t="str">
        <f>'starosna mirovina BMU'!C6</f>
        <v>Number of beneficiaries</v>
      </c>
      <c r="D6" s="5" t="str">
        <f>'starosna mirovina BMU'!D6</f>
        <v>Average net pension amount</v>
      </c>
      <c r="E6" s="5" t="str">
        <f>'starosna mirovina BMU'!E6</f>
        <v>Net replacement rate for November 2025.</v>
      </c>
    </row>
    <row r="7" spans="2:29" x14ac:dyDescent="0.25">
      <c r="B7" s="6" t="s">
        <v>39</v>
      </c>
      <c r="C7" s="2">
        <v>17458</v>
      </c>
      <c r="D7" s="12">
        <v>414.70955092221328</v>
      </c>
      <c r="E7" s="3">
        <f t="shared" ref="E7:E30" si="0">D7/$D$33</f>
        <v>0.27684215682390739</v>
      </c>
    </row>
    <row r="8" spans="2:29" x14ac:dyDescent="0.25">
      <c r="B8" s="6" t="s">
        <v>1</v>
      </c>
      <c r="C8" s="2">
        <v>14541</v>
      </c>
      <c r="D8" s="12">
        <v>564.09</v>
      </c>
      <c r="E8" s="3">
        <f t="shared" si="0"/>
        <v>0.37656208277703607</v>
      </c>
      <c r="I8" s="1"/>
    </row>
    <row r="9" spans="2:29" x14ac:dyDescent="0.25">
      <c r="B9" s="6" t="s">
        <v>2</v>
      </c>
      <c r="C9" s="2">
        <v>15943</v>
      </c>
      <c r="D9" s="12">
        <v>661.86</v>
      </c>
      <c r="E9" s="3">
        <f t="shared" si="0"/>
        <v>0.44182910547396531</v>
      </c>
    </row>
    <row r="10" spans="2:29" x14ac:dyDescent="0.25">
      <c r="B10" s="6">
        <v>30</v>
      </c>
      <c r="C10" s="2">
        <v>2934</v>
      </c>
      <c r="D10" s="12">
        <v>703.03</v>
      </c>
      <c r="E10" s="3">
        <f t="shared" si="0"/>
        <v>0.46931241655540717</v>
      </c>
    </row>
    <row r="11" spans="2:29" x14ac:dyDescent="0.25">
      <c r="B11" s="6">
        <v>31</v>
      </c>
      <c r="C11" s="2">
        <v>2370</v>
      </c>
      <c r="D11" s="12">
        <v>712.37</v>
      </c>
      <c r="E11" s="3">
        <f t="shared" si="0"/>
        <v>0.47554739652870492</v>
      </c>
    </row>
    <row r="12" spans="2:29" x14ac:dyDescent="0.25">
      <c r="B12" s="6">
        <v>32</v>
      </c>
      <c r="C12" s="2">
        <v>2122</v>
      </c>
      <c r="D12" s="12">
        <v>720.51</v>
      </c>
      <c r="E12" s="3">
        <f t="shared" si="0"/>
        <v>0.48098130841121495</v>
      </c>
    </row>
    <row r="13" spans="2:29" x14ac:dyDescent="0.25">
      <c r="B13" s="6">
        <v>33</v>
      </c>
      <c r="C13" s="2">
        <v>1767</v>
      </c>
      <c r="D13" s="12">
        <v>741.26</v>
      </c>
      <c r="E13" s="3">
        <f t="shared" si="0"/>
        <v>0.49483311081441922</v>
      </c>
    </row>
    <row r="14" spans="2:29" x14ac:dyDescent="0.25">
      <c r="B14" s="6">
        <v>34</v>
      </c>
      <c r="C14" s="2">
        <v>1333</v>
      </c>
      <c r="D14" s="12">
        <v>735.57</v>
      </c>
      <c r="E14" s="3">
        <f t="shared" si="0"/>
        <v>0.49103471295060086</v>
      </c>
    </row>
    <row r="15" spans="2:29" x14ac:dyDescent="0.25">
      <c r="B15" s="6">
        <v>35</v>
      </c>
      <c r="C15" s="2">
        <v>1103</v>
      </c>
      <c r="D15" s="12">
        <v>726.13</v>
      </c>
      <c r="E15" s="3">
        <f t="shared" si="0"/>
        <v>0.48473297730307074</v>
      </c>
    </row>
    <row r="16" spans="2:29" x14ac:dyDescent="0.25">
      <c r="B16" s="6">
        <v>36</v>
      </c>
      <c r="C16" s="2">
        <v>848</v>
      </c>
      <c r="D16" s="12">
        <v>745.12</v>
      </c>
      <c r="E16" s="3">
        <f t="shared" si="0"/>
        <v>0.49740987983978641</v>
      </c>
    </row>
    <row r="17" spans="2:5" x14ac:dyDescent="0.25">
      <c r="B17" s="6">
        <v>37</v>
      </c>
      <c r="C17" s="2">
        <v>631</v>
      </c>
      <c r="D17" s="12">
        <v>732.36</v>
      </c>
      <c r="E17" s="3">
        <f t="shared" si="0"/>
        <v>0.48889185580774369</v>
      </c>
    </row>
    <row r="18" spans="2:5" x14ac:dyDescent="0.25">
      <c r="B18" s="6">
        <v>38</v>
      </c>
      <c r="C18" s="2">
        <v>485</v>
      </c>
      <c r="D18" s="12">
        <v>758.82</v>
      </c>
      <c r="E18" s="3">
        <f t="shared" si="0"/>
        <v>0.5065554072096129</v>
      </c>
    </row>
    <row r="19" spans="2:5" x14ac:dyDescent="0.25">
      <c r="B19" s="6">
        <v>39</v>
      </c>
      <c r="C19" s="2">
        <v>285</v>
      </c>
      <c r="D19" s="12">
        <v>768.1</v>
      </c>
      <c r="E19" s="3">
        <f t="shared" si="0"/>
        <v>0.5127503337783712</v>
      </c>
    </row>
    <row r="20" spans="2:5" x14ac:dyDescent="0.25">
      <c r="B20" s="6">
        <v>40</v>
      </c>
      <c r="C20" s="2">
        <v>228</v>
      </c>
      <c r="D20" s="12">
        <v>750.93</v>
      </c>
      <c r="E20" s="3">
        <f t="shared" si="0"/>
        <v>0.50128838451268354</v>
      </c>
    </row>
    <row r="21" spans="2:5" x14ac:dyDescent="0.25">
      <c r="B21" s="6">
        <v>41</v>
      </c>
      <c r="C21" s="2">
        <v>117</v>
      </c>
      <c r="D21" s="12">
        <v>765.33</v>
      </c>
      <c r="E21" s="3">
        <f t="shared" si="0"/>
        <v>0.51090120160213626</v>
      </c>
    </row>
    <row r="22" spans="2:5" x14ac:dyDescent="0.25">
      <c r="B22" s="6">
        <v>42</v>
      </c>
      <c r="C22" s="2">
        <v>58</v>
      </c>
      <c r="D22" s="12">
        <v>799.84</v>
      </c>
      <c r="E22" s="3">
        <f t="shared" si="0"/>
        <v>0.53393858477970635</v>
      </c>
    </row>
    <row r="23" spans="2:5" x14ac:dyDescent="0.25">
      <c r="B23" s="6">
        <v>43</v>
      </c>
      <c r="C23" s="2">
        <v>40</v>
      </c>
      <c r="D23" s="12">
        <v>787.01</v>
      </c>
      <c r="E23" s="3">
        <f t="shared" si="0"/>
        <v>0.52537383177570096</v>
      </c>
    </row>
    <row r="24" spans="2:5" x14ac:dyDescent="0.25">
      <c r="B24" s="6">
        <v>44</v>
      </c>
      <c r="C24" s="2">
        <v>24</v>
      </c>
      <c r="D24" s="12">
        <v>836.99</v>
      </c>
      <c r="E24" s="3">
        <f t="shared" si="0"/>
        <v>0.55873831775700933</v>
      </c>
    </row>
    <row r="25" spans="2:5" x14ac:dyDescent="0.25">
      <c r="B25" s="6">
        <v>45</v>
      </c>
      <c r="C25" s="2">
        <v>13</v>
      </c>
      <c r="D25" s="12">
        <v>822.32</v>
      </c>
      <c r="E25" s="3">
        <f t="shared" si="0"/>
        <v>0.54894526034712954</v>
      </c>
    </row>
    <row r="26" spans="2:5" x14ac:dyDescent="0.25">
      <c r="B26" s="6" t="s">
        <v>40</v>
      </c>
      <c r="C26" s="2">
        <v>16</v>
      </c>
      <c r="D26" s="12">
        <v>868.36</v>
      </c>
      <c r="E26" s="3">
        <f t="shared" si="0"/>
        <v>0.57967957276368487</v>
      </c>
    </row>
    <row r="27" spans="2:5" x14ac:dyDescent="0.25">
      <c r="B27" s="6" t="s">
        <v>37</v>
      </c>
      <c r="C27" s="7">
        <v>62316</v>
      </c>
      <c r="D27" s="80">
        <v>584.6</v>
      </c>
      <c r="E27" s="83">
        <f t="shared" si="0"/>
        <v>0.39025367156208279</v>
      </c>
    </row>
    <row r="28" spans="2:5" x14ac:dyDescent="0.25">
      <c r="B28" s="6" t="s">
        <v>5</v>
      </c>
      <c r="C28" s="2">
        <v>58468</v>
      </c>
      <c r="D28" s="12">
        <v>574.07000000000005</v>
      </c>
      <c r="E28" s="3">
        <f t="shared" si="0"/>
        <v>0.3832242990654206</v>
      </c>
    </row>
    <row r="29" spans="2:5" x14ac:dyDescent="0.25">
      <c r="B29" s="6" t="s">
        <v>6</v>
      </c>
      <c r="C29" s="2">
        <v>3352</v>
      </c>
      <c r="D29" s="12">
        <v>740.4</v>
      </c>
      <c r="E29" s="3">
        <f t="shared" si="0"/>
        <v>0.49425901201602135</v>
      </c>
    </row>
    <row r="30" spans="2:5" x14ac:dyDescent="0.25">
      <c r="B30" s="6" t="s">
        <v>41</v>
      </c>
      <c r="C30" s="2">
        <v>496</v>
      </c>
      <c r="D30" s="12">
        <v>772.78</v>
      </c>
      <c r="E30" s="3">
        <f t="shared" si="0"/>
        <v>0.51587449933244323</v>
      </c>
    </row>
    <row r="31" spans="2:5" x14ac:dyDescent="0.25">
      <c r="B31" s="101" t="str">
        <f>'starosna mirovina BMU'!B31</f>
        <v xml:space="preserve">Number of beneficiaries not including Active Military Personnel (DVO), Police Officers (PO), Authorised Officials (OSO), Croatian Veterans from the Homeland War- ZOHBDR and Members of the Croatian Defence Council (HVO).   </v>
      </c>
      <c r="C31" s="101"/>
      <c r="D31" s="101"/>
      <c r="E31" s="101"/>
    </row>
    <row r="32" spans="2:5" x14ac:dyDescent="0.25">
      <c r="B32" s="102"/>
      <c r="C32" s="102"/>
      <c r="D32" s="102"/>
      <c r="E32" s="102"/>
    </row>
    <row r="33" spans="2:4" ht="46.5" customHeight="1" x14ac:dyDescent="0.25">
      <c r="B33" s="100" t="str">
        <f>'starosna mirovina BMU'!B33:C33</f>
        <v>Prosječna mjesečna isplaćena netoplaća Republike Hrvatske za studeni 2025. u eurima (EUR) (izvor: DZS)</v>
      </c>
      <c r="C33" s="100"/>
      <c r="D33" s="48">
        <f>'starosna mirovina BMU'!D33</f>
        <v>1498</v>
      </c>
    </row>
  </sheetData>
  <mergeCells count="3">
    <mergeCell ref="B2:E2"/>
    <mergeCell ref="B33:C33"/>
    <mergeCell ref="B31:E32"/>
  </mergeCells>
  <conditionalFormatting sqref="E7:E30">
    <cfRule type="dataBar" priority="1">
      <dataBar>
        <cfvo type="min"/>
        <cfvo type="max"/>
        <color rgb="FF63C384"/>
      </dataBar>
      <extLst>
        <ext xmlns:x14="http://schemas.microsoft.com/office/spreadsheetml/2009/9/main" uri="{B025F937-C7B1-47D3-B67F-A62EFF666E3E}">
          <x14:id>{1ED73458-5716-4A54-99D4-F957A34FA6A2}</x14:id>
        </ext>
      </extLst>
    </cfRule>
  </conditionalFormatting>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dataBar" id="{1ED73458-5716-4A54-99D4-F957A34FA6A2}">
            <x14:dataBar minLength="0" maxLength="100" border="1" negativeBarBorderColorSameAsPositive="0">
              <x14:cfvo type="autoMin"/>
              <x14:cfvo type="autoMax"/>
              <x14:borderColor rgb="FF63C384"/>
              <x14:negativeFillColor rgb="FFFF0000"/>
              <x14:negativeBorderColor rgb="FFFF0000"/>
              <x14:axisColor rgb="FF000000"/>
            </x14:dataBar>
          </x14:cfRule>
          <xm:sqref>E7:E30</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E34"/>
  <sheetViews>
    <sheetView zoomScaleNormal="100" workbookViewId="0"/>
  </sheetViews>
  <sheetFormatPr defaultRowHeight="15" x14ac:dyDescent="0.25"/>
  <cols>
    <col min="2" max="2" width="15.140625" customWidth="1"/>
    <col min="3" max="3" width="22.42578125" customWidth="1"/>
    <col min="4" max="5" width="16.7109375" customWidth="1"/>
    <col min="9" max="9" width="12" bestFit="1" customWidth="1"/>
  </cols>
  <sheetData>
    <row r="2" spans="2:5" ht="49.5" customHeight="1" x14ac:dyDescent="0.25">
      <c r="B2" s="99" t="s">
        <v>11</v>
      </c>
      <c r="C2" s="99"/>
      <c r="D2" s="99"/>
      <c r="E2" s="99"/>
    </row>
    <row r="3" spans="2:5" ht="18.75" customHeight="1" x14ac:dyDescent="0.25">
      <c r="B3" s="106" t="s">
        <v>12</v>
      </c>
      <c r="C3" s="106"/>
      <c r="D3" s="106"/>
      <c r="E3" s="107"/>
    </row>
    <row r="4" spans="2:5" x14ac:dyDescent="0.25">
      <c r="C4" s="11"/>
      <c r="D4" s="11"/>
    </row>
    <row r="6" spans="2:5" x14ac:dyDescent="0.25">
      <c r="B6" t="str">
        <f>'starosna prevedena iz inv.BMU'!B5</f>
        <v>For December 2025 (paid in January 2026)</v>
      </c>
    </row>
    <row r="7" spans="2:5" ht="24" x14ac:dyDescent="0.25">
      <c r="B7" s="5" t="s">
        <v>10</v>
      </c>
      <c r="C7" s="5" t="s">
        <v>0</v>
      </c>
      <c r="D7" s="5" t="s">
        <v>8</v>
      </c>
      <c r="E7" s="5" t="str">
        <f>'starosna mirovina BMU'!E6</f>
        <v>Net replacement rate for November 2025.</v>
      </c>
    </row>
    <row r="8" spans="2:5" x14ac:dyDescent="0.25">
      <c r="B8" s="6" t="s">
        <v>9</v>
      </c>
      <c r="C8" s="2">
        <v>79109</v>
      </c>
      <c r="D8" s="12">
        <v>287.86682476077311</v>
      </c>
      <c r="E8" s="3">
        <f t="shared" ref="E8:E31" si="0">D8/$D$34</f>
        <v>0.19216743976019568</v>
      </c>
    </row>
    <row r="9" spans="2:5" x14ac:dyDescent="0.25">
      <c r="B9" s="6" t="s">
        <v>1</v>
      </c>
      <c r="C9" s="2">
        <v>62083</v>
      </c>
      <c r="D9" s="2">
        <v>363.79</v>
      </c>
      <c r="E9" s="3">
        <f t="shared" si="0"/>
        <v>0.24285046728971965</v>
      </c>
    </row>
    <row r="10" spans="2:5" x14ac:dyDescent="0.25">
      <c r="B10" s="6" t="s">
        <v>2</v>
      </c>
      <c r="C10" s="2">
        <v>65926</v>
      </c>
      <c r="D10" s="2">
        <v>459.82</v>
      </c>
      <c r="E10" s="3">
        <f t="shared" si="0"/>
        <v>0.30695594125500669</v>
      </c>
    </row>
    <row r="11" spans="2:5" x14ac:dyDescent="0.25">
      <c r="B11" s="6">
        <v>30</v>
      </c>
      <c r="C11" s="2">
        <v>24220</v>
      </c>
      <c r="D11" s="2">
        <v>544.19000000000005</v>
      </c>
      <c r="E11" s="3">
        <f t="shared" si="0"/>
        <v>0.36327770360480643</v>
      </c>
    </row>
    <row r="12" spans="2:5" x14ac:dyDescent="0.25">
      <c r="B12" s="6">
        <v>31</v>
      </c>
      <c r="C12" s="2">
        <v>15667</v>
      </c>
      <c r="D12" s="2">
        <v>562.73</v>
      </c>
      <c r="E12" s="3">
        <f t="shared" si="0"/>
        <v>0.37565420560747664</v>
      </c>
    </row>
    <row r="13" spans="2:5" x14ac:dyDescent="0.25">
      <c r="B13" s="6">
        <v>32</v>
      </c>
      <c r="C13" s="2">
        <v>14476</v>
      </c>
      <c r="D13" s="2">
        <v>572.71</v>
      </c>
      <c r="E13" s="3">
        <f t="shared" si="0"/>
        <v>0.38231642189586118</v>
      </c>
    </row>
    <row r="14" spans="2:5" x14ac:dyDescent="0.25">
      <c r="B14" s="6">
        <v>33</v>
      </c>
      <c r="C14" s="2">
        <v>12648</v>
      </c>
      <c r="D14" s="2">
        <v>594.57000000000005</v>
      </c>
      <c r="E14" s="3">
        <f t="shared" si="0"/>
        <v>0.3969092122830441</v>
      </c>
    </row>
    <row r="15" spans="2:5" x14ac:dyDescent="0.25">
      <c r="B15" s="6">
        <v>34</v>
      </c>
      <c r="C15" s="2">
        <v>9880</v>
      </c>
      <c r="D15" s="2">
        <v>627.23</v>
      </c>
      <c r="E15" s="3">
        <f t="shared" si="0"/>
        <v>0.41871161548731645</v>
      </c>
    </row>
    <row r="16" spans="2:5" x14ac:dyDescent="0.25">
      <c r="B16" s="6">
        <v>35</v>
      </c>
      <c r="C16" s="2">
        <v>45732</v>
      </c>
      <c r="D16" s="2">
        <v>635.46</v>
      </c>
      <c r="E16" s="3">
        <f t="shared" si="0"/>
        <v>0.42420560747663555</v>
      </c>
    </row>
    <row r="17" spans="2:5" x14ac:dyDescent="0.25">
      <c r="B17" s="6">
        <v>36</v>
      </c>
      <c r="C17" s="2">
        <v>15233</v>
      </c>
      <c r="D17" s="2">
        <v>676.56</v>
      </c>
      <c r="E17" s="3">
        <f t="shared" si="0"/>
        <v>0.4516421895861148</v>
      </c>
    </row>
    <row r="18" spans="2:5" x14ac:dyDescent="0.25">
      <c r="B18" s="6">
        <v>37</v>
      </c>
      <c r="C18" s="2">
        <v>13154</v>
      </c>
      <c r="D18" s="2">
        <v>713.68</v>
      </c>
      <c r="E18" s="3">
        <f t="shared" si="0"/>
        <v>0.47642189586114814</v>
      </c>
    </row>
    <row r="19" spans="2:5" x14ac:dyDescent="0.25">
      <c r="B19" s="6">
        <v>38</v>
      </c>
      <c r="C19" s="2">
        <v>12503</v>
      </c>
      <c r="D19" s="2">
        <v>755.08</v>
      </c>
      <c r="E19" s="3">
        <f t="shared" si="0"/>
        <v>0.50405874499332448</v>
      </c>
    </row>
    <row r="20" spans="2:5" x14ac:dyDescent="0.25">
      <c r="B20" s="6">
        <v>39</v>
      </c>
      <c r="C20" s="2">
        <v>11689</v>
      </c>
      <c r="D20" s="2">
        <v>797.58</v>
      </c>
      <c r="E20" s="3">
        <f t="shared" si="0"/>
        <v>0.53242990654205613</v>
      </c>
    </row>
    <row r="21" spans="2:5" x14ac:dyDescent="0.25">
      <c r="B21" s="6">
        <v>40</v>
      </c>
      <c r="C21" s="2">
        <v>27902</v>
      </c>
      <c r="D21" s="2">
        <v>780.05</v>
      </c>
      <c r="E21" s="3">
        <f t="shared" si="0"/>
        <v>0.52072763684913215</v>
      </c>
    </row>
    <row r="22" spans="2:5" x14ac:dyDescent="0.25">
      <c r="B22" s="6">
        <v>41</v>
      </c>
      <c r="C22" s="2">
        <v>37315</v>
      </c>
      <c r="D22" s="2">
        <v>685.59</v>
      </c>
      <c r="E22" s="3">
        <f t="shared" si="0"/>
        <v>0.45767022696929244</v>
      </c>
    </row>
    <row r="23" spans="2:5" x14ac:dyDescent="0.25">
      <c r="B23" s="6">
        <v>42</v>
      </c>
      <c r="C23" s="2">
        <v>20419</v>
      </c>
      <c r="D23" s="2">
        <v>727.54</v>
      </c>
      <c r="E23" s="3">
        <f t="shared" si="0"/>
        <v>0.48567423230974632</v>
      </c>
    </row>
    <row r="24" spans="2:5" x14ac:dyDescent="0.25">
      <c r="B24" s="6">
        <v>43</v>
      </c>
      <c r="C24" s="2">
        <v>15091</v>
      </c>
      <c r="D24" s="2">
        <v>758.34</v>
      </c>
      <c r="E24" s="3">
        <f t="shared" si="0"/>
        <v>0.50623497997329781</v>
      </c>
    </row>
    <row r="25" spans="2:5" x14ac:dyDescent="0.25">
      <c r="B25" s="6">
        <v>44</v>
      </c>
      <c r="C25" s="2">
        <v>11425</v>
      </c>
      <c r="D25" s="2">
        <v>790.15</v>
      </c>
      <c r="E25" s="3">
        <f t="shared" si="0"/>
        <v>0.5274699599465954</v>
      </c>
    </row>
    <row r="26" spans="2:5" x14ac:dyDescent="0.25">
      <c r="B26" s="6">
        <v>45</v>
      </c>
      <c r="C26" s="2">
        <v>9557</v>
      </c>
      <c r="D26" s="2">
        <v>808.13</v>
      </c>
      <c r="E26" s="3">
        <f t="shared" si="0"/>
        <v>0.53947263017356473</v>
      </c>
    </row>
    <row r="27" spans="2:5" x14ac:dyDescent="0.25">
      <c r="B27" s="6" t="s">
        <v>3</v>
      </c>
      <c r="C27" s="2">
        <v>15515</v>
      </c>
      <c r="D27" s="2">
        <v>897.91</v>
      </c>
      <c r="E27" s="3">
        <f t="shared" si="0"/>
        <v>0.59940587449933247</v>
      </c>
    </row>
    <row r="28" spans="2:5" x14ac:dyDescent="0.25">
      <c r="B28" s="6" t="s">
        <v>4</v>
      </c>
      <c r="C28" s="7">
        <v>519544</v>
      </c>
      <c r="D28" s="7">
        <v>561.12</v>
      </c>
      <c r="E28" s="4">
        <f t="shared" si="0"/>
        <v>0.37457943925233644</v>
      </c>
    </row>
    <row r="29" spans="2:5" x14ac:dyDescent="0.25">
      <c r="B29" s="6" t="s">
        <v>5</v>
      </c>
      <c r="C29" s="2">
        <v>284009</v>
      </c>
      <c r="D29" s="2">
        <v>421.38</v>
      </c>
      <c r="E29" s="3">
        <f t="shared" si="0"/>
        <v>0.2812950600801068</v>
      </c>
    </row>
    <row r="30" spans="2:5" x14ac:dyDescent="0.25">
      <c r="B30" s="6" t="s">
        <v>6</v>
      </c>
      <c r="C30" s="2">
        <v>98311</v>
      </c>
      <c r="D30" s="2">
        <v>686.78</v>
      </c>
      <c r="E30" s="3">
        <f t="shared" si="0"/>
        <v>0.45846461949265688</v>
      </c>
    </row>
    <row r="31" spans="2:5" x14ac:dyDescent="0.25">
      <c r="B31" s="6" t="s">
        <v>7</v>
      </c>
      <c r="C31" s="2">
        <v>137224</v>
      </c>
      <c r="D31" s="2">
        <v>760.29</v>
      </c>
      <c r="E31" s="3">
        <f t="shared" si="0"/>
        <v>0.50753671562082769</v>
      </c>
    </row>
    <row r="34" spans="2:4" ht="51" customHeight="1" x14ac:dyDescent="0.25">
      <c r="B34" s="108" t="str">
        <f>'starosna mirovina BMU'!B33:C33</f>
        <v>Prosječna mjesečna isplaćena netoplaća Republike Hrvatske za studeni 2025. u eurima (EUR) (izvor: DZS)</v>
      </c>
      <c r="C34" s="109"/>
      <c r="D34" s="48">
        <f>'starosna mirovina BMU'!D33</f>
        <v>1498</v>
      </c>
    </row>
  </sheetData>
  <mergeCells count="3">
    <mergeCell ref="B2:E2"/>
    <mergeCell ref="B3:E3"/>
    <mergeCell ref="B34:C34"/>
  </mergeCells>
  <conditionalFormatting sqref="E8:E31">
    <cfRule type="dataBar" priority="1">
      <dataBar>
        <cfvo type="min"/>
        <cfvo type="max"/>
        <color rgb="FF63C384"/>
      </dataBar>
      <extLst>
        <ext xmlns:x14="http://schemas.microsoft.com/office/spreadsheetml/2009/9/main" uri="{B025F937-C7B1-47D3-B67F-A62EFF666E3E}">
          <x14:id>{89C67D4C-8C51-4FA9-9997-5614D88EF127}</x14:id>
        </ext>
      </extLst>
    </cfRule>
  </conditionalFormatting>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dataBar" id="{89C67D4C-8C51-4FA9-9997-5614D88EF127}">
            <x14:dataBar minLength="0" maxLength="100" border="1" negativeBarBorderColorSameAsPositive="0">
              <x14:cfvo type="autoMin"/>
              <x14:cfvo type="autoMax"/>
              <x14:borderColor rgb="FF63C384"/>
              <x14:negativeFillColor rgb="FFFF0000"/>
              <x14:negativeBorderColor rgb="FFFF0000"/>
              <x14:axisColor rgb="FF000000"/>
            </x14:dataBar>
          </x14:cfRule>
          <xm:sqref>E8:E31</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C30"/>
  <sheetViews>
    <sheetView workbookViewId="0">
      <selection activeCell="C7" sqref="C7:D27"/>
    </sheetView>
  </sheetViews>
  <sheetFormatPr defaultRowHeight="15" x14ac:dyDescent="0.25"/>
  <cols>
    <col min="2" max="2" width="15.140625" customWidth="1"/>
    <col min="3" max="3" width="14.85546875" customWidth="1"/>
    <col min="4" max="5" width="15.7109375" customWidth="1"/>
  </cols>
  <sheetData>
    <row r="2" spans="2:29" ht="49.5" customHeight="1" x14ac:dyDescent="0.25">
      <c r="B2" s="99" t="s">
        <v>54</v>
      </c>
      <c r="C2" s="99"/>
      <c r="D2" s="99"/>
      <c r="E2" s="99"/>
      <c r="F2" s="8"/>
      <c r="G2" s="8"/>
      <c r="H2" s="8"/>
      <c r="I2" s="8"/>
      <c r="J2" s="8"/>
      <c r="K2" s="8"/>
      <c r="L2" s="8"/>
      <c r="M2" s="8"/>
      <c r="N2" s="8"/>
      <c r="O2" s="8"/>
      <c r="P2" s="8"/>
      <c r="Q2" s="8"/>
      <c r="R2" s="8"/>
      <c r="S2" s="8"/>
      <c r="T2" s="8"/>
      <c r="U2" s="8"/>
      <c r="V2" s="8"/>
      <c r="W2" s="8"/>
      <c r="X2" s="8"/>
      <c r="Y2" s="8"/>
      <c r="Z2" s="8"/>
      <c r="AA2" s="8"/>
      <c r="AB2" s="8"/>
      <c r="AC2" s="8"/>
    </row>
    <row r="5" spans="2:29" x14ac:dyDescent="0.25">
      <c r="B5" t="str">
        <f>'starosna mirovina BMU'!B5</f>
        <v>For December 2025 (paid in January 2026)</v>
      </c>
    </row>
    <row r="6" spans="2:29" ht="37.5" customHeight="1" x14ac:dyDescent="0.25">
      <c r="B6" s="5" t="s">
        <v>46</v>
      </c>
      <c r="C6" s="5" t="str">
        <f>'starosna mirovina BMU'!C6</f>
        <v>Number of beneficiaries</v>
      </c>
      <c r="D6" s="5" t="str">
        <f>'starosna mirovina BMU'!D6</f>
        <v>Average net pension amount</v>
      </c>
      <c r="E6" s="5" t="str">
        <f>'starosna mirovina BMU'!E6</f>
        <v>Net replacement rate for November 2025.</v>
      </c>
    </row>
    <row r="7" spans="2:29" x14ac:dyDescent="0.25">
      <c r="B7" s="6">
        <v>30</v>
      </c>
      <c r="C7" s="2">
        <v>19041</v>
      </c>
      <c r="D7" s="12">
        <v>533.49590725277028</v>
      </c>
      <c r="E7" s="3">
        <f t="shared" ref="E7:E27" si="0">D7/$D$30</f>
        <v>0.35613878988836467</v>
      </c>
    </row>
    <row r="8" spans="2:29" x14ac:dyDescent="0.25">
      <c r="B8" s="6">
        <v>31</v>
      </c>
      <c r="C8" s="2">
        <v>9987</v>
      </c>
      <c r="D8" s="12">
        <v>529.53</v>
      </c>
      <c r="E8" s="3">
        <f t="shared" si="0"/>
        <v>0.35349132176234976</v>
      </c>
    </row>
    <row r="9" spans="2:29" x14ac:dyDescent="0.25">
      <c r="B9" s="6">
        <v>32</v>
      </c>
      <c r="C9" s="2">
        <v>10753</v>
      </c>
      <c r="D9" s="12">
        <v>544.96</v>
      </c>
      <c r="E9" s="3">
        <f t="shared" si="0"/>
        <v>0.36379172229639523</v>
      </c>
    </row>
    <row r="10" spans="2:29" x14ac:dyDescent="0.25">
      <c r="B10" s="6">
        <v>33</v>
      </c>
      <c r="C10" s="2">
        <v>10455</v>
      </c>
      <c r="D10" s="12">
        <v>565.30999999999995</v>
      </c>
      <c r="E10" s="3">
        <f t="shared" si="0"/>
        <v>0.3773765020026702</v>
      </c>
    </row>
    <row r="11" spans="2:29" x14ac:dyDescent="0.25">
      <c r="B11" s="6">
        <v>34</v>
      </c>
      <c r="C11" s="2">
        <v>8666</v>
      </c>
      <c r="D11" s="12">
        <v>580.6</v>
      </c>
      <c r="E11" s="3">
        <f t="shared" si="0"/>
        <v>0.38758344459279043</v>
      </c>
    </row>
    <row r="12" spans="2:29" x14ac:dyDescent="0.25">
      <c r="B12" s="6">
        <v>35</v>
      </c>
      <c r="C12" s="2">
        <v>29063</v>
      </c>
      <c r="D12" s="12">
        <v>642.9</v>
      </c>
      <c r="E12" s="3">
        <f t="shared" si="0"/>
        <v>0.42917222963951934</v>
      </c>
    </row>
    <row r="13" spans="2:29" x14ac:dyDescent="0.25">
      <c r="B13" s="6">
        <v>36</v>
      </c>
      <c r="C13" s="2">
        <v>18784</v>
      </c>
      <c r="D13" s="12">
        <v>644.84</v>
      </c>
      <c r="E13" s="3">
        <f t="shared" si="0"/>
        <v>0.43046728971962617</v>
      </c>
    </row>
    <row r="14" spans="2:29" x14ac:dyDescent="0.25">
      <c r="B14" s="6">
        <v>37</v>
      </c>
      <c r="C14" s="2">
        <v>18479</v>
      </c>
      <c r="D14" s="12">
        <v>659.29</v>
      </c>
      <c r="E14" s="3">
        <f t="shared" si="0"/>
        <v>0.44011348464619487</v>
      </c>
    </row>
    <row r="15" spans="2:29" x14ac:dyDescent="0.25">
      <c r="B15" s="6">
        <v>38</v>
      </c>
      <c r="C15" s="2">
        <v>17338</v>
      </c>
      <c r="D15" s="12">
        <v>673.73</v>
      </c>
      <c r="E15" s="3">
        <f t="shared" si="0"/>
        <v>0.44975300400534046</v>
      </c>
    </row>
    <row r="16" spans="2:29" x14ac:dyDescent="0.25">
      <c r="B16" s="6">
        <v>39</v>
      </c>
      <c r="C16" s="2">
        <v>14561</v>
      </c>
      <c r="D16" s="12">
        <v>697.59</v>
      </c>
      <c r="E16" s="3">
        <f t="shared" si="0"/>
        <v>0.46568090787716959</v>
      </c>
    </row>
    <row r="17" spans="2:5" x14ac:dyDescent="0.25">
      <c r="B17" s="6">
        <v>40</v>
      </c>
      <c r="C17" s="2">
        <v>11343</v>
      </c>
      <c r="D17" s="12">
        <v>724.71</v>
      </c>
      <c r="E17" s="3">
        <f t="shared" si="0"/>
        <v>0.48378504672897199</v>
      </c>
    </row>
    <row r="18" spans="2:5" x14ac:dyDescent="0.25">
      <c r="B18" s="6">
        <v>41</v>
      </c>
      <c r="C18" s="2">
        <v>4726</v>
      </c>
      <c r="D18" s="12">
        <v>747.37</v>
      </c>
      <c r="E18" s="3">
        <f t="shared" si="0"/>
        <v>0.49891188251001334</v>
      </c>
    </row>
    <row r="19" spans="2:5" x14ac:dyDescent="0.25">
      <c r="B19" s="6">
        <v>42</v>
      </c>
      <c r="C19" s="2">
        <v>2223</v>
      </c>
      <c r="D19" s="12">
        <v>781.31</v>
      </c>
      <c r="E19" s="3">
        <f t="shared" si="0"/>
        <v>0.52156875834445926</v>
      </c>
    </row>
    <row r="20" spans="2:5" x14ac:dyDescent="0.25">
      <c r="B20" s="6">
        <v>43</v>
      </c>
      <c r="C20" s="2">
        <v>1205</v>
      </c>
      <c r="D20" s="12">
        <v>811.25</v>
      </c>
      <c r="E20" s="3">
        <f t="shared" si="0"/>
        <v>0.54155540720961282</v>
      </c>
    </row>
    <row r="21" spans="2:5" x14ac:dyDescent="0.25">
      <c r="B21" s="6">
        <v>44</v>
      </c>
      <c r="C21" s="2">
        <v>638</v>
      </c>
      <c r="D21" s="12">
        <v>845.6</v>
      </c>
      <c r="E21" s="3">
        <f t="shared" si="0"/>
        <v>0.56448598130841121</v>
      </c>
    </row>
    <row r="22" spans="2:5" x14ac:dyDescent="0.25">
      <c r="B22" s="6">
        <v>45</v>
      </c>
      <c r="C22" s="2">
        <v>275</v>
      </c>
      <c r="D22" s="12">
        <v>846.07</v>
      </c>
      <c r="E22" s="3">
        <f t="shared" si="0"/>
        <v>0.56479973297730313</v>
      </c>
    </row>
    <row r="23" spans="2:5" x14ac:dyDescent="0.25">
      <c r="B23" s="6" t="s">
        <v>40</v>
      </c>
      <c r="C23" s="2">
        <v>184</v>
      </c>
      <c r="D23" s="12">
        <v>893.03</v>
      </c>
      <c r="E23" s="3">
        <f t="shared" si="0"/>
        <v>0.59614819759679571</v>
      </c>
    </row>
    <row r="24" spans="2:5" x14ac:dyDescent="0.25">
      <c r="B24" s="6" t="s">
        <v>37</v>
      </c>
      <c r="C24" s="7">
        <v>177721</v>
      </c>
      <c r="D24" s="80">
        <v>632.85</v>
      </c>
      <c r="E24" s="83">
        <f t="shared" si="0"/>
        <v>0.42246328437917224</v>
      </c>
    </row>
    <row r="25" spans="2:5" x14ac:dyDescent="0.25">
      <c r="B25" s="6" t="s">
        <v>5</v>
      </c>
      <c r="C25" s="2">
        <v>58902</v>
      </c>
      <c r="D25" s="12">
        <v>547.49</v>
      </c>
      <c r="E25" s="3">
        <f t="shared" si="0"/>
        <v>0.36548064085447263</v>
      </c>
    </row>
    <row r="26" spans="2:5" x14ac:dyDescent="0.25">
      <c r="B26" s="6" t="s">
        <v>6</v>
      </c>
      <c r="C26" s="2">
        <v>98225</v>
      </c>
      <c r="D26" s="12">
        <v>659.91</v>
      </c>
      <c r="E26" s="3">
        <f t="shared" si="0"/>
        <v>0.4405273698264352</v>
      </c>
    </row>
    <row r="27" spans="2:5" x14ac:dyDescent="0.25">
      <c r="B27" s="6" t="s">
        <v>42</v>
      </c>
      <c r="C27" s="2">
        <v>20594</v>
      </c>
      <c r="D27" s="12">
        <v>747.95</v>
      </c>
      <c r="E27" s="3">
        <f t="shared" si="0"/>
        <v>0.49929906542056079</v>
      </c>
    </row>
    <row r="28" spans="2:5" x14ac:dyDescent="0.25">
      <c r="B28" s="101" t="str">
        <f>'starosna mirovina BMU'!B31</f>
        <v xml:space="preserve">Number of beneficiaries not including Active Military Personnel (DVO), Police Officers (PO), Authorised Officials (OSO), Croatian Veterans from the Homeland War- ZOHBDR and Members of the Croatian Defence Council (HVO).   </v>
      </c>
      <c r="C28" s="101"/>
      <c r="D28" s="101"/>
      <c r="E28" s="101"/>
    </row>
    <row r="29" spans="2:5" x14ac:dyDescent="0.25">
      <c r="B29" s="102"/>
      <c r="C29" s="102"/>
      <c r="D29" s="102"/>
      <c r="E29" s="102"/>
    </row>
    <row r="30" spans="2:5" ht="51.75" customHeight="1" x14ac:dyDescent="0.25">
      <c r="B30" s="100" t="str">
        <f>'starosna mirovina BMU'!B33:C33</f>
        <v>Prosječna mjesečna isplaćena netoplaća Republike Hrvatske za studeni 2025. u eurima (EUR) (izvor: DZS)</v>
      </c>
      <c r="C30" s="100"/>
      <c r="D30" s="48">
        <f>'starosna mirovina BMU'!D33</f>
        <v>1498</v>
      </c>
    </row>
  </sheetData>
  <mergeCells count="3">
    <mergeCell ref="B2:E2"/>
    <mergeCell ref="B30:C30"/>
    <mergeCell ref="B28:E29"/>
  </mergeCells>
  <conditionalFormatting sqref="E7:E27">
    <cfRule type="dataBar" priority="3">
      <dataBar>
        <cfvo type="min"/>
        <cfvo type="max"/>
        <color rgb="FF63C384"/>
      </dataBar>
      <extLst>
        <ext xmlns:x14="http://schemas.microsoft.com/office/spreadsheetml/2009/9/main" uri="{B025F937-C7B1-47D3-B67F-A62EFF666E3E}">
          <x14:id>{7881B877-B836-466F-848E-68AA4EA6FB17}</x14:id>
        </ext>
      </extLst>
    </cfRule>
  </conditionalFormatting>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dataBar" id="{7881B877-B836-466F-848E-68AA4EA6FB17}">
            <x14:dataBar minLength="0" maxLength="100" border="1" negativeBarBorderColorSameAsPositive="0">
              <x14:cfvo type="autoMin"/>
              <x14:cfvo type="autoMax"/>
              <x14:borderColor rgb="FF63C384"/>
              <x14:negativeFillColor rgb="FFFF0000"/>
              <x14:negativeBorderColor rgb="FFFF0000"/>
              <x14:axisColor rgb="FF000000"/>
            </x14:dataBar>
          </x14:cfRule>
          <xm:sqref>E7:E27</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C29"/>
  <sheetViews>
    <sheetView workbookViewId="0">
      <selection activeCell="C7" sqref="C7:D26"/>
    </sheetView>
  </sheetViews>
  <sheetFormatPr defaultRowHeight="15" x14ac:dyDescent="0.25"/>
  <cols>
    <col min="2" max="2" width="15.140625" customWidth="1"/>
    <col min="3" max="3" width="14.7109375" customWidth="1"/>
    <col min="4" max="4" width="15.140625" customWidth="1"/>
    <col min="5" max="5" width="14.5703125" customWidth="1"/>
  </cols>
  <sheetData>
    <row r="2" spans="2:29" ht="57.75" customHeight="1" x14ac:dyDescent="0.25">
      <c r="B2" s="105" t="s">
        <v>55</v>
      </c>
      <c r="C2" s="105"/>
      <c r="D2" s="105"/>
      <c r="E2" s="105"/>
      <c r="F2" s="9"/>
      <c r="G2" s="9"/>
      <c r="H2" s="9"/>
      <c r="I2" s="9"/>
      <c r="J2" s="9"/>
      <c r="K2" s="9"/>
      <c r="L2" s="9"/>
      <c r="M2" s="9"/>
      <c r="N2" s="9"/>
      <c r="O2" s="9"/>
      <c r="P2" s="9"/>
      <c r="Q2" s="9"/>
      <c r="R2" s="9"/>
      <c r="S2" s="9"/>
      <c r="T2" s="9"/>
      <c r="U2" s="9"/>
      <c r="V2" s="9"/>
      <c r="W2" s="9"/>
      <c r="X2" s="9"/>
      <c r="Y2" s="9"/>
      <c r="Z2" s="9"/>
      <c r="AA2" s="9"/>
      <c r="AB2" s="9"/>
      <c r="AC2" s="9"/>
    </row>
    <row r="5" spans="2:29" x14ac:dyDescent="0.25">
      <c r="B5" t="str">
        <f>'starosna mirovina BMU'!B5</f>
        <v>For December 2025 (paid in January 2026)</v>
      </c>
    </row>
    <row r="6" spans="2:29" ht="40.5" customHeight="1" x14ac:dyDescent="0.25">
      <c r="B6" s="5" t="s">
        <v>46</v>
      </c>
      <c r="C6" s="5" t="str">
        <f>'starosna mirovina BMU'!C6</f>
        <v>Number of beneficiaries</v>
      </c>
      <c r="D6" s="5" t="str">
        <f>'starosna mirovina BMU'!D6</f>
        <v>Average net pension amount</v>
      </c>
      <c r="E6" s="5" t="str">
        <f>'starosna mirovina BMU'!E6</f>
        <v>Net replacement rate for November 2025.</v>
      </c>
    </row>
    <row r="7" spans="2:29" x14ac:dyDescent="0.25">
      <c r="B7" s="6">
        <v>31</v>
      </c>
      <c r="C7" s="2">
        <v>13</v>
      </c>
      <c r="D7" s="12">
        <v>526.96</v>
      </c>
      <c r="E7" s="3">
        <f t="shared" ref="E7:E26" si="0">D7/$D$29</f>
        <v>0.35177570093457944</v>
      </c>
    </row>
    <row r="8" spans="2:29" x14ac:dyDescent="0.25">
      <c r="B8" s="6">
        <v>32</v>
      </c>
      <c r="C8" s="2">
        <v>45</v>
      </c>
      <c r="D8" s="12">
        <v>523.79</v>
      </c>
      <c r="E8" s="3">
        <f t="shared" si="0"/>
        <v>0.34965954606141519</v>
      </c>
    </row>
    <row r="9" spans="2:29" x14ac:dyDescent="0.25">
      <c r="B9" s="6">
        <v>33</v>
      </c>
      <c r="C9" s="2">
        <v>39</v>
      </c>
      <c r="D9" s="12">
        <v>537.64</v>
      </c>
      <c r="E9" s="3">
        <f t="shared" si="0"/>
        <v>0.35890520694259009</v>
      </c>
    </row>
    <row r="10" spans="2:29" x14ac:dyDescent="0.25">
      <c r="B10" s="6">
        <v>34</v>
      </c>
      <c r="C10" s="2">
        <v>23</v>
      </c>
      <c r="D10" s="12">
        <v>556.85</v>
      </c>
      <c r="E10" s="3">
        <f t="shared" si="0"/>
        <v>0.37172897196261684</v>
      </c>
    </row>
    <row r="11" spans="2:29" x14ac:dyDescent="0.25">
      <c r="B11" s="6">
        <v>35</v>
      </c>
      <c r="C11" s="2">
        <v>89</v>
      </c>
      <c r="D11" s="12">
        <v>646.74</v>
      </c>
      <c r="E11" s="3">
        <f t="shared" si="0"/>
        <v>0.43173564753004007</v>
      </c>
    </row>
    <row r="12" spans="2:29" x14ac:dyDescent="0.25">
      <c r="B12" s="6">
        <v>36</v>
      </c>
      <c r="C12" s="2">
        <v>57</v>
      </c>
      <c r="D12" s="12">
        <v>639.88</v>
      </c>
      <c r="E12" s="3">
        <f t="shared" si="0"/>
        <v>0.42715620827770362</v>
      </c>
    </row>
    <row r="13" spans="2:29" x14ac:dyDescent="0.25">
      <c r="B13" s="6">
        <v>37</v>
      </c>
      <c r="C13" s="2">
        <v>50</v>
      </c>
      <c r="D13" s="12">
        <v>650.07000000000005</v>
      </c>
      <c r="E13" s="3">
        <f t="shared" si="0"/>
        <v>0.43395861148197601</v>
      </c>
    </row>
    <row r="14" spans="2:29" x14ac:dyDescent="0.25">
      <c r="B14" s="6">
        <v>38</v>
      </c>
      <c r="C14" s="2">
        <v>27</v>
      </c>
      <c r="D14" s="12">
        <v>699.5</v>
      </c>
      <c r="E14" s="3">
        <f t="shared" si="0"/>
        <v>0.46695594125500667</v>
      </c>
    </row>
    <row r="15" spans="2:29" x14ac:dyDescent="0.25">
      <c r="B15" s="6">
        <v>39</v>
      </c>
      <c r="C15" s="2">
        <v>19</v>
      </c>
      <c r="D15" s="12">
        <v>709.27</v>
      </c>
      <c r="E15" s="3">
        <f t="shared" si="0"/>
        <v>0.47347797062750335</v>
      </c>
    </row>
    <row r="16" spans="2:29" x14ac:dyDescent="0.25">
      <c r="B16" s="6">
        <v>40</v>
      </c>
      <c r="C16" s="2">
        <v>10</v>
      </c>
      <c r="D16" s="12">
        <v>759.81</v>
      </c>
      <c r="E16" s="3">
        <f t="shared" si="0"/>
        <v>0.5072162883845126</v>
      </c>
    </row>
    <row r="17" spans="2:5" x14ac:dyDescent="0.25">
      <c r="B17" s="6">
        <v>41</v>
      </c>
      <c r="C17" s="2">
        <v>3</v>
      </c>
      <c r="D17" s="12">
        <v>792.25</v>
      </c>
      <c r="E17" s="3">
        <f t="shared" si="0"/>
        <v>0.52887182910547392</v>
      </c>
    </row>
    <row r="18" spans="2:5" x14ac:dyDescent="0.25">
      <c r="B18" s="6">
        <v>42</v>
      </c>
      <c r="C18" s="2">
        <v>4</v>
      </c>
      <c r="D18" s="12">
        <v>789.16</v>
      </c>
      <c r="E18" s="3">
        <f t="shared" si="0"/>
        <v>0.52680907877169558</v>
      </c>
    </row>
    <row r="19" spans="2:5" x14ac:dyDescent="0.25">
      <c r="B19" s="6">
        <v>43</v>
      </c>
      <c r="C19" s="2">
        <v>2</v>
      </c>
      <c r="D19" s="12">
        <v>893.29</v>
      </c>
      <c r="E19" s="3">
        <f t="shared" si="0"/>
        <v>0.59632176234979972</v>
      </c>
    </row>
    <row r="20" spans="2:5" x14ac:dyDescent="0.25">
      <c r="B20" s="6">
        <v>44</v>
      </c>
      <c r="C20" s="2">
        <v>0</v>
      </c>
      <c r="D20" s="12">
        <v>0</v>
      </c>
      <c r="E20" s="3">
        <f t="shared" si="0"/>
        <v>0</v>
      </c>
    </row>
    <row r="21" spans="2:5" x14ac:dyDescent="0.25">
      <c r="B21" s="6">
        <v>45</v>
      </c>
      <c r="C21" s="2">
        <v>0</v>
      </c>
      <c r="D21" s="12">
        <v>0</v>
      </c>
      <c r="E21" s="3">
        <f t="shared" si="0"/>
        <v>0</v>
      </c>
    </row>
    <row r="22" spans="2:5" x14ac:dyDescent="0.25">
      <c r="B22" s="6" t="s">
        <v>40</v>
      </c>
      <c r="C22" s="2">
        <v>0</v>
      </c>
      <c r="D22" s="12">
        <v>0</v>
      </c>
      <c r="E22" s="3">
        <f t="shared" si="0"/>
        <v>0</v>
      </c>
    </row>
    <row r="23" spans="2:5" x14ac:dyDescent="0.25">
      <c r="B23" s="6" t="s">
        <v>37</v>
      </c>
      <c r="C23" s="7">
        <v>381</v>
      </c>
      <c r="D23" s="80">
        <v>624.71</v>
      </c>
      <c r="E23" s="83">
        <f t="shared" si="0"/>
        <v>0.41702937249666222</v>
      </c>
    </row>
    <row r="24" spans="2:5" x14ac:dyDescent="0.25">
      <c r="B24" s="6" t="s">
        <v>5</v>
      </c>
      <c r="C24" s="2">
        <v>120</v>
      </c>
      <c r="D24" s="12">
        <v>534.97</v>
      </c>
      <c r="E24" s="3">
        <f t="shared" si="0"/>
        <v>0.35712283044058746</v>
      </c>
    </row>
    <row r="25" spans="2:5" x14ac:dyDescent="0.25">
      <c r="B25" s="6" t="s">
        <v>6</v>
      </c>
      <c r="C25" s="2">
        <v>242</v>
      </c>
      <c r="D25" s="12">
        <v>656.61</v>
      </c>
      <c r="E25" s="3">
        <f t="shared" si="0"/>
        <v>0.43832443257676901</v>
      </c>
    </row>
    <row r="26" spans="2:5" x14ac:dyDescent="0.25">
      <c r="B26" s="6" t="s">
        <v>42</v>
      </c>
      <c r="C26" s="2">
        <v>19</v>
      </c>
      <c r="D26" s="12">
        <v>785.16</v>
      </c>
      <c r="E26" s="3">
        <f t="shared" si="0"/>
        <v>0.52413885180240316</v>
      </c>
    </row>
    <row r="27" spans="2:5" ht="12.75" customHeight="1" x14ac:dyDescent="0.25">
      <c r="B27" s="101" t="str">
        <f>'starosna mirovina BMU'!B31</f>
        <v xml:space="preserve">Number of beneficiaries not including Active Military Personnel (DVO), Police Officers (PO), Authorised Officials (OSO), Croatian Veterans from the Homeland War- ZOHBDR and Members of the Croatian Defence Council (HVO).   </v>
      </c>
      <c r="C27" s="101"/>
      <c r="D27" s="101"/>
      <c r="E27" s="101"/>
    </row>
    <row r="28" spans="2:5" x14ac:dyDescent="0.25">
      <c r="B28" s="102"/>
      <c r="C28" s="102"/>
      <c r="D28" s="102"/>
      <c r="E28" s="102"/>
    </row>
    <row r="29" spans="2:5" ht="48" customHeight="1" x14ac:dyDescent="0.25">
      <c r="B29" s="100" t="str">
        <f>'starosna mirovina BMU'!B33:C33</f>
        <v>Prosječna mjesečna isplaćena netoplaća Republike Hrvatske za studeni 2025. u eurima (EUR) (izvor: DZS)</v>
      </c>
      <c r="C29" s="100"/>
      <c r="D29" s="48">
        <f>'starosna mirovina BMU'!D33</f>
        <v>1498</v>
      </c>
    </row>
  </sheetData>
  <mergeCells count="3">
    <mergeCell ref="B2:E2"/>
    <mergeCell ref="B29:C29"/>
    <mergeCell ref="B27:E28"/>
  </mergeCells>
  <conditionalFormatting sqref="E7:E26">
    <cfRule type="dataBar" priority="4">
      <dataBar>
        <cfvo type="min"/>
        <cfvo type="max"/>
        <color rgb="FF63C384"/>
      </dataBar>
      <extLst>
        <ext xmlns:x14="http://schemas.microsoft.com/office/spreadsheetml/2009/9/main" uri="{B025F937-C7B1-47D3-B67F-A62EFF666E3E}">
          <x14:id>{3DB55979-8B77-4158-8C4C-29F0848DDEF3}</x14:id>
        </ext>
      </extLst>
    </cfRule>
  </conditionalFormatting>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dataBar" id="{3DB55979-8B77-4158-8C4C-29F0848DDEF3}">
            <x14:dataBar minLength="0" maxLength="100" border="1" negativeBarBorderColorSameAsPositive="0">
              <x14:cfvo type="autoMin"/>
              <x14:cfvo type="autoMax"/>
              <x14:borderColor rgb="FF63C384"/>
              <x14:negativeFillColor rgb="FFFF0000"/>
              <x14:negativeBorderColor rgb="FFFF0000"/>
              <x14:axisColor rgb="FF000000"/>
            </x14:dataBar>
          </x14:cfRule>
          <xm:sqref>E7:E26</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C33"/>
  <sheetViews>
    <sheetView workbookViewId="0">
      <selection activeCell="C7" sqref="C7:D30"/>
    </sheetView>
  </sheetViews>
  <sheetFormatPr defaultRowHeight="15" x14ac:dyDescent="0.25"/>
  <cols>
    <col min="2" max="2" width="15.140625" customWidth="1"/>
    <col min="3" max="3" width="14.85546875" customWidth="1"/>
    <col min="4" max="4" width="15.28515625" customWidth="1"/>
    <col min="5" max="5" width="15.42578125" customWidth="1"/>
  </cols>
  <sheetData>
    <row r="2" spans="2:29" ht="50.25" customHeight="1" x14ac:dyDescent="0.25">
      <c r="B2" s="99" t="s">
        <v>56</v>
      </c>
      <c r="C2" s="99"/>
      <c r="D2" s="99"/>
      <c r="E2" s="99"/>
      <c r="F2" s="8"/>
      <c r="G2" s="8"/>
      <c r="H2" s="8"/>
      <c r="I2" s="8"/>
      <c r="J2" s="8"/>
      <c r="K2" s="8"/>
      <c r="L2" s="8"/>
      <c r="M2" s="8"/>
      <c r="N2" s="8"/>
      <c r="O2" s="8"/>
      <c r="P2" s="8"/>
      <c r="Q2" s="8"/>
      <c r="R2" s="8"/>
      <c r="S2" s="8"/>
      <c r="T2" s="8"/>
      <c r="U2" s="8"/>
      <c r="V2" s="8"/>
      <c r="W2" s="8"/>
      <c r="X2" s="8"/>
      <c r="Y2" s="8"/>
      <c r="Z2" s="8"/>
      <c r="AA2" s="8"/>
      <c r="AB2" s="8"/>
      <c r="AC2" s="8"/>
    </row>
    <row r="3" spans="2:29" ht="26.25" customHeight="1" x14ac:dyDescent="0.25"/>
    <row r="5" spans="2:29" x14ac:dyDescent="0.25">
      <c r="B5" t="str">
        <f>'starosna mirovina BMU'!B5</f>
        <v>For December 2025 (paid in January 2026)</v>
      </c>
    </row>
    <row r="6" spans="2:29" ht="34.5" customHeight="1" x14ac:dyDescent="0.25">
      <c r="B6" s="5" t="s">
        <v>46</v>
      </c>
      <c r="C6" s="5" t="str">
        <f>'starosna mirovina BMU'!C6</f>
        <v>Number of beneficiaries</v>
      </c>
      <c r="D6" s="5" t="str">
        <f>'starosna mirovina BMU'!D6</f>
        <v>Average net pension amount</v>
      </c>
      <c r="E6" s="5" t="str">
        <f>'starosna mirovina BMU'!E6</f>
        <v>Net replacement rate for November 2025.</v>
      </c>
    </row>
    <row r="7" spans="2:29" x14ac:dyDescent="0.25">
      <c r="B7" s="6" t="s">
        <v>39</v>
      </c>
      <c r="C7" s="2">
        <v>78545</v>
      </c>
      <c r="D7" s="12">
        <v>355.57194347189511</v>
      </c>
      <c r="E7" s="3">
        <f t="shared" ref="E7:E30" si="0">D7/$D$33</f>
        <v>0.23736444824559086</v>
      </c>
    </row>
    <row r="8" spans="2:29" x14ac:dyDescent="0.25">
      <c r="B8" s="6" t="s">
        <v>1</v>
      </c>
      <c r="C8" s="2">
        <v>60857</v>
      </c>
      <c r="D8" s="12">
        <v>452.82</v>
      </c>
      <c r="E8" s="3">
        <f t="shared" si="0"/>
        <v>0.30228304405874501</v>
      </c>
    </row>
    <row r="9" spans="2:29" x14ac:dyDescent="0.25">
      <c r="B9" s="6" t="s">
        <v>2</v>
      </c>
      <c r="C9" s="2">
        <v>65530</v>
      </c>
      <c r="D9" s="12">
        <v>567.14</v>
      </c>
      <c r="E9" s="3">
        <f t="shared" si="0"/>
        <v>0.37859813084112148</v>
      </c>
    </row>
    <row r="10" spans="2:29" x14ac:dyDescent="0.25">
      <c r="B10" s="6">
        <v>30</v>
      </c>
      <c r="C10" s="2">
        <v>40139</v>
      </c>
      <c r="D10" s="12">
        <v>612.19000000000005</v>
      </c>
      <c r="E10" s="3">
        <f t="shared" si="0"/>
        <v>0.40867156208277705</v>
      </c>
    </row>
    <row r="11" spans="2:29" x14ac:dyDescent="0.25">
      <c r="B11" s="6">
        <v>31</v>
      </c>
      <c r="C11" s="2">
        <v>24915</v>
      </c>
      <c r="D11" s="12">
        <v>625.64</v>
      </c>
      <c r="E11" s="3">
        <f t="shared" si="0"/>
        <v>0.41765020026702271</v>
      </c>
    </row>
    <row r="12" spans="2:29" x14ac:dyDescent="0.25">
      <c r="B12" s="6">
        <v>32</v>
      </c>
      <c r="C12" s="2">
        <v>24660</v>
      </c>
      <c r="D12" s="12">
        <v>632.98</v>
      </c>
      <c r="E12" s="3">
        <f t="shared" si="0"/>
        <v>0.42255006675567425</v>
      </c>
    </row>
    <row r="13" spans="2:29" x14ac:dyDescent="0.25">
      <c r="B13" s="6">
        <v>33</v>
      </c>
      <c r="C13" s="2">
        <v>22742</v>
      </c>
      <c r="D13" s="12">
        <v>651.12</v>
      </c>
      <c r="E13" s="3">
        <f t="shared" si="0"/>
        <v>0.43465954606141521</v>
      </c>
    </row>
    <row r="14" spans="2:29" x14ac:dyDescent="0.25">
      <c r="B14" s="6">
        <v>34</v>
      </c>
      <c r="C14" s="2">
        <v>18496</v>
      </c>
      <c r="D14" s="12">
        <v>676.03</v>
      </c>
      <c r="E14" s="3">
        <f t="shared" si="0"/>
        <v>0.45128838451268355</v>
      </c>
    </row>
    <row r="15" spans="2:29" x14ac:dyDescent="0.25">
      <c r="B15" s="6">
        <v>35</v>
      </c>
      <c r="C15" s="2">
        <v>70217</v>
      </c>
      <c r="D15" s="12">
        <v>723.39</v>
      </c>
      <c r="E15" s="3">
        <f t="shared" si="0"/>
        <v>0.48290387182910549</v>
      </c>
    </row>
    <row r="16" spans="2:29" x14ac:dyDescent="0.25">
      <c r="B16" s="6">
        <v>36</v>
      </c>
      <c r="C16" s="2">
        <v>33598</v>
      </c>
      <c r="D16" s="12">
        <v>722.91</v>
      </c>
      <c r="E16" s="3">
        <f t="shared" si="0"/>
        <v>0.48258344459279034</v>
      </c>
    </row>
    <row r="17" spans="2:5" x14ac:dyDescent="0.25">
      <c r="B17" s="6">
        <v>37</v>
      </c>
      <c r="C17" s="2">
        <v>31746</v>
      </c>
      <c r="D17" s="12">
        <v>744.33</v>
      </c>
      <c r="E17" s="3">
        <f t="shared" si="0"/>
        <v>0.49688251001335115</v>
      </c>
    </row>
    <row r="18" spans="2:5" x14ac:dyDescent="0.25">
      <c r="B18" s="6">
        <v>38</v>
      </c>
      <c r="C18" s="2">
        <v>30397</v>
      </c>
      <c r="D18" s="12">
        <v>775.64</v>
      </c>
      <c r="E18" s="3">
        <f t="shared" si="0"/>
        <v>0.51778371161548731</v>
      </c>
    </row>
    <row r="19" spans="2:5" x14ac:dyDescent="0.25">
      <c r="B19" s="6">
        <v>39</v>
      </c>
      <c r="C19" s="2">
        <v>27279</v>
      </c>
      <c r="D19" s="12">
        <v>819.82</v>
      </c>
      <c r="E19" s="3">
        <f t="shared" si="0"/>
        <v>0.54727636849132177</v>
      </c>
    </row>
    <row r="20" spans="2:5" x14ac:dyDescent="0.25">
      <c r="B20" s="6">
        <v>40</v>
      </c>
      <c r="C20" s="2">
        <v>37749</v>
      </c>
      <c r="D20" s="12">
        <v>885.88</v>
      </c>
      <c r="E20" s="3">
        <f t="shared" si="0"/>
        <v>0.59137516688918557</v>
      </c>
    </row>
    <row r="21" spans="2:5" x14ac:dyDescent="0.25">
      <c r="B21" s="6">
        <v>41</v>
      </c>
      <c r="C21" s="2">
        <v>48218</v>
      </c>
      <c r="D21" s="12">
        <v>821.26</v>
      </c>
      <c r="E21" s="3">
        <f t="shared" si="0"/>
        <v>0.54823765020026705</v>
      </c>
    </row>
    <row r="22" spans="2:5" x14ac:dyDescent="0.25">
      <c r="B22" s="6">
        <v>42</v>
      </c>
      <c r="C22" s="2">
        <v>26096</v>
      </c>
      <c r="D22" s="12">
        <v>872.58</v>
      </c>
      <c r="E22" s="3">
        <f t="shared" si="0"/>
        <v>0.58249666221628837</v>
      </c>
    </row>
    <row r="23" spans="2:5" x14ac:dyDescent="0.25">
      <c r="B23" s="6">
        <v>43</v>
      </c>
      <c r="C23" s="2">
        <v>18931</v>
      </c>
      <c r="D23" s="12">
        <v>911.74</v>
      </c>
      <c r="E23" s="3">
        <f t="shared" si="0"/>
        <v>0.60863818424566085</v>
      </c>
    </row>
    <row r="24" spans="2:5" x14ac:dyDescent="0.25">
      <c r="B24" s="6">
        <v>44</v>
      </c>
      <c r="C24" s="2">
        <v>14126</v>
      </c>
      <c r="D24" s="12">
        <v>950.45</v>
      </c>
      <c r="E24" s="3">
        <f t="shared" si="0"/>
        <v>0.63447930574098799</v>
      </c>
    </row>
    <row r="25" spans="2:5" x14ac:dyDescent="0.25">
      <c r="B25" s="6">
        <v>45</v>
      </c>
      <c r="C25" s="2">
        <v>11840</v>
      </c>
      <c r="D25" s="12">
        <v>980.27</v>
      </c>
      <c r="E25" s="3">
        <f t="shared" si="0"/>
        <v>0.65438584779706277</v>
      </c>
    </row>
    <row r="26" spans="2:5" x14ac:dyDescent="0.25">
      <c r="B26" s="6" t="s">
        <v>40</v>
      </c>
      <c r="C26" s="2">
        <v>19688</v>
      </c>
      <c r="D26" s="12">
        <v>1102.6400000000001</v>
      </c>
      <c r="E26" s="3">
        <f t="shared" si="0"/>
        <v>0.73607476635514024</v>
      </c>
    </row>
    <row r="27" spans="2:5" x14ac:dyDescent="0.25">
      <c r="B27" s="6" t="s">
        <v>37</v>
      </c>
      <c r="C27" s="7">
        <v>705769</v>
      </c>
      <c r="D27" s="80">
        <v>680.39</v>
      </c>
      <c r="E27" s="83">
        <f t="shared" si="0"/>
        <v>0.45419893190921229</v>
      </c>
    </row>
    <row r="28" spans="2:5" x14ac:dyDescent="0.25">
      <c r="B28" s="6" t="s">
        <v>5</v>
      </c>
      <c r="C28" s="2">
        <v>335884</v>
      </c>
      <c r="D28" s="12">
        <v>523.19000000000005</v>
      </c>
      <c r="E28" s="3">
        <f t="shared" si="0"/>
        <v>0.34925901201602139</v>
      </c>
    </row>
    <row r="29" spans="2:5" x14ac:dyDescent="0.25">
      <c r="B29" s="6" t="s">
        <v>6</v>
      </c>
      <c r="C29" s="2">
        <v>193237</v>
      </c>
      <c r="D29" s="12">
        <v>748.58</v>
      </c>
      <c r="E29" s="3">
        <f t="shared" si="0"/>
        <v>0.49971962616822435</v>
      </c>
    </row>
    <row r="30" spans="2:5" x14ac:dyDescent="0.25">
      <c r="B30" s="6" t="s">
        <v>42</v>
      </c>
      <c r="C30" s="2">
        <v>176648</v>
      </c>
      <c r="D30" s="12">
        <v>904.7</v>
      </c>
      <c r="E30" s="3">
        <f t="shared" si="0"/>
        <v>0.6039385847797063</v>
      </c>
    </row>
    <row r="31" spans="2:5" x14ac:dyDescent="0.25">
      <c r="B31" s="101" t="str">
        <f>'starosna mirovina BMU'!B31</f>
        <v xml:space="preserve">Number of beneficiaries not including Active Military Personnel (DVO), Police Officers (PO), Authorised Officials (OSO), Croatian Veterans from the Homeland War- ZOHBDR and Members of the Croatian Defence Council (HVO).   </v>
      </c>
      <c r="C31" s="101"/>
      <c r="D31" s="101"/>
      <c r="E31" s="101"/>
    </row>
    <row r="32" spans="2:5" x14ac:dyDescent="0.25">
      <c r="B32" s="102"/>
      <c r="C32" s="102"/>
      <c r="D32" s="102"/>
      <c r="E32" s="102"/>
    </row>
    <row r="33" spans="2:4" ht="45.75" customHeight="1" x14ac:dyDescent="0.25">
      <c r="B33" s="100" t="str">
        <f>'starosna mirovina BMU'!B33:C33</f>
        <v>Prosječna mjesečna isplaćena netoplaća Republike Hrvatske za studeni 2025. u eurima (EUR) (izvor: DZS)</v>
      </c>
      <c r="C33" s="100"/>
      <c r="D33" s="48">
        <f>'starosna mirovina BMU'!D33</f>
        <v>1498</v>
      </c>
    </row>
  </sheetData>
  <mergeCells count="3">
    <mergeCell ref="B2:E2"/>
    <mergeCell ref="B33:C33"/>
    <mergeCell ref="B31:E32"/>
  </mergeCells>
  <conditionalFormatting sqref="E7:E30">
    <cfRule type="dataBar" priority="1">
      <dataBar>
        <cfvo type="min"/>
        <cfvo type="max"/>
        <color rgb="FF63C384"/>
      </dataBar>
      <extLst>
        <ext xmlns:x14="http://schemas.microsoft.com/office/spreadsheetml/2009/9/main" uri="{B025F937-C7B1-47D3-B67F-A62EFF666E3E}">
          <x14:id>{891DE951-73B4-4BE3-A51D-5EBAF9AE1DEA}</x14:id>
        </ext>
      </extLst>
    </cfRule>
  </conditionalFormatting>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dataBar" id="{891DE951-73B4-4BE3-A51D-5EBAF9AE1DEA}">
            <x14:dataBar minLength="0" maxLength="100" border="1" negativeBarBorderColorSameAsPositive="0">
              <x14:cfvo type="autoMin"/>
              <x14:cfvo type="autoMax"/>
              <x14:borderColor rgb="FF63C384"/>
              <x14:negativeFillColor rgb="FFFF0000"/>
              <x14:negativeBorderColor rgb="FFFF0000"/>
              <x14:axisColor rgb="FF000000"/>
            </x14:dataBar>
          </x14:cfRule>
          <xm:sqref>E7:E30</xm:sqref>
        </x14:conditionalFormatting>
      </x14:conditionalFormatting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C33"/>
  <sheetViews>
    <sheetView workbookViewId="0">
      <selection activeCell="C7" sqref="C7:D30"/>
    </sheetView>
  </sheetViews>
  <sheetFormatPr defaultRowHeight="15" x14ac:dyDescent="0.25"/>
  <cols>
    <col min="2" max="2" width="15.140625" customWidth="1"/>
    <col min="3" max="3" width="14.28515625" customWidth="1"/>
    <col min="4" max="5" width="15.7109375" customWidth="1"/>
  </cols>
  <sheetData>
    <row r="2" spans="2:29" ht="46.5" customHeight="1" x14ac:dyDescent="0.25">
      <c r="B2" s="99" t="s">
        <v>44</v>
      </c>
      <c r="C2" s="99"/>
      <c r="D2" s="99"/>
      <c r="E2" s="99"/>
      <c r="F2" s="10"/>
      <c r="G2" s="10"/>
      <c r="H2" s="10"/>
      <c r="I2" s="10"/>
      <c r="J2" s="10"/>
      <c r="K2" s="10"/>
      <c r="L2" s="10"/>
      <c r="M2" s="10"/>
      <c r="N2" s="10"/>
      <c r="O2" s="10"/>
      <c r="P2" s="10"/>
      <c r="Q2" s="10"/>
      <c r="R2" s="10"/>
      <c r="S2" s="10"/>
      <c r="T2" s="10"/>
      <c r="U2" s="10"/>
      <c r="V2" s="10"/>
      <c r="W2" s="10"/>
      <c r="X2" s="10"/>
      <c r="Y2" s="10"/>
      <c r="Z2" s="10"/>
      <c r="AA2" s="10"/>
      <c r="AB2" s="10"/>
      <c r="AC2" s="10"/>
    </row>
    <row r="5" spans="2:29" x14ac:dyDescent="0.25">
      <c r="B5" t="str">
        <f>'starosna mirovina BMU'!B5</f>
        <v>For December 2025 (paid in January 2026)</v>
      </c>
    </row>
    <row r="6" spans="2:29" ht="38.25" customHeight="1" x14ac:dyDescent="0.25">
      <c r="B6" s="5" t="s">
        <v>46</v>
      </c>
      <c r="C6" s="5" t="str">
        <f>'starosna mirovina BMU'!C6</f>
        <v>Number of beneficiaries</v>
      </c>
      <c r="D6" s="5" t="str">
        <f>'starosna mirovina BMU'!D6</f>
        <v>Average net pension amount</v>
      </c>
      <c r="E6" s="5" t="str">
        <f>'starosna mirovina BMU'!E6</f>
        <v>Net replacement rate for November 2025.</v>
      </c>
    </row>
    <row r="7" spans="2:29" x14ac:dyDescent="0.25">
      <c r="B7" s="6" t="s">
        <v>39</v>
      </c>
      <c r="C7" s="2">
        <v>32889</v>
      </c>
      <c r="D7" s="12">
        <v>381.99952810970234</v>
      </c>
      <c r="E7" s="3">
        <f t="shared" ref="E7:E30" si="0">D7/$D$33</f>
        <v>0.25500636055387338</v>
      </c>
    </row>
    <row r="8" spans="2:29" x14ac:dyDescent="0.25">
      <c r="B8" s="6" t="s">
        <v>1</v>
      </c>
      <c r="C8" s="2">
        <v>16787</v>
      </c>
      <c r="D8" s="12">
        <v>463.21</v>
      </c>
      <c r="E8" s="3">
        <f t="shared" si="0"/>
        <v>0.30921895861148196</v>
      </c>
      <c r="I8" s="1"/>
    </row>
    <row r="9" spans="2:29" x14ac:dyDescent="0.25">
      <c r="B9" s="6" t="s">
        <v>2</v>
      </c>
      <c r="C9" s="2">
        <v>16752</v>
      </c>
      <c r="D9" s="12">
        <v>517.61</v>
      </c>
      <c r="E9" s="3">
        <f t="shared" si="0"/>
        <v>0.34553404539385851</v>
      </c>
    </row>
    <row r="10" spans="2:29" x14ac:dyDescent="0.25">
      <c r="B10" s="6">
        <v>30</v>
      </c>
      <c r="C10" s="2">
        <v>2846</v>
      </c>
      <c r="D10" s="12">
        <v>553.71</v>
      </c>
      <c r="E10" s="3">
        <f t="shared" si="0"/>
        <v>0.36963284379172234</v>
      </c>
    </row>
    <row r="11" spans="2:29" x14ac:dyDescent="0.25">
      <c r="B11" s="6">
        <v>31</v>
      </c>
      <c r="C11" s="2">
        <v>2372</v>
      </c>
      <c r="D11" s="12">
        <v>559.41</v>
      </c>
      <c r="E11" s="3">
        <f t="shared" si="0"/>
        <v>0.37343791722296393</v>
      </c>
    </row>
    <row r="12" spans="2:29" x14ac:dyDescent="0.25">
      <c r="B12" s="6">
        <v>32</v>
      </c>
      <c r="C12" s="2">
        <v>2044</v>
      </c>
      <c r="D12" s="12">
        <v>575.4</v>
      </c>
      <c r="E12" s="3">
        <f t="shared" si="0"/>
        <v>0.38411214953271028</v>
      </c>
    </row>
    <row r="13" spans="2:29" x14ac:dyDescent="0.25">
      <c r="B13" s="6">
        <v>33</v>
      </c>
      <c r="C13" s="2">
        <v>1841</v>
      </c>
      <c r="D13" s="12">
        <v>591.53</v>
      </c>
      <c r="E13" s="3">
        <f t="shared" si="0"/>
        <v>0.3948798397863818</v>
      </c>
    </row>
    <row r="14" spans="2:29" x14ac:dyDescent="0.25">
      <c r="B14" s="6">
        <v>34</v>
      </c>
      <c r="C14" s="2">
        <v>1543</v>
      </c>
      <c r="D14" s="12">
        <v>601.92999999999995</v>
      </c>
      <c r="E14" s="3">
        <f t="shared" si="0"/>
        <v>0.40182242990654204</v>
      </c>
    </row>
    <row r="15" spans="2:29" x14ac:dyDescent="0.25">
      <c r="B15" s="6">
        <v>35</v>
      </c>
      <c r="C15" s="2">
        <v>1269</v>
      </c>
      <c r="D15" s="12">
        <v>605.70000000000005</v>
      </c>
      <c r="E15" s="3">
        <f t="shared" si="0"/>
        <v>0.40433911882510015</v>
      </c>
    </row>
    <row r="16" spans="2:29" x14ac:dyDescent="0.25">
      <c r="B16" s="6">
        <v>36</v>
      </c>
      <c r="C16" s="2">
        <v>1033</v>
      </c>
      <c r="D16" s="12">
        <v>619.63</v>
      </c>
      <c r="E16" s="3">
        <f t="shared" si="0"/>
        <v>0.4136381842456609</v>
      </c>
    </row>
    <row r="17" spans="2:5" x14ac:dyDescent="0.25">
      <c r="B17" s="6">
        <v>37</v>
      </c>
      <c r="C17" s="2">
        <v>720</v>
      </c>
      <c r="D17" s="12">
        <v>635.63</v>
      </c>
      <c r="E17" s="3">
        <f t="shared" si="0"/>
        <v>0.42431909212283042</v>
      </c>
    </row>
    <row r="18" spans="2:5" x14ac:dyDescent="0.25">
      <c r="B18" s="6">
        <v>38</v>
      </c>
      <c r="C18" s="2">
        <v>580</v>
      </c>
      <c r="D18" s="12">
        <v>639</v>
      </c>
      <c r="E18" s="3">
        <f t="shared" si="0"/>
        <v>0.42656875834445929</v>
      </c>
    </row>
    <row r="19" spans="2:5" x14ac:dyDescent="0.25">
      <c r="B19" s="6">
        <v>39</v>
      </c>
      <c r="C19" s="2">
        <v>393</v>
      </c>
      <c r="D19" s="12">
        <v>649.94000000000005</v>
      </c>
      <c r="E19" s="3">
        <f t="shared" si="0"/>
        <v>0.43387182910547401</v>
      </c>
    </row>
    <row r="20" spans="2:5" x14ac:dyDescent="0.25">
      <c r="B20" s="6">
        <v>40</v>
      </c>
      <c r="C20" s="2">
        <v>242</v>
      </c>
      <c r="D20" s="12">
        <v>666.31</v>
      </c>
      <c r="E20" s="3">
        <f t="shared" si="0"/>
        <v>0.44479973297730302</v>
      </c>
    </row>
    <row r="21" spans="2:5" x14ac:dyDescent="0.25">
      <c r="B21" s="6">
        <v>41</v>
      </c>
      <c r="C21" s="2">
        <v>148</v>
      </c>
      <c r="D21" s="12">
        <v>669.23</v>
      </c>
      <c r="E21" s="3">
        <f t="shared" si="0"/>
        <v>0.44674899866488654</v>
      </c>
    </row>
    <row r="22" spans="2:5" x14ac:dyDescent="0.25">
      <c r="B22" s="6">
        <v>42</v>
      </c>
      <c r="C22" s="2">
        <v>77</v>
      </c>
      <c r="D22" s="12">
        <v>722.48</v>
      </c>
      <c r="E22" s="3">
        <f t="shared" si="0"/>
        <v>0.48229639519359147</v>
      </c>
    </row>
    <row r="23" spans="2:5" x14ac:dyDescent="0.25">
      <c r="B23" s="6">
        <v>43</v>
      </c>
      <c r="C23" s="2">
        <v>57</v>
      </c>
      <c r="D23" s="12">
        <v>769.13</v>
      </c>
      <c r="E23" s="3">
        <f t="shared" si="0"/>
        <v>0.51343791722296395</v>
      </c>
    </row>
    <row r="24" spans="2:5" x14ac:dyDescent="0.25">
      <c r="B24" s="6">
        <v>44</v>
      </c>
      <c r="C24" s="2">
        <v>35</v>
      </c>
      <c r="D24" s="12">
        <v>740.6</v>
      </c>
      <c r="E24" s="3">
        <f t="shared" si="0"/>
        <v>0.49439252336448597</v>
      </c>
    </row>
    <row r="25" spans="2:5" x14ac:dyDescent="0.25">
      <c r="B25" s="6">
        <v>45</v>
      </c>
      <c r="C25" s="2">
        <v>24</v>
      </c>
      <c r="D25" s="12">
        <v>760.59</v>
      </c>
      <c r="E25" s="3">
        <f t="shared" si="0"/>
        <v>0.50773698264352474</v>
      </c>
    </row>
    <row r="26" spans="2:5" x14ac:dyDescent="0.25">
      <c r="B26" s="6" t="s">
        <v>40</v>
      </c>
      <c r="C26" s="2">
        <v>32</v>
      </c>
      <c r="D26" s="12">
        <v>797</v>
      </c>
      <c r="E26" s="3">
        <f t="shared" si="0"/>
        <v>0.53204272363150873</v>
      </c>
    </row>
    <row r="27" spans="2:5" x14ac:dyDescent="0.25">
      <c r="B27" s="6" t="s">
        <v>37</v>
      </c>
      <c r="C27" s="7">
        <v>81684</v>
      </c>
      <c r="D27" s="80">
        <v>465.56</v>
      </c>
      <c r="E27" s="83">
        <f t="shared" si="0"/>
        <v>0.31078771695594126</v>
      </c>
    </row>
    <row r="28" spans="2:5" x14ac:dyDescent="0.25">
      <c r="B28" s="6" t="s">
        <v>5</v>
      </c>
      <c r="C28" s="2">
        <v>77074</v>
      </c>
      <c r="D28" s="12">
        <v>455.5</v>
      </c>
      <c r="E28" s="3">
        <f t="shared" si="0"/>
        <v>0.30407209612817088</v>
      </c>
    </row>
    <row r="29" spans="2:5" x14ac:dyDescent="0.25">
      <c r="B29" s="6" t="s">
        <v>6</v>
      </c>
      <c r="C29" s="2">
        <v>3995</v>
      </c>
      <c r="D29" s="12">
        <v>623.89</v>
      </c>
      <c r="E29" s="3">
        <f t="shared" si="0"/>
        <v>0.41648197596795727</v>
      </c>
    </row>
    <row r="30" spans="2:5" x14ac:dyDescent="0.25">
      <c r="B30" s="6" t="s">
        <v>42</v>
      </c>
      <c r="C30" s="2">
        <v>615</v>
      </c>
      <c r="D30" s="12">
        <v>698.28</v>
      </c>
      <c r="E30" s="3">
        <f t="shared" si="0"/>
        <v>0.46614152202937248</v>
      </c>
    </row>
    <row r="31" spans="2:5" x14ac:dyDescent="0.25">
      <c r="B31" s="101" t="str">
        <f>'starosna mirovina BMU'!B31</f>
        <v xml:space="preserve">Number of beneficiaries not including Active Military Personnel (DVO), Police Officers (PO), Authorised Officials (OSO), Croatian Veterans from the Homeland War- ZOHBDR and Members of the Croatian Defence Council (HVO).   </v>
      </c>
      <c r="C31" s="101"/>
      <c r="D31" s="101"/>
      <c r="E31" s="101"/>
    </row>
    <row r="32" spans="2:5" x14ac:dyDescent="0.25">
      <c r="B32" s="102"/>
      <c r="C32" s="102"/>
      <c r="D32" s="102"/>
      <c r="E32" s="102"/>
    </row>
    <row r="33" spans="2:4" ht="46.5" customHeight="1" x14ac:dyDescent="0.25">
      <c r="B33" s="100" t="str">
        <f>'starosna mirovina BMU'!B33:C33</f>
        <v>Prosječna mjesečna isplaćena netoplaća Republike Hrvatske za studeni 2025. u eurima (EUR) (izvor: DZS)</v>
      </c>
      <c r="C33" s="100"/>
      <c r="D33" s="48">
        <f>'starosna mirovina BMU'!D33</f>
        <v>1498</v>
      </c>
    </row>
  </sheetData>
  <mergeCells count="3">
    <mergeCell ref="B2:E2"/>
    <mergeCell ref="B33:C33"/>
    <mergeCell ref="B31:E32"/>
  </mergeCells>
  <conditionalFormatting sqref="E7:E30">
    <cfRule type="dataBar" priority="1">
      <dataBar>
        <cfvo type="min"/>
        <cfvo type="max"/>
        <color rgb="FF63C384"/>
      </dataBar>
      <extLst>
        <ext xmlns:x14="http://schemas.microsoft.com/office/spreadsheetml/2009/9/main" uri="{B025F937-C7B1-47D3-B67F-A62EFF666E3E}">
          <x14:id>{B10FB4BF-1B7C-42CA-B250-0ED4EFA8503A}</x14:id>
        </ext>
      </extLst>
    </cfRule>
  </conditionalFormatting>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dataBar" id="{B10FB4BF-1B7C-42CA-B250-0ED4EFA8503A}">
            <x14:dataBar minLength="0" maxLength="100" border="1" negativeBarBorderColorSameAsPositive="0">
              <x14:cfvo type="autoMin"/>
              <x14:cfvo type="autoMax"/>
              <x14:borderColor rgb="FF63C384"/>
              <x14:negativeFillColor rgb="FFFF0000"/>
              <x14:negativeBorderColor rgb="FFFF0000"/>
              <x14:axisColor rgb="FF000000"/>
            </x14:dataBar>
          </x14:cfRule>
          <xm:sqref>E7:E30</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11</vt:i4>
      </vt:variant>
      <vt:variant>
        <vt:lpstr>Imenovani rasponi</vt:lpstr>
      </vt:variant>
      <vt:variant>
        <vt:i4>1</vt:i4>
      </vt:variant>
    </vt:vector>
  </HeadingPairs>
  <TitlesOfParts>
    <vt:vector size="12" baseType="lpstr">
      <vt:lpstr>NOVO GRAF+TABLICA</vt:lpstr>
      <vt:lpstr>starosna mirovina BMU</vt:lpstr>
      <vt:lpstr>starosna za dugo.osig. BMU</vt:lpstr>
      <vt:lpstr>starosna prevedena iz inv.BMU</vt:lpstr>
      <vt:lpstr>UKUPNO starosna BMU</vt:lpstr>
      <vt:lpstr>PSM BMU</vt:lpstr>
      <vt:lpstr>PSM zbog stečaja BMU</vt:lpstr>
      <vt:lpstr>sveukupno ST BMU</vt:lpstr>
      <vt:lpstr>invalidska BMU</vt:lpstr>
      <vt:lpstr>obiteljska BMU</vt:lpstr>
      <vt:lpstr>UKUPNO BMU</vt:lpstr>
      <vt:lpstr>'NOVO GRAF+TABLICA'!Podrucje_ispisa</vt:lpstr>
    </vt:vector>
  </TitlesOfParts>
  <Company>HZMO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Tomislav Oštarić</dc:creator>
  <cp:lastModifiedBy>Tomislav Oštarić</cp:lastModifiedBy>
  <cp:lastPrinted>2026-01-21T13:58:02Z</cp:lastPrinted>
  <dcterms:created xsi:type="dcterms:W3CDTF">2023-10-03T11:00:22Z</dcterms:created>
  <dcterms:modified xsi:type="dcterms:W3CDTF">2026-01-21T13:58:25Z</dcterms:modified>
</cp:coreProperties>
</file>