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Osnovni podaci o Zavodu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PSM BMU" sheetId="5" r:id="rId5"/>
    <sheet name="PSM zbog stečaja BMU" sheetId="6" r:id="rId6"/>
    <sheet name="sveukupno ST BMU" sheetId="8" r:id="rId7"/>
    <sheet name="invalidska BMU" sheetId="9" r:id="rId8"/>
    <sheet name="obiteljska BMU" sheetId="11" r:id="rId9"/>
  </sheets>
  <definedNames>
    <definedName name="_xlnm.Print_Area" localSheetId="0">'NOVO GRAF+TABLICA'!$A$1:$D$123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1" l="1"/>
  <c r="B5" i="9"/>
  <c r="B5" i="8"/>
  <c r="B5" i="6"/>
  <c r="B5" i="5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2" l="1"/>
  <c r="E6" i="3"/>
  <c r="E6" i="5"/>
  <c r="E6" i="6"/>
  <c r="E6" i="8"/>
  <c r="E6" i="9"/>
  <c r="E6" i="11"/>
  <c r="D33" i="11"/>
  <c r="B33" i="11"/>
  <c r="D33" i="9"/>
  <c r="B33" i="9"/>
  <c r="D33" i="8"/>
  <c r="E7" i="8" s="1"/>
  <c r="B33" i="8"/>
  <c r="D29" i="6"/>
  <c r="B29" i="6"/>
  <c r="D30" i="5"/>
  <c r="B30" i="5"/>
  <c r="D16" i="2"/>
  <c r="D33" i="3"/>
  <c r="E7" i="3" s="1"/>
  <c r="B33" i="3"/>
  <c r="B16" i="2"/>
  <c r="E7" i="1"/>
  <c r="E7" i="2" l="1"/>
  <c r="E11" i="2"/>
  <c r="E8" i="2"/>
  <c r="E12" i="2"/>
  <c r="E9" i="2"/>
  <c r="E13" i="2"/>
  <c r="E10" i="2"/>
  <c r="E9" i="5"/>
  <c r="E13" i="5"/>
  <c r="E17" i="5"/>
  <c r="E21" i="5"/>
  <c r="E25" i="5"/>
  <c r="E23" i="5"/>
  <c r="E8" i="5"/>
  <c r="E16" i="5"/>
  <c r="E10" i="5"/>
  <c r="E14" i="5"/>
  <c r="E18" i="5"/>
  <c r="E22" i="5"/>
  <c r="E26" i="5"/>
  <c r="E19" i="5"/>
  <c r="E12" i="5"/>
  <c r="E24" i="5"/>
  <c r="E7" i="5"/>
  <c r="E11" i="5"/>
  <c r="E15" i="5"/>
  <c r="E27" i="5"/>
  <c r="E20" i="5"/>
  <c r="B5" i="3"/>
  <c r="B5" i="2"/>
  <c r="E30" i="11" l="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<sst xmlns="http://schemas.openxmlformats.org/spreadsheetml/2006/main" count="145" uniqueCount="68">
  <si>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</si>
  <si>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</si>
  <si>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</si>
  <si>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</si>
  <si>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</si>
  <si>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</si>
  <si>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</si>
  <si>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</si>
  <si>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</si>
  <si>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</si>
  <si>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do - 41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</si>
  <si>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</si>
  <si>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</si>
  <si>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PRIJEVREMENE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</si>
  <si>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SVEUKUPNO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</si>
  <si>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INVALIDSKE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</si>
  <si>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OBITELJSKE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</si>
  <si>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STAROSNE MIROVINE PREVEDENE IZ INVALIDSKE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</si>
  <si>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Iznosi u stupcima 2012.-2022. preračunavaju se iz kune u euro prema fiksnom tečaju konverzije (1 EUR=7,53450 kuna)</t>
  </si>
  <si>
    <t>Izvor podataka: Bruto bilanca</t>
  </si>
  <si>
    <t>Aktualna vrijednost mirovine (AVM u eurima) i % usklađivanja</t>
  </si>
  <si>
    <r>
      <t xml:space="preserve">Korisnici najniže mirovine kojima je mirovina određena prema ZOMO-u
</t>
    </r>
    <r>
      <rPr>
        <sz val="8"/>
        <color rgb="FFFF0000"/>
        <rFont val="Calibri"/>
        <family val="2"/>
        <charset val="238"/>
        <scheme val="minor"/>
      </rPr>
      <t>(Prosječna mirovina određena na osnovi mirovinskog staža i ostvarenih plaća)</t>
    </r>
  </si>
  <si>
    <t>Prosječna starosna mirovina prema ZOMO-u s mirovinskim stažem od 40 i više godina</t>
  </si>
  <si>
    <t>Korisnici kojima je isplaćena osobna i dio obiteljske mirovine (DOM)</t>
  </si>
  <si>
    <t xml:space="preserve">Korisnici osnovnih mirovina </t>
  </si>
  <si>
    <t>SVEUKUPNO I.+II.+III.+IV.</t>
  </si>
  <si>
    <t xml:space="preserve">IV. Pripadnici Hrvatskog vijeća obrane  - HVO </t>
  </si>
  <si>
    <t>III. Hrvatski branitelji iz Domovinskog rata - ZOHBDR</t>
  </si>
  <si>
    <t xml:space="preserve">II. Djelatne vojne osobe - DVO </t>
  </si>
  <si>
    <t xml:space="preserve"> I. UKUPNO  </t>
  </si>
  <si>
    <t>Obiteljska mirovina</t>
  </si>
  <si>
    <t>Invalidska mirovina</t>
  </si>
  <si>
    <t>Sveukupno starosna mirovina</t>
  </si>
  <si>
    <t>Prijevremena starosna mirovina</t>
  </si>
  <si>
    <t>Ukupno starosna mirovina</t>
  </si>
  <si>
    <t xml:space="preserve">Starosna mirovina prevedena iz invalidske   </t>
  </si>
  <si>
    <t>Starosna mirovina</t>
  </si>
  <si>
    <t>Prosječna netomirovina u eurima (EUR)</t>
  </si>
  <si>
    <t>Broj korisnika</t>
  </si>
  <si>
    <t>Vrste mirovina</t>
  </si>
  <si>
    <r>
      <t xml:space="preserve">Korisnici mirovina koji su pravo na mirovinu ostvarili prema Zakonu o mirovinskom osiguranju 
</t>
    </r>
    <r>
      <rPr>
        <b/>
        <i/>
        <sz val="14"/>
        <color rgb="FFFF0000"/>
        <rFont val="Calibri"/>
        <family val="2"/>
        <charset val="238"/>
        <scheme val="minor"/>
      </rPr>
      <t>bez međunarodnih ugovora</t>
    </r>
  </si>
  <si>
    <r>
      <rPr>
        <b/>
        <i/>
        <sz val="9"/>
        <color theme="1"/>
        <rFont val="Calibri"/>
        <family val="2"/>
        <charset val="238"/>
        <scheme val="minor"/>
      </rPr>
      <t>Napomena:</t>
    </r>
    <r>
      <rPr>
        <i/>
        <sz val="9"/>
        <color theme="1"/>
        <rFont val="Calibri"/>
        <family val="2"/>
        <charset val="238"/>
        <scheme val="minor"/>
      </rPr>
      <t xml:space="preserve"> 
*U 2021. godini uključeno je jednokratno novčano primanje korisnicima mirovine radi ublažavanja posljedica uzrokovanih epidemijom bolesti COVID-19 u u ukupnom iznosu od 62.308.819 EUR, najvećim dijelom isplaćeno u </t>
    </r>
    <r>
      <rPr>
        <b/>
        <i/>
        <sz val="9"/>
        <color theme="1"/>
        <rFont val="Calibri"/>
        <family val="2"/>
        <charset val="238"/>
        <scheme val="minor"/>
      </rPr>
      <t xml:space="preserve">travnju. </t>
    </r>
  </si>
  <si>
    <r>
      <t xml:space="preserve">*U 2022. godini uključeni su rashodi za jednokratno novčano primanje korisnicima mirovinskih primanja radi ublažavanja posljedica porasta cijena energenata u ukupnom iznosu od 59.648.802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>svibnju;</t>
    </r>
    <r>
      <rPr>
        <i/>
        <sz val="9"/>
        <color theme="1"/>
        <rFont val="Calibri"/>
        <family val="2"/>
        <charset val="238"/>
        <scheme val="minor"/>
      </rPr>
      <t xml:space="preserve"> rashodi za jednokratno novčano primanje korisnicima mirovinskih primanja radi ublažavanja posljedica porasta cijena  u ukupnom iznosu od 62.419.295 EUR, najvećim dijelom isplaćeni u </t>
    </r>
    <r>
      <rPr>
        <b/>
        <i/>
        <sz val="9"/>
        <color theme="1"/>
        <rFont val="Calibri"/>
        <family val="2"/>
        <charset val="238"/>
        <scheme val="minor"/>
      </rPr>
      <t xml:space="preserve">listopadu </t>
    </r>
    <r>
      <rPr>
        <i/>
        <sz val="9"/>
        <color theme="1"/>
        <rFont val="Calibri"/>
        <family val="2"/>
        <charset val="238"/>
        <scheme val="minor"/>
      </rPr>
      <t>te</t>
    </r>
    <r>
      <rPr>
        <sz val="9"/>
        <color theme="1"/>
        <rFont val="Calibri"/>
        <family val="2"/>
        <charset val="238"/>
        <scheme val="minor"/>
      </rPr>
      <t xml:space="preserve"> r</t>
    </r>
    <r>
      <rPr>
        <i/>
        <sz val="9"/>
        <color theme="1"/>
        <rFont val="Calibri"/>
        <family val="2"/>
        <charset val="238"/>
        <scheme val="minor"/>
      </rPr>
      <t xml:space="preserve">ashodi za jednokratno novčano primanje korisnicima mirovinskih primanja radi ublažavanja posljedica rasta troškova života u ukupnom iznosu od 61.727.693 EUR,najvećim dijelom isplaćeni u </t>
    </r>
    <r>
      <rPr>
        <b/>
        <i/>
        <sz val="9"/>
        <color theme="1"/>
        <rFont val="Calibri"/>
        <family val="2"/>
        <charset val="238"/>
        <scheme val="minor"/>
      </rPr>
      <t>prosincu.</t>
    </r>
  </si>
  <si>
    <t>z56</t>
  </si>
  <si>
    <t>korigirati plaću za ožujak</t>
  </si>
  <si>
    <t>godine ukupnog mirovinskog staža</t>
  </si>
  <si>
    <t>U tablici je prikazan ukupni staž korisnika mirovina.</t>
  </si>
  <si>
    <t>Napomena: u broj korisnika mirovina nisu uključeni korisnici mirovina DVO, ZOHBDR i HVO.</t>
  </si>
  <si>
    <t>Napomena: u broj korisnika mirovina nisu uključeni korisnici mirovina DVO, ZOHBDR i HVO.                                                                                                                         U tablici je prikazan staž korisnika od kojeg je određeno pravo na obiteljsku mirovinu.</t>
  </si>
  <si>
    <t>Od srpnja 2025. na snagu je stupio Zakon o mirovinskom osiguranju (NN 96/25).</t>
  </si>
  <si>
    <t>Starosna mirovina za dugogodišnjeg osiguranika</t>
  </si>
  <si>
    <t>Prijevremena starosna mirovina zbog stečaja poslodavca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</si>
  <si>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STAROSNE MIROVINE ZA DUGOGODIŠNJEG OSIGURANIKA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KOJI SU PRAVO NA MIROVINU OSTVARILI PREMA ZAKONU O MIROVINSKOM OSIGURANJU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</si>
  <si>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>KORISNICI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PRIJEVREMENE STAROSNE MIROVINE ZBOG STEČAJA POSLODAVCA 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KOJI SU PRAVO NA MIROVINU OSTVARILI PREMA ZAKONU O MIROVINSKOM OSIGURANJU  - </t>
    </r>
    <r>
      <rPr>
        <b/>
        <i/>
        <sz val="9"/>
        <color rgb="FFFF0000"/>
        <rFont val="Calibri"/>
        <family val="2"/>
        <charset val="238"/>
        <scheme val="minor"/>
      </rPr>
      <t>BEZ MEĐUNARODNIH UGOVORA</t>
    </r>
  </si>
  <si>
    <t>PREGLED OSNOVNIH PODATAKA O STANJU U SUSTAVU MIROVINSKOG OSIGURANJA
 za prosinac 2025. (isplata u siječnju 2026.)</t>
  </si>
  <si>
    <t>* U 2025. godini prosječna netoplaća u RH dostupna je za studeni 2025.</t>
  </si>
  <si>
    <t>Udio u prosječnoj netoplaći za studeni 2025.</t>
  </si>
  <si>
    <t>Prosječna mjesečna isplaćena netoplaća Republike Hrvatske zaposlenih u pravnim osobama za studeni 2025. u eurima (EUR) (izvor: DZS)</t>
  </si>
  <si>
    <t>*U 2023. uključeni su rashodi za jednokratno novčano primanje korisnicima mirovinskih primanja radi ublažavanja posljedica rasta troškova života u iznosu od 210.483.302 eura (EUR).                                                                                                                                                                                                                                         *U 2024. uključeni su rashodi za jednokratno novčano primanje korisnicima mirovinskih primanja radi ublažavanja posljedica rasta troškova života u iznosu od 253.433.409 eura (EUR).                                                                                                                                                                                                                                                                                                                                                     **Za 2025. posljednji je dostupni podatak o ostvarenim rashodima za mirovine i mirovinska primanja (privremeni)  za studeni 2025., dok su planirani rashodi za razdoblje I.-XII.2025. u visini od 8.831.900.000 eura (tekući plan Hrvatskog zavoda za mirovinsko osiguranje za 2025. godinu).</t>
  </si>
  <si>
    <t>udio u prosječnoj netoplaći za studeni 2025.</t>
  </si>
  <si>
    <t>za prosinac 2025. (isplata u siječnju 2026.)</t>
  </si>
  <si>
    <t>Prosječna mjesečna isplaćena netoplaća Republike Hrvatske za studeni 2025. u eurima (EUR) (izvor: DZS)</t>
  </si>
  <si>
    <r>
      <t xml:space="preserve">449,93
</t>
    </r>
    <r>
      <rPr>
        <sz val="12"/>
        <color rgb="FFFF0000"/>
        <rFont val="Calibri"/>
        <family val="2"/>
        <charset val="238"/>
        <scheme val="minor"/>
      </rPr>
      <t>(299,75)</t>
    </r>
  </si>
  <si>
    <t>Godišnji dodatak na mirovinu prema Odluci o vrijednosti godišnjeg dodatka za jednu godinu mirovinskoga staža za 2025. godinu (NN 135/2025)</t>
  </si>
  <si>
    <t>visina godišnjeg dodatka za jednu godinu mirovinskog staža za 2025. godinu</t>
  </si>
  <si>
    <t>6 eura</t>
  </si>
  <si>
    <t xml:space="preserve">Prosječni isplaćeni godišnji dodatak </t>
  </si>
  <si>
    <t>177,15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</si>
</sst>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41" fillId="0" borderId="0" applyFont="0" applyFill="0" applyBorder="0" applyAlignment="0" applyProtection="0"/>
  </cellStyleXfs>
  <cellXfs count="109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vertical="top" wrapText="1"/>
    </xf>
    <xf numFmtId="0" fontId="17" fillId="0" borderId="0" xfId="0" applyFont="1" applyAlignment="1">
      <alignment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>
      <alignment vertical="top"/>
    </xf>
    <xf numFmtId="4" fontId="1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left" vertical="center" wrapText="1"/>
    </xf>
    <xf numFmtId="2" fontId="13" fillId="0" borderId="0" xfId="0" applyNumberFormat="1" applyFont="1"/>
    <xf numFmtId="0" fontId="22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4" fillId="5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9" fillId="0" borderId="0" xfId="0" applyFont="1" applyAlignme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20" fillId="0" borderId="0" xfId="0" applyFont="1"/>
    <xf numFmtId="0" fontId="30" fillId="0" borderId="0" xfId="0" applyFont="1"/>
    <xf numFmtId="0" fontId="21" fillId="0" borderId="0" xfId="0" applyFont="1"/>
    <xf numFmtId="0" fontId="0" fillId="2" borderId="0" xfId="0" applyFill="1"/>
    <xf numFmtId="164" fontId="31" fillId="0" borderId="0" xfId="0" applyNumberFormat="1" applyFont="1" applyAlignment="1">
      <alignment vertical="top"/>
    </xf>
    <xf numFmtId="0" fontId="32" fillId="0" borderId="0" xfId="0" applyFont="1" applyBorder="1" applyAlignment="1">
      <alignment horizontal="center" vertical="center"/>
    </xf>
    <xf numFmtId="0" fontId="31" fillId="0" borderId="0" xfId="0" applyFont="1" applyAlignment="1">
      <alignment vertical="top" wrapText="1"/>
    </xf>
    <xf numFmtId="0" fontId="32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/>
    <xf numFmtId="165" fontId="31" fillId="0" borderId="0" xfId="0" applyNumberFormat="1" applyFont="1" applyAlignment="1">
      <alignment vertical="top"/>
    </xf>
    <xf numFmtId="1" fontId="25" fillId="2" borderId="1" xfId="0" applyNumberFormat="1" applyFont="1" applyFill="1" applyBorder="1" applyAlignment="1">
      <alignment vertical="center"/>
    </xf>
    <xf numFmtId="4" fontId="25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4" fillId="5" borderId="1" xfId="0" applyNumberFormat="1" applyFont="1" applyFill="1" applyBorder="1" applyAlignment="1">
      <alignment vertical="center"/>
    </xf>
    <xf numFmtId="4" fontId="24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2" xfId="0" applyNumberFormat="1" applyFont="1" applyFill="1" applyBorder="1"/>
    <xf numFmtId="4" fontId="12" fillId="4" borderId="2" xfId="0" applyNumberFormat="1" applyFont="1" applyFill="1" applyBorder="1"/>
    <xf numFmtId="0" fontId="19" fillId="2" borderId="2" xfId="0" applyFont="1" applyFill="1" applyBorder="1" applyAlignment="1">
      <alignment horizontal="right" vertical="center"/>
    </xf>
    <xf numFmtId="4" fontId="19" fillId="2" borderId="2" xfId="0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right" vertical="center"/>
    </xf>
    <xf numFmtId="4" fontId="19" fillId="2" borderId="1" xfId="0" applyNumberFormat="1" applyFont="1" applyFill="1" applyBorder="1" applyAlignment="1">
      <alignment horizontal="right" vertical="top" wrapText="1"/>
    </xf>
    <xf numFmtId="4" fontId="19" fillId="2" borderId="1" xfId="0" applyNumberFormat="1" applyFont="1" applyFill="1" applyBorder="1" applyAlignment="1">
      <alignment horizontal="right" vertical="center"/>
    </xf>
    <xf numFmtId="0" fontId="38" fillId="0" borderId="0" xfId="0" applyFont="1" applyAlignment="1">
      <alignment vertical="center"/>
    </xf>
    <xf numFmtId="2" fontId="5" fillId="0" borderId="0" xfId="0" applyNumberFormat="1" applyFont="1" applyAlignment="1">
      <alignment wrapText="1"/>
    </xf>
    <xf numFmtId="1" fontId="0" fillId="0" borderId="0" xfId="0" applyNumberFormat="1"/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top"/>
    </xf>
    <xf numFmtId="0" fontId="37" fillId="8" borderId="1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top"/>
    </xf>
    <xf numFmtId="3" fontId="14" fillId="0" borderId="0" xfId="0" applyNumberFormat="1" applyFont="1" applyAlignment="1">
      <alignment horizontal="center" vertical="center"/>
    </xf>
    <xf numFmtId="165" fontId="19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3" fontId="19" fillId="0" borderId="1" xfId="0" applyNumberFormat="1" applyFont="1" applyFill="1" applyBorder="1" applyAlignment="1">
      <alignment vertical="center"/>
    </xf>
    <xf numFmtId="0" fontId="0" fillId="0" borderId="0" xfId="0" applyNumberFormat="1"/>
    <xf numFmtId="165" fontId="19" fillId="0" borderId="1" xfId="0" applyNumberFormat="1" applyFont="1" applyBorder="1" applyAlignment="1">
      <alignment horizontal="right" vertical="center"/>
    </xf>
    <xf numFmtId="10" fontId="4" fillId="3" borderId="1" xfId="0" applyNumberFormat="1" applyFont="1" applyFill="1" applyBorder="1" applyAlignment="1">
      <alignment horizontal="center"/>
    </xf>
    <xf numFmtId="164" fontId="4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" fontId="31" fillId="0" borderId="0" xfId="0" applyNumberFormat="1" applyFont="1" applyAlignment="1">
      <alignment vertical="top"/>
    </xf>
    <xf numFmtId="0" fontId="22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ont="1"/>
    <xf numFmtId="0" fontId="13" fillId="0" borderId="0" xfId="0" applyNumberFormat="1" applyFont="1"/>
    <xf numFmtId="2" fontId="31" fillId="0" borderId="0" xfId="0" applyNumberFormat="1" applyFont="1" applyAlignment="1">
      <alignment vertical="top"/>
    </xf>
    <xf numFmtId="164" fontId="3" fillId="0" borderId="0" xfId="0" applyNumberFormat="1" applyFont="1"/>
    <xf numFmtId="2" fontId="0" fillId="0" borderId="0" xfId="1" applyNumberFormat="1" applyFont="1" applyAlignment="1">
      <alignment vertical="top"/>
    </xf>
    <xf numFmtId="0" fontId="20" fillId="2" borderId="7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33" fillId="0" borderId="0" xfId="0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top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523875</xdr:rowOff>
    </xdr:from>
    <xdr:to>
      <xdr:col>3</xdr:col>
      <xdr:colOff>171451</xdr:colOff>
      <xdr:row>7</xdr:row>
      <xdr:rowOff>390525</xdr:rowOff>
    </xdr:to>
    <xdr:sp macro="" textlink="">
      <xdr:nvSpPr>
        <xdr:cNvPr id="2" name="Zaobljeni pravokutnik 1"/>
        <xdr:cNvSpPr/>
      </xdr:nvSpPr>
      <xdr:spPr>
        <a:xfrm>
          <a:off x="285750" y="904875"/>
          <a:ext cx="5800726" cy="18383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</a:t>
          </a:r>
          <a:r>
            <a:rPr lang="hr-HR" sz="1800" i="1" baseline="0">
              <a:solidFill>
                <a:srgbClr val="FFFF00"/>
              </a:solidFill>
            </a:rPr>
            <a:t> prosinac</a:t>
          </a:r>
          <a:r>
            <a:rPr lang="hr-HR" sz="1800" i="1">
              <a:solidFill>
                <a:srgbClr val="FFFF00"/>
              </a:solidFill>
            </a:rPr>
            <a:t> 2025.</a:t>
          </a:r>
        </a:p>
        <a:p>
          <a:pPr algn="ctr"/>
          <a:r>
            <a:rPr lang="hr-HR" sz="2400" b="1"/>
            <a:t>1.228.747</a:t>
          </a:r>
          <a:r>
            <a:rPr lang="hr-HR" sz="2400"/>
            <a:t> </a:t>
          </a:r>
          <a:r>
            <a:rPr lang="hr-HR" sz="1800"/>
            <a:t>(626,22* eura)  </a:t>
          </a:r>
        </a:p>
      </xdr:txBody>
    </xdr:sp>
    <xdr:clientData/>
  </xdr:twoCellAnchor>
  <xdr:twoCellAnchor>
    <xdr:from>
      <xdr:col>0</xdr:col>
      <xdr:colOff>504825</xdr:colOff>
      <xdr:row>18</xdr:row>
      <xdr:rowOff>333375</xdr:rowOff>
    </xdr:from>
    <xdr:to>
      <xdr:col>3</xdr:col>
      <xdr:colOff>276225</xdr:colOff>
      <xdr:row>23</xdr:row>
      <xdr:rowOff>85725</xdr:rowOff>
    </xdr:to>
    <xdr:sp macro="" textlink="">
      <xdr:nvSpPr>
        <xdr:cNvPr id="3" name="Zaobljeni pravokutnik 2"/>
        <xdr:cNvSpPr/>
      </xdr:nvSpPr>
      <xdr:spPr>
        <a:xfrm>
          <a:off x="504825" y="6524625"/>
          <a:ext cx="5686425" cy="18573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Sveukupan broj korisnika mirovina 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za</a:t>
          </a:r>
          <a:r>
            <a:rPr lang="hr-HR" sz="1800" baseline="0">
              <a:solidFill>
                <a:srgbClr val="FFFF00"/>
              </a:solidFill>
              <a:latin typeface="+mn-lt"/>
              <a:ea typeface="+mn-ea"/>
              <a:cs typeface="+mn-cs"/>
            </a:rPr>
            <a:t> prosinac </a:t>
          </a:r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2025. 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prema međunarodnim ugovorima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191.216</a:t>
          </a:r>
          <a:r>
            <a:rPr lang="hr-HR" sz="1800" baseline="0">
              <a:solidFill>
                <a:schemeClr val="bg1"/>
              </a:solidFill>
            </a:rPr>
            <a:t> (191,53* eura)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9</xdr:row>
      <xdr:rowOff>123825</xdr:rowOff>
    </xdr:from>
    <xdr:to>
      <xdr:col>3</xdr:col>
      <xdr:colOff>323851</xdr:colOff>
      <xdr:row>16</xdr:row>
      <xdr:rowOff>190500</xdr:rowOff>
    </xdr:to>
    <xdr:sp macro="" textlink="">
      <xdr:nvSpPr>
        <xdr:cNvPr id="6" name="Zaobljeni pravokutnik 5"/>
        <xdr:cNvSpPr/>
      </xdr:nvSpPr>
      <xdr:spPr>
        <a:xfrm>
          <a:off x="323852" y="3505200"/>
          <a:ext cx="5915024" cy="1885950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Sveukupan broj korisnika mirovina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za prosinac 2025.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bez međunarodnih ugovora</a:t>
          </a:r>
        </a:p>
        <a:p>
          <a:pPr algn="ctr"/>
          <a:r>
            <a:rPr lang="hr-HR" sz="1800" b="1"/>
            <a:t>1.037.531</a:t>
          </a:r>
          <a:r>
            <a:rPr lang="hr-HR" sz="1800"/>
            <a:t> </a:t>
          </a:r>
          <a:r>
            <a:rPr lang="hr-HR" sz="1800" b="1"/>
            <a:t>(706,33* eura  </a:t>
          </a:r>
          <a:r>
            <a:rPr lang="hr-HR" sz="1800" b="1">
              <a:solidFill>
                <a:schemeClr val="bg1"/>
              </a:solidFill>
            </a:rPr>
            <a:t>47,2%)</a:t>
          </a:r>
        </a:p>
      </xdr:txBody>
    </xdr:sp>
    <xdr:clientData/>
  </xdr:twoCellAnchor>
  <xdr:twoCellAnchor editAs="oneCell">
    <xdr:from>
      <xdr:col>0</xdr:col>
      <xdr:colOff>0</xdr:colOff>
      <xdr:row>73</xdr:row>
      <xdr:rowOff>152400</xdr:rowOff>
    </xdr:from>
    <xdr:to>
      <xdr:col>3</xdr:col>
      <xdr:colOff>914400</xdr:colOff>
      <xdr:row>94</xdr:row>
      <xdr:rowOff>123824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269200"/>
          <a:ext cx="6829425" cy="39719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104</xdr:row>
      <xdr:rowOff>38099</xdr:rowOff>
    </xdr:from>
    <xdr:to>
      <xdr:col>3</xdr:col>
      <xdr:colOff>962025</xdr:colOff>
      <xdr:row>122</xdr:row>
      <xdr:rowOff>152400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079574"/>
          <a:ext cx="6877050" cy="35433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66675</xdr:rowOff>
    </xdr:from>
    <xdr:to>
      <xdr:col>3</xdr:col>
      <xdr:colOff>933450</xdr:colOff>
      <xdr:row>43</xdr:row>
      <xdr:rowOff>161924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801100"/>
          <a:ext cx="6848475" cy="4171949"/>
        </a:xfrm>
        <a:prstGeom prst="rect">
          <a:avLst/>
        </a:prstGeom>
      </xdr:spPr>
    </xdr:pic>
    <xdr:clientData/>
  </xdr:twoCellAnchor>
  <xdr:twoCellAnchor>
    <xdr:from>
      <xdr:col>0</xdr:col>
      <xdr:colOff>1428751</xdr:colOff>
      <xdr:row>7</xdr:row>
      <xdr:rowOff>0</xdr:rowOff>
    </xdr:from>
    <xdr:to>
      <xdr:col>2</xdr:col>
      <xdr:colOff>885826</xdr:colOff>
      <xdr:row>7</xdr:row>
      <xdr:rowOff>257175</xdr:rowOff>
    </xdr:to>
    <xdr:sp macro="" textlink="">
      <xdr:nvSpPr>
        <xdr:cNvPr id="8" name="TekstniOkvir 7"/>
        <xdr:cNvSpPr txBox="1"/>
      </xdr:nvSpPr>
      <xdr:spPr>
        <a:xfrm>
          <a:off x="1428751" y="2352675"/>
          <a:ext cx="4381500" cy="257175"/>
        </a:xfrm>
        <a:prstGeom prst="rect">
          <a:avLst/>
        </a:prstGeom>
        <a:solidFill>
          <a:srgbClr val="002060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>
              <a:solidFill>
                <a:schemeClr val="bg1"/>
              </a:solidFill>
            </a:rPr>
            <a:t>* uključen godišnji dodatak</a:t>
          </a:r>
          <a:r>
            <a:rPr lang="hr-HR" sz="1100" b="1" baseline="0">
              <a:solidFill>
                <a:schemeClr val="bg1"/>
              </a:solidFill>
            </a:rPr>
            <a:t> na mjesečnoj razini od 14,76 eura</a:t>
          </a:r>
          <a:endParaRPr lang="hr-HR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1371600</xdr:colOff>
      <xdr:row>15</xdr:row>
      <xdr:rowOff>85725</xdr:rowOff>
    </xdr:from>
    <xdr:to>
      <xdr:col>2</xdr:col>
      <xdr:colOff>476250</xdr:colOff>
      <xdr:row>16</xdr:row>
      <xdr:rowOff>161925</xdr:rowOff>
    </xdr:to>
    <xdr:sp macro="" textlink="">
      <xdr:nvSpPr>
        <xdr:cNvPr id="14" name="TekstniOkvir 13"/>
        <xdr:cNvSpPr txBox="1"/>
      </xdr:nvSpPr>
      <xdr:spPr>
        <a:xfrm>
          <a:off x="1371600" y="5038725"/>
          <a:ext cx="4029075" cy="323850"/>
        </a:xfrm>
        <a:prstGeom prst="rect">
          <a:avLst/>
        </a:prstGeom>
        <a:solidFill>
          <a:srgbClr val="002060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>
              <a:solidFill>
                <a:schemeClr val="bg1"/>
              </a:solidFill>
            </a:rPr>
            <a:t>* uključen godišnji dodatak na mjesečnoj razini od 16,54 eura</a:t>
          </a:r>
        </a:p>
      </xdr:txBody>
    </xdr:sp>
    <xdr:clientData/>
  </xdr:twoCellAnchor>
  <xdr:twoCellAnchor>
    <xdr:from>
      <xdr:col>0</xdr:col>
      <xdr:colOff>1362076</xdr:colOff>
      <xdr:row>22</xdr:row>
      <xdr:rowOff>209550</xdr:rowOff>
    </xdr:from>
    <xdr:to>
      <xdr:col>2</xdr:col>
      <xdr:colOff>742951</xdr:colOff>
      <xdr:row>23</xdr:row>
      <xdr:rowOff>28575</xdr:rowOff>
    </xdr:to>
    <xdr:sp macro="" textlink="">
      <xdr:nvSpPr>
        <xdr:cNvPr id="18" name="TekstniOkvir 17"/>
        <xdr:cNvSpPr txBox="1"/>
      </xdr:nvSpPr>
      <xdr:spPr>
        <a:xfrm>
          <a:off x="1362076" y="8077200"/>
          <a:ext cx="4305300" cy="247650"/>
        </a:xfrm>
        <a:prstGeom prst="rect">
          <a:avLst/>
        </a:prstGeom>
        <a:solidFill>
          <a:srgbClr val="002060"/>
        </a:solidFill>
        <a:ln w="9525" cmpd="sng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>
              <a:solidFill>
                <a:schemeClr val="bg1"/>
              </a:solidFill>
            </a:rPr>
            <a:t>* uključen godišnji</a:t>
          </a:r>
          <a:r>
            <a:rPr lang="hr-HR" sz="1100" b="1" baseline="0">
              <a:solidFill>
                <a:schemeClr val="bg1"/>
              </a:solidFill>
            </a:rPr>
            <a:t> dodatak na mjesečnoj razini od 5,09 eura</a:t>
          </a:r>
          <a:endParaRPr lang="hr-HR" sz="1100" b="1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9"/>
  <sheetViews>
    <sheetView tabSelected="1" topLeftCell="A16" zoomScaleNormal="100" workbookViewId="0">
      <selection activeCell="K66" sqref="K66"/>
    </sheetView>
  </sheetViews>
  <sheetFormatPr defaultColWidth="9.140625" defaultRowHeight="15" x14ac:dyDescent="0.25"/>
  <cols>
    <col min="1" max="1" width="59" style="11" customWidth="1"/>
    <col min="2" max="6" width="14.85546875" style="11" customWidth="1"/>
    <col min="7" max="8" width="11.28515625" style="12" customWidth="1"/>
    <col min="9" max="9" width="12.140625" style="12" customWidth="1"/>
    <col min="10" max="10" width="10.5703125" style="12" customWidth="1"/>
    <col min="11" max="11" width="9.140625" style="13" customWidth="1"/>
    <col min="12" max="12" width="11.7109375" style="12" customWidth="1"/>
    <col min="13" max="14" width="9.140625" style="12" customWidth="1"/>
    <col min="15" max="17" width="9.140625" style="12"/>
    <col min="18" max="16384" width="9.140625" style="11"/>
  </cols>
  <sheetData>
    <row r="3" spans="1:15" ht="43.5" customHeight="1" x14ac:dyDescent="0.25">
      <c r="A3" s="96" t="s">
        <v>54</v>
      </c>
      <c r="B3" s="96"/>
      <c r="C3" s="96"/>
      <c r="D3" s="45"/>
      <c r="E3" s="45"/>
      <c r="F3" s="44"/>
      <c r="G3" s="37"/>
      <c r="H3" s="37"/>
      <c r="I3" s="37"/>
      <c r="J3" s="37"/>
      <c r="K3" s="37"/>
      <c r="L3" s="37"/>
      <c r="M3" s="37"/>
      <c r="N3" s="37"/>
      <c r="O3" s="37"/>
    </row>
    <row r="4" spans="1:15" ht="18" customHeight="1" x14ac:dyDescent="0.25">
      <c r="A4" s="43"/>
      <c r="B4" s="43"/>
      <c r="C4" s="43"/>
      <c r="D4" s="43"/>
      <c r="E4" s="43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customFormat="1" ht="28.5" customHeight="1" x14ac:dyDescent="0.25">
      <c r="F5" s="37"/>
      <c r="G5" s="37"/>
      <c r="H5" s="37"/>
      <c r="I5" s="37"/>
      <c r="J5" s="37"/>
      <c r="K5" s="37"/>
      <c r="L5" s="37"/>
      <c r="M5" s="37"/>
      <c r="N5" s="37"/>
      <c r="O5" s="37"/>
    </row>
    <row r="6" spans="1:15" customFormat="1" ht="15.75" customHeight="1" x14ac:dyDescent="0.25"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customFormat="1" ht="49.5" customHeight="1" x14ac:dyDescent="0.25">
      <c r="F7" s="37"/>
      <c r="G7" s="37"/>
      <c r="H7" s="37"/>
      <c r="I7" s="42"/>
      <c r="J7" s="37"/>
      <c r="K7" s="37"/>
      <c r="L7" s="37"/>
      <c r="M7" s="37"/>
      <c r="N7" s="37"/>
      <c r="O7" s="37"/>
    </row>
    <row r="8" spans="1:15" customFormat="1" ht="66" customHeight="1" x14ac:dyDescent="0.25"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customFormat="1" ht="15" customHeight="1" x14ac:dyDescent="0.25"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s="41" customFormat="1" ht="15" customHeight="1" x14ac:dyDescent="0.25"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5" s="38" customFormat="1" ht="30.75" customHeight="1" x14ac:dyDescent="0.2">
      <c r="A11" s="40"/>
      <c r="B11" s="40"/>
      <c r="C11" s="40"/>
      <c r="D11" s="40"/>
      <c r="E11" s="39"/>
      <c r="F11" s="37"/>
      <c r="G11" s="37"/>
      <c r="H11" s="37"/>
      <c r="I11" s="37"/>
      <c r="J11" s="37"/>
      <c r="K11" s="37"/>
      <c r="L11" s="37"/>
      <c r="M11" s="37"/>
      <c r="N11" s="37"/>
      <c r="O11" s="37"/>
    </row>
    <row r="12" spans="1:15" s="34" customFormat="1" ht="19.5" customHeight="1" x14ac:dyDescent="0.25">
      <c r="A12" s="35"/>
      <c r="B12" s="35"/>
      <c r="C12" s="35"/>
      <c r="D12" s="35"/>
      <c r="E12" s="36"/>
      <c r="F12" s="37"/>
      <c r="G12" s="37"/>
      <c r="H12" s="37"/>
      <c r="I12" s="37"/>
      <c r="J12" s="88"/>
      <c r="K12" s="37"/>
      <c r="L12" s="49"/>
      <c r="M12" s="37"/>
      <c r="N12" s="37"/>
      <c r="O12" s="37"/>
    </row>
    <row r="13" spans="1:15" s="34" customFormat="1" ht="19.5" customHeight="1" x14ac:dyDescent="0.25">
      <c r="A13" s="35"/>
      <c r="B13" s="35"/>
      <c r="C13" s="35"/>
      <c r="D13" s="35"/>
      <c r="E13" s="36"/>
      <c r="F13" s="37"/>
      <c r="G13" s="37"/>
      <c r="H13" s="42"/>
      <c r="I13" s="37"/>
      <c r="J13" s="37"/>
      <c r="K13" s="37"/>
      <c r="L13" s="37"/>
      <c r="M13" s="37"/>
      <c r="N13" s="37"/>
      <c r="O13" s="37"/>
    </row>
    <row r="14" spans="1:15" s="34" customFormat="1" ht="19.5" customHeight="1" x14ac:dyDescent="0.25">
      <c r="A14" s="35"/>
      <c r="B14" s="35"/>
      <c r="C14" s="35"/>
      <c r="D14" s="35"/>
      <c r="E14" s="65"/>
      <c r="F14" s="37"/>
      <c r="G14" s="37"/>
      <c r="H14" s="37"/>
      <c r="I14" s="37"/>
      <c r="J14" s="42"/>
      <c r="K14" s="37"/>
      <c r="L14" s="37"/>
      <c r="M14" s="37"/>
      <c r="N14" s="37"/>
      <c r="O14" s="37"/>
    </row>
    <row r="15" spans="1:15" s="34" customFormat="1" ht="19.5" customHeight="1" x14ac:dyDescent="0.25">
      <c r="A15" s="35"/>
      <c r="B15" s="35"/>
      <c r="C15" s="35"/>
      <c r="D15" s="35"/>
      <c r="E15" s="35"/>
      <c r="F15" s="37"/>
      <c r="G15" s="37"/>
      <c r="H15" s="37"/>
      <c r="I15" s="37"/>
      <c r="J15" s="37"/>
      <c r="K15" s="37"/>
      <c r="L15" s="37"/>
      <c r="M15" s="37"/>
      <c r="N15" s="37"/>
      <c r="O15" s="37"/>
    </row>
    <row r="16" spans="1:15" s="34" customFormat="1" ht="19.5" customHeight="1" x14ac:dyDescent="0.25">
      <c r="A16" s="35"/>
      <c r="B16" s="35"/>
      <c r="C16" s="35"/>
      <c r="D16" s="35"/>
      <c r="E16" s="65"/>
      <c r="F16" s="42"/>
      <c r="G16" s="37"/>
      <c r="H16" s="83"/>
      <c r="I16" s="37"/>
      <c r="J16" s="37"/>
      <c r="K16" s="37"/>
      <c r="L16" s="37"/>
      <c r="M16" s="37"/>
      <c r="N16" s="37"/>
      <c r="O16" s="37"/>
    </row>
    <row r="17" spans="1:17" s="34" customFormat="1" ht="39" customHeight="1" x14ac:dyDescent="0.25">
      <c r="A17" s="35"/>
      <c r="B17" s="35"/>
      <c r="C17" s="35"/>
      <c r="D17" s="35"/>
      <c r="E17" s="65"/>
      <c r="F17" s="42"/>
      <c r="G17" s="49"/>
      <c r="H17" s="37"/>
      <c r="I17" s="37"/>
      <c r="J17" s="37"/>
      <c r="K17" s="37"/>
      <c r="L17" s="37"/>
      <c r="M17" s="37"/>
      <c r="N17" s="37"/>
      <c r="O17" s="37"/>
    </row>
    <row r="18" spans="1:17" s="34" customFormat="1" ht="39" customHeight="1" x14ac:dyDescent="0.25">
      <c r="A18" s="35"/>
      <c r="B18" s="35"/>
      <c r="C18" s="35"/>
      <c r="D18" s="35"/>
      <c r="E18" s="36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7" s="34" customFormat="1" ht="39" customHeight="1" x14ac:dyDescent="0.25">
      <c r="A19" s="35"/>
      <c r="B19" s="35"/>
      <c r="C19" s="35"/>
      <c r="D19" s="35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7" s="34" customFormat="1" ht="39" customHeight="1" x14ac:dyDescent="0.25">
      <c r="A20" s="35"/>
      <c r="B20" s="35"/>
      <c r="C20" s="35"/>
      <c r="D20" s="35"/>
      <c r="E20" s="36"/>
      <c r="F20" s="32"/>
      <c r="G20" s="35"/>
      <c r="H20" s="35"/>
      <c r="I20" s="35"/>
      <c r="J20" s="35"/>
    </row>
    <row r="21" spans="1:17" s="34" customFormat="1" ht="19.5" customHeight="1" x14ac:dyDescent="0.25">
      <c r="A21" s="35"/>
      <c r="B21" s="35"/>
      <c r="C21" s="35"/>
      <c r="D21" s="35"/>
      <c r="E21" s="36"/>
      <c r="F21" s="32"/>
      <c r="G21" s="35"/>
      <c r="H21" s="35"/>
      <c r="I21" s="35"/>
      <c r="J21" s="35"/>
    </row>
    <row r="22" spans="1:17" customFormat="1" ht="34.5" customHeight="1" x14ac:dyDescent="0.3">
      <c r="D22" s="33"/>
      <c r="E22" s="33"/>
      <c r="F22" s="32"/>
      <c r="G22" s="33"/>
      <c r="H22" s="33"/>
      <c r="I22" s="33"/>
      <c r="J22" s="33"/>
      <c r="K22" s="33"/>
      <c r="L22" s="33"/>
    </row>
    <row r="23" spans="1:17" customFormat="1" ht="33.75" customHeight="1" x14ac:dyDescent="0.25">
      <c r="F23" s="32"/>
    </row>
    <row r="24" spans="1:17" customFormat="1" ht="34.5" customHeight="1" x14ac:dyDescent="0.25"/>
    <row r="25" spans="1:17" customFormat="1" ht="51" customHeight="1" x14ac:dyDescent="0.25"/>
    <row r="26" spans="1:17" x14ac:dyDescent="0.25">
      <c r="C26" s="13"/>
      <c r="D26" s="12"/>
      <c r="E26" s="12"/>
      <c r="F26" s="12"/>
      <c r="G26" s="13"/>
      <c r="K26" s="12"/>
      <c r="N26" s="11"/>
      <c r="O26" s="11"/>
      <c r="P26" s="11"/>
      <c r="Q26" s="11"/>
    </row>
    <row r="27" spans="1:17" x14ac:dyDescent="0.25">
      <c r="C27" s="13"/>
      <c r="D27" s="12"/>
      <c r="E27" s="12"/>
      <c r="F27" s="12"/>
      <c r="G27" s="13"/>
      <c r="K27" s="12"/>
      <c r="N27" s="11"/>
      <c r="O27" s="11"/>
      <c r="P27" s="11"/>
      <c r="Q27" s="11"/>
    </row>
    <row r="28" spans="1:17" x14ac:dyDescent="0.25">
      <c r="C28" s="13"/>
      <c r="D28" s="12"/>
      <c r="E28" s="12"/>
      <c r="F28" s="12"/>
      <c r="G28" s="13"/>
      <c r="I28" s="48"/>
      <c r="K28" s="12"/>
      <c r="N28" s="11"/>
      <c r="O28" s="11"/>
      <c r="P28" s="11"/>
      <c r="Q28" s="11"/>
    </row>
    <row r="29" spans="1:17" x14ac:dyDescent="0.25">
      <c r="C29" s="13"/>
      <c r="D29" s="12"/>
      <c r="E29" s="12"/>
      <c r="F29" s="12"/>
      <c r="G29" s="13"/>
      <c r="K29" s="12"/>
      <c r="N29" s="11"/>
      <c r="O29" s="11"/>
      <c r="P29" s="11"/>
      <c r="Q29" s="11"/>
    </row>
    <row r="30" spans="1:17" x14ac:dyDescent="0.25">
      <c r="C30" s="13"/>
      <c r="D30" s="12"/>
      <c r="E30" s="12"/>
      <c r="F30" s="12"/>
      <c r="G30" s="13"/>
      <c r="K30" s="12"/>
      <c r="N30" s="11"/>
      <c r="O30" s="11"/>
      <c r="P30" s="11"/>
      <c r="Q30" s="11"/>
    </row>
    <row r="31" spans="1:17" x14ac:dyDescent="0.25">
      <c r="C31" s="13"/>
      <c r="D31" s="12"/>
      <c r="E31" s="12"/>
      <c r="F31" s="12"/>
      <c r="G31" s="13"/>
      <c r="K31" s="12"/>
      <c r="N31" s="11"/>
      <c r="O31" s="11"/>
      <c r="P31" s="11"/>
      <c r="Q31" s="11"/>
    </row>
    <row r="32" spans="1:17" x14ac:dyDescent="0.25">
      <c r="C32" s="13"/>
      <c r="D32" s="12"/>
      <c r="E32" s="12"/>
      <c r="F32" s="12"/>
      <c r="G32" s="13"/>
      <c r="K32" s="12"/>
      <c r="N32" s="11"/>
      <c r="O32" s="11"/>
      <c r="P32" s="11"/>
      <c r="Q32" s="11"/>
    </row>
    <row r="33" spans="1:17" x14ac:dyDescent="0.25">
      <c r="C33" s="13"/>
      <c r="D33" s="12"/>
      <c r="E33" s="12"/>
      <c r="F33" s="12"/>
      <c r="G33" s="13"/>
      <c r="K33" s="12"/>
      <c r="N33" s="11"/>
      <c r="O33" s="11"/>
      <c r="P33" s="11"/>
      <c r="Q33" s="11"/>
    </row>
    <row r="34" spans="1:17" x14ac:dyDescent="0.25">
      <c r="C34" s="13"/>
      <c r="D34" s="12"/>
      <c r="E34" s="12"/>
      <c r="F34" s="12"/>
      <c r="G34" s="13"/>
      <c r="K34" s="12"/>
      <c r="N34" s="11"/>
      <c r="O34" s="11"/>
      <c r="P34" s="11"/>
      <c r="Q34" s="11"/>
    </row>
    <row r="35" spans="1:17" x14ac:dyDescent="0.25">
      <c r="C35" s="13"/>
      <c r="D35" s="12"/>
      <c r="E35" s="12"/>
      <c r="F35" s="12"/>
      <c r="G35" s="13"/>
      <c r="K35" s="12"/>
      <c r="N35" s="11"/>
      <c r="O35" s="11"/>
      <c r="P35" s="11"/>
      <c r="Q35" s="11"/>
    </row>
    <row r="36" spans="1:17" x14ac:dyDescent="0.25">
      <c r="C36" s="13"/>
      <c r="D36" s="12"/>
      <c r="E36" s="12"/>
      <c r="F36" s="12"/>
      <c r="G36" s="13"/>
      <c r="K36" s="12"/>
      <c r="N36" s="11"/>
      <c r="O36" s="11"/>
      <c r="P36" s="11"/>
      <c r="Q36" s="11"/>
    </row>
    <row r="37" spans="1:17" x14ac:dyDescent="0.25">
      <c r="C37" s="13"/>
      <c r="D37" s="12"/>
      <c r="E37" s="12"/>
      <c r="F37" s="12"/>
      <c r="G37" s="13"/>
      <c r="K37" s="12"/>
      <c r="N37" s="11"/>
      <c r="O37" s="11"/>
      <c r="P37" s="11"/>
      <c r="Q37" s="11"/>
    </row>
    <row r="38" spans="1:17" x14ac:dyDescent="0.25">
      <c r="C38" s="13"/>
      <c r="D38" s="12"/>
      <c r="E38" s="12"/>
      <c r="F38" s="12"/>
      <c r="G38" s="13"/>
      <c r="K38" s="12"/>
      <c r="N38" s="11"/>
      <c r="O38" s="11"/>
      <c r="P38" s="11"/>
      <c r="Q38" s="11"/>
    </row>
    <row r="39" spans="1:17" x14ac:dyDescent="0.25">
      <c r="C39" s="13"/>
      <c r="D39" s="12"/>
      <c r="E39" s="12"/>
      <c r="F39" s="12"/>
      <c r="G39" s="13"/>
      <c r="K39" s="12"/>
      <c r="N39" s="11"/>
      <c r="O39" s="11"/>
      <c r="P39" s="11"/>
      <c r="Q39" s="11"/>
    </row>
    <row r="40" spans="1:17" x14ac:dyDescent="0.25">
      <c r="C40" s="13"/>
      <c r="D40" s="12"/>
      <c r="E40" s="12"/>
      <c r="F40" s="12"/>
      <c r="G40" s="13"/>
      <c r="K40" s="12"/>
      <c r="N40" s="11"/>
      <c r="O40" s="11"/>
      <c r="P40" s="11"/>
      <c r="Q40" s="11"/>
    </row>
    <row r="41" spans="1:17" x14ac:dyDescent="0.25">
      <c r="C41" s="13"/>
      <c r="D41" s="12"/>
      <c r="E41" s="12"/>
      <c r="F41" s="12"/>
      <c r="G41" s="13"/>
      <c r="K41" s="12"/>
      <c r="N41" s="11"/>
      <c r="O41" s="11"/>
      <c r="P41" s="11"/>
      <c r="Q41" s="11"/>
    </row>
    <row r="42" spans="1:17" x14ac:dyDescent="0.25">
      <c r="C42" s="13"/>
      <c r="D42" s="12"/>
      <c r="E42" s="12"/>
      <c r="F42" s="12"/>
      <c r="G42" s="13"/>
      <c r="K42" s="12"/>
      <c r="N42" s="11"/>
      <c r="O42" s="11"/>
      <c r="P42" s="11"/>
      <c r="Q42" s="11"/>
    </row>
    <row r="43" spans="1:17" x14ac:dyDescent="0.25">
      <c r="C43" s="13"/>
      <c r="D43" s="12"/>
      <c r="E43" s="12"/>
      <c r="F43" s="12"/>
      <c r="G43" s="13"/>
      <c r="K43" s="12"/>
      <c r="N43" s="11"/>
      <c r="O43" s="11"/>
      <c r="P43" s="11"/>
      <c r="Q43" s="11"/>
    </row>
    <row r="44" spans="1:17" x14ac:dyDescent="0.25">
      <c r="C44" s="13"/>
      <c r="D44" s="12"/>
      <c r="E44" s="12"/>
      <c r="F44" s="12"/>
      <c r="G44" s="13"/>
      <c r="K44" s="12"/>
      <c r="N44" s="11"/>
      <c r="O44" s="11"/>
      <c r="P44" s="11"/>
      <c r="Q44" s="11"/>
    </row>
    <row r="45" spans="1:17" x14ac:dyDescent="0.25">
      <c r="A45" s="71" t="s">
        <v>55</v>
      </c>
      <c r="C45" s="13"/>
      <c r="D45" s="12"/>
      <c r="E45" s="12"/>
      <c r="F45" s="12"/>
      <c r="G45" s="13"/>
      <c r="K45" s="12"/>
      <c r="N45" s="11"/>
      <c r="O45" s="11"/>
      <c r="P45" s="11"/>
      <c r="Q45" s="11"/>
    </row>
    <row r="46" spans="1:17" ht="3" customHeight="1" x14ac:dyDescent="0.25">
      <c r="C46" s="13"/>
      <c r="D46" s="12"/>
      <c r="E46" s="12"/>
      <c r="F46" s="12"/>
      <c r="G46" s="13"/>
      <c r="K46" s="12"/>
      <c r="N46" s="11"/>
      <c r="O46" s="11"/>
      <c r="P46" s="11"/>
      <c r="Q46" s="11"/>
    </row>
    <row r="47" spans="1:17" ht="28.5" customHeight="1" x14ac:dyDescent="0.25">
      <c r="A47" s="98" t="s">
        <v>40</v>
      </c>
      <c r="B47" s="98"/>
      <c r="C47" s="98"/>
      <c r="D47" s="98"/>
    </row>
    <row r="48" spans="1:17" ht="38.25" x14ac:dyDescent="0.25">
      <c r="A48" s="31" t="s">
        <v>39</v>
      </c>
      <c r="B48" s="31" t="s">
        <v>38</v>
      </c>
      <c r="C48" s="31" t="s">
        <v>37</v>
      </c>
      <c r="D48" s="70" t="s">
        <v>56</v>
      </c>
      <c r="F48" s="12"/>
    </row>
    <row r="49" spans="1:12" ht="20.25" customHeight="1" x14ac:dyDescent="0.25">
      <c r="A49" s="27" t="s">
        <v>36</v>
      </c>
      <c r="B49" s="50">
        <v>408710</v>
      </c>
      <c r="C49" s="51">
        <v>701.34</v>
      </c>
      <c r="D49" s="73">
        <f>C49/$C$68</f>
        <v>0.46818424566088118</v>
      </c>
      <c r="E49" s="86"/>
      <c r="K49" s="13" t="s">
        <v>43</v>
      </c>
    </row>
    <row r="50" spans="1:12" ht="20.25" customHeight="1" x14ac:dyDescent="0.25">
      <c r="A50" s="30" t="s">
        <v>50</v>
      </c>
      <c r="B50" s="50">
        <v>56641</v>
      </c>
      <c r="C50" s="51">
        <v>784.11</v>
      </c>
      <c r="D50" s="73">
        <f t="shared" ref="D50:D65" si="0">C50/$C$68</f>
        <v>0.52343791722296396</v>
      </c>
      <c r="E50" s="86"/>
    </row>
    <row r="51" spans="1:12" ht="20.25" customHeight="1" x14ac:dyDescent="0.25">
      <c r="A51" s="30" t="s">
        <v>35</v>
      </c>
      <c r="B51" s="50">
        <v>62316</v>
      </c>
      <c r="C51" s="51">
        <v>584.6</v>
      </c>
      <c r="D51" s="73">
        <f t="shared" si="0"/>
        <v>0.39025367156208279</v>
      </c>
      <c r="E51" s="86"/>
    </row>
    <row r="52" spans="1:12" ht="18" customHeight="1" x14ac:dyDescent="0.25">
      <c r="A52" s="28" t="s">
        <v>34</v>
      </c>
      <c r="B52" s="52">
        <v>527667</v>
      </c>
      <c r="C52" s="53">
        <v>696.44</v>
      </c>
      <c r="D52" s="74">
        <f t="shared" si="0"/>
        <v>0.46491321762349802</v>
      </c>
      <c r="E52" s="86"/>
    </row>
    <row r="53" spans="1:12" ht="21" customHeight="1" x14ac:dyDescent="0.25">
      <c r="A53" s="27" t="s">
        <v>33</v>
      </c>
      <c r="B53" s="50">
        <v>177721</v>
      </c>
      <c r="C53" s="51">
        <v>632.85</v>
      </c>
      <c r="D53" s="73">
        <f t="shared" si="0"/>
        <v>0.42246328437917224</v>
      </c>
      <c r="E53" s="86"/>
    </row>
    <row r="54" spans="1:12" ht="21" customHeight="1" x14ac:dyDescent="0.25">
      <c r="A54" s="29" t="s">
        <v>51</v>
      </c>
      <c r="B54" s="50">
        <v>381</v>
      </c>
      <c r="C54" s="51">
        <v>624.71</v>
      </c>
      <c r="D54" s="73">
        <f t="shared" si="0"/>
        <v>0.41702937249666222</v>
      </c>
      <c r="E54" s="86"/>
    </row>
    <row r="55" spans="1:12" ht="18" customHeight="1" x14ac:dyDescent="0.25">
      <c r="A55" s="28" t="s">
        <v>32</v>
      </c>
      <c r="B55" s="52">
        <v>705769</v>
      </c>
      <c r="C55" s="53">
        <v>680.39</v>
      </c>
      <c r="D55" s="74">
        <f t="shared" si="0"/>
        <v>0.45419893190921229</v>
      </c>
      <c r="E55" s="86"/>
    </row>
    <row r="56" spans="1:12" ht="19.5" customHeight="1" x14ac:dyDescent="0.25">
      <c r="A56" s="27" t="s">
        <v>31</v>
      </c>
      <c r="B56" s="50">
        <v>81684</v>
      </c>
      <c r="C56" s="51">
        <v>465.56</v>
      </c>
      <c r="D56" s="73">
        <f t="shared" si="0"/>
        <v>0.31078771695594126</v>
      </c>
      <c r="E56" s="86"/>
    </row>
    <row r="57" spans="1:12" ht="19.5" customHeight="1" x14ac:dyDescent="0.25">
      <c r="A57" s="27" t="s">
        <v>30</v>
      </c>
      <c r="B57" s="50">
        <v>153581</v>
      </c>
      <c r="C57" s="51">
        <v>532.22</v>
      </c>
      <c r="D57" s="73">
        <f t="shared" si="0"/>
        <v>0.35528704939919897</v>
      </c>
      <c r="E57" s="86"/>
    </row>
    <row r="58" spans="1:12" ht="18.75" x14ac:dyDescent="0.25">
      <c r="A58" s="26" t="s">
        <v>29</v>
      </c>
      <c r="B58" s="54">
        <v>941034</v>
      </c>
      <c r="C58" s="55">
        <v>637.55999999999995</v>
      </c>
      <c r="D58" s="75">
        <f t="shared" si="0"/>
        <v>0.42560747663551396</v>
      </c>
      <c r="K58" s="89"/>
    </row>
    <row r="59" spans="1:12" ht="19.5" customHeight="1" x14ac:dyDescent="0.25">
      <c r="A59" s="25" t="s">
        <v>28</v>
      </c>
      <c r="B59" s="56">
        <v>16186</v>
      </c>
      <c r="C59" s="57">
        <v>888.85</v>
      </c>
      <c r="D59" s="75">
        <f t="shared" si="0"/>
        <v>0.59335781041388524</v>
      </c>
      <c r="K59" s="89"/>
      <c r="L59" s="48"/>
    </row>
    <row r="60" spans="1:12" ht="19.5" customHeight="1" x14ac:dyDescent="0.25">
      <c r="A60" s="25" t="s">
        <v>27</v>
      </c>
      <c r="B60" s="56">
        <v>72431</v>
      </c>
      <c r="C60" s="57">
        <v>1318.85</v>
      </c>
      <c r="D60" s="75">
        <f t="shared" si="0"/>
        <v>0.88040720961281704</v>
      </c>
    </row>
    <row r="61" spans="1:12" ht="19.5" customHeight="1" x14ac:dyDescent="0.25">
      <c r="A61" s="25" t="s">
        <v>26</v>
      </c>
      <c r="B61" s="56">
        <v>7880</v>
      </c>
      <c r="C61" s="57">
        <v>735.45</v>
      </c>
      <c r="D61" s="75">
        <f t="shared" si="0"/>
        <v>0.49095460614152209</v>
      </c>
    </row>
    <row r="62" spans="1:12" ht="19.5" customHeight="1" x14ac:dyDescent="0.3">
      <c r="A62" s="24" t="s">
        <v>25</v>
      </c>
      <c r="B62" s="58">
        <v>1037531</v>
      </c>
      <c r="C62" s="59">
        <v>689.79</v>
      </c>
      <c r="D62" s="76">
        <f t="shared" si="0"/>
        <v>0.46047396528704937</v>
      </c>
    </row>
    <row r="63" spans="1:12" ht="18.75" customHeight="1" x14ac:dyDescent="0.25">
      <c r="A63" s="23" t="s">
        <v>24</v>
      </c>
      <c r="B63" s="60">
        <v>26924</v>
      </c>
      <c r="C63" s="61">
        <v>846.62</v>
      </c>
      <c r="D63" s="73">
        <f t="shared" si="0"/>
        <v>0.56516688918558078</v>
      </c>
    </row>
    <row r="64" spans="1:12" ht="18.75" customHeight="1" x14ac:dyDescent="0.25">
      <c r="A64" s="23" t="s">
        <v>23</v>
      </c>
      <c r="B64" s="60">
        <v>111350</v>
      </c>
      <c r="C64" s="61">
        <v>708.64</v>
      </c>
      <c r="D64" s="73">
        <f t="shared" si="0"/>
        <v>0.4730574098798398</v>
      </c>
    </row>
    <row r="65" spans="1:17" ht="29.25" customHeight="1" x14ac:dyDescent="0.25">
      <c r="A65" s="23" t="s">
        <v>22</v>
      </c>
      <c r="B65" s="62">
        <v>99255</v>
      </c>
      <c r="C65" s="64">
        <v>1005.68</v>
      </c>
      <c r="D65" s="79">
        <f t="shared" si="0"/>
        <v>0.6713484646194926</v>
      </c>
      <c r="K65" s="81"/>
    </row>
    <row r="66" spans="1:17" ht="30.75" customHeight="1" x14ac:dyDescent="0.25">
      <c r="A66" s="22" t="s">
        <v>21</v>
      </c>
      <c r="B66" s="62">
        <v>279681</v>
      </c>
      <c r="C66" s="63" t="s">
        <v>62</v>
      </c>
      <c r="D66" s="82">
        <v>0.3</v>
      </c>
      <c r="E66" s="69"/>
      <c r="F66" s="90"/>
      <c r="G66" s="87"/>
      <c r="I66" s="21"/>
    </row>
    <row r="67" spans="1:17" ht="18" customHeight="1" x14ac:dyDescent="0.25">
      <c r="A67" s="20" t="s">
        <v>20</v>
      </c>
      <c r="B67" s="19">
        <v>14.45</v>
      </c>
      <c r="C67" s="18">
        <v>6.48</v>
      </c>
      <c r="F67" s="13"/>
      <c r="K67" s="12"/>
      <c r="M67" s="11"/>
      <c r="N67" s="11"/>
      <c r="O67" s="11"/>
      <c r="P67" s="11"/>
      <c r="Q67" s="11"/>
    </row>
    <row r="68" spans="1:17" ht="25.5" customHeight="1" x14ac:dyDescent="0.25">
      <c r="A68" s="97" t="s">
        <v>57</v>
      </c>
      <c r="B68" s="97"/>
      <c r="C68" s="77">
        <v>1498</v>
      </c>
      <c r="F68" s="13"/>
      <c r="K68" s="12"/>
      <c r="M68" s="11"/>
      <c r="N68" s="11"/>
      <c r="O68" s="11"/>
      <c r="P68" s="11"/>
      <c r="Q68" s="11"/>
    </row>
    <row r="69" spans="1:17" ht="15.75" thickBot="1" x14ac:dyDescent="0.3">
      <c r="A69" s="11" t="s">
        <v>49</v>
      </c>
    </row>
    <row r="70" spans="1:17" ht="30.75" customHeight="1" x14ac:dyDescent="0.25">
      <c r="A70" s="101" t="s">
        <v>63</v>
      </c>
      <c r="B70" s="102"/>
    </row>
    <row r="71" spans="1:17" x14ac:dyDescent="0.25">
      <c r="A71" s="91" t="s">
        <v>0</v>
      </c>
      <c r="B71" s="93">
        <v>1228090</v>
      </c>
    </row>
    <row r="72" spans="1:17" ht="25.5" x14ac:dyDescent="0.25">
      <c r="A72" s="91" t="s">
        <v>64</v>
      </c>
      <c r="B72" s="93" t="s">
        <v>65</v>
      </c>
    </row>
    <row r="73" spans="1:17" ht="15.75" thickBot="1" x14ac:dyDescent="0.3">
      <c r="A73" s="92" t="s">
        <v>66</v>
      </c>
      <c r="B73" s="94" t="s">
        <v>67</v>
      </c>
    </row>
    <row r="96" spans="1:6" x14ac:dyDescent="0.25">
      <c r="A96" s="17" t="s">
        <v>19</v>
      </c>
      <c r="B96" s="16"/>
      <c r="C96"/>
      <c r="D96"/>
      <c r="E96"/>
      <c r="F96"/>
    </row>
    <row r="97" spans="1:12" ht="12" customHeight="1" x14ac:dyDescent="0.25">
      <c r="A97" s="17" t="s">
        <v>18</v>
      </c>
      <c r="B97" s="16"/>
      <c r="C97" s="16"/>
      <c r="D97" s="16"/>
      <c r="E97" s="16"/>
      <c r="F97" s="16"/>
    </row>
    <row r="98" spans="1:12" ht="5.25" customHeight="1" x14ac:dyDescent="0.25"/>
    <row r="99" spans="1:12" ht="15" customHeight="1" x14ac:dyDescent="0.25">
      <c r="A99" s="99" t="s">
        <v>41</v>
      </c>
      <c r="B99" s="99"/>
      <c r="C99" s="99"/>
      <c r="D99" s="99"/>
      <c r="E99" s="14"/>
      <c r="F99" s="14"/>
      <c r="G99" s="14"/>
      <c r="H99" s="14"/>
      <c r="I99" s="14"/>
      <c r="J99" s="14"/>
      <c r="K99" s="14"/>
      <c r="L99" s="14"/>
    </row>
    <row r="100" spans="1:12" ht="15" customHeight="1" x14ac:dyDescent="0.25">
      <c r="A100" s="99"/>
      <c r="B100" s="99"/>
      <c r="C100" s="99"/>
      <c r="D100" s="99"/>
      <c r="E100" s="15"/>
      <c r="F100" s="15"/>
      <c r="G100" s="15"/>
      <c r="H100" s="15"/>
      <c r="I100" s="15"/>
      <c r="J100" s="15"/>
      <c r="K100" s="15"/>
      <c r="L100" s="15"/>
    </row>
    <row r="101" spans="1:12" ht="11.25" customHeight="1" x14ac:dyDescent="0.25">
      <c r="A101" s="99"/>
      <c r="B101" s="99"/>
      <c r="C101" s="99"/>
      <c r="D101" s="99"/>
    </row>
    <row r="102" spans="1:12" ht="67.5" customHeight="1" x14ac:dyDescent="0.25">
      <c r="A102" s="99" t="s">
        <v>42</v>
      </c>
      <c r="B102" s="99"/>
      <c r="C102" s="99"/>
      <c r="D102" s="99"/>
    </row>
    <row r="103" spans="1:12" ht="59.25" customHeight="1" x14ac:dyDescent="0.25">
      <c r="A103" s="100" t="s">
        <v>58</v>
      </c>
      <c r="B103" s="100"/>
      <c r="C103" s="100"/>
      <c r="D103" s="100"/>
    </row>
    <row r="104" spans="1:12" x14ac:dyDescent="0.25">
      <c r="A104" s="100"/>
      <c r="B104" s="100"/>
      <c r="C104" s="100"/>
      <c r="D104" s="100"/>
    </row>
    <row r="118" spans="1:11" ht="15" customHeight="1" x14ac:dyDescent="0.25">
      <c r="A118" s="95"/>
      <c r="B118" s="95"/>
      <c r="C118" s="95"/>
      <c r="D118" s="14"/>
      <c r="E118" s="14"/>
      <c r="F118" s="14"/>
      <c r="G118" s="14"/>
      <c r="H118" s="14"/>
      <c r="I118" s="14"/>
      <c r="J118" s="14"/>
      <c r="K118" s="14"/>
    </row>
    <row r="119" spans="1:11" x14ac:dyDescent="0.25">
      <c r="A119" s="95"/>
      <c r="B119" s="95"/>
      <c r="C119" s="95"/>
    </row>
  </sheetData>
  <mergeCells count="8">
    <mergeCell ref="A118:C119"/>
    <mergeCell ref="A3:C3"/>
    <mergeCell ref="A68:B68"/>
    <mergeCell ref="A47:D47"/>
    <mergeCell ref="A102:D102"/>
    <mergeCell ref="A99:D101"/>
    <mergeCell ref="A103:D104"/>
    <mergeCell ref="A70:B70"/>
  </mergeCells>
  <pageMargins left="0.59055118110236227" right="0" top="0.39370078740157483" bottom="0.39370078740157483" header="0.31496062992125984" footer="0.31496062992125984"/>
  <pageSetup paperSize="9" scale="86" orientation="portrait" r:id="rId1"/>
  <rowBreaks count="2" manualBreakCount="2">
    <brk id="24" max="3" man="1"/>
    <brk id="73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4"/>
  <sheetViews>
    <sheetView zoomScaleNormal="100" workbookViewId="0">
      <selection activeCell="D34" sqref="D34"/>
    </sheetView>
  </sheetViews>
  <sheetFormatPr defaultRowHeight="15" x14ac:dyDescent="0.25"/>
  <cols>
    <col min="2" max="2" width="15.140625" customWidth="1"/>
    <col min="3" max="5" width="16.7109375" customWidth="1"/>
    <col min="18" max="18" width="11.42578125" bestFit="1" customWidth="1"/>
  </cols>
  <sheetData>
    <row r="2" spans="2:29" ht="48.75" customHeight="1" x14ac:dyDescent="0.25">
      <c r="B2" s="103" t="s">
        <v>12</v>
      </c>
      <c r="C2" s="103"/>
      <c r="D2" s="103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x14ac:dyDescent="0.25">
      <c r="R3" s="7"/>
    </row>
    <row r="4" spans="2:29" x14ac:dyDescent="0.25">
      <c r="R4" s="7"/>
    </row>
    <row r="5" spans="2:29" x14ac:dyDescent="0.25">
      <c r="B5" t="s">
        <v>60</v>
      </c>
      <c r="I5" s="12"/>
      <c r="R5" s="7"/>
    </row>
    <row r="6" spans="2:29" ht="34.5" customHeight="1" x14ac:dyDescent="0.25">
      <c r="B6" s="4" t="s">
        <v>11</v>
      </c>
      <c r="C6" s="4" t="s">
        <v>0</v>
      </c>
      <c r="D6" s="4" t="s">
        <v>8</v>
      </c>
      <c r="E6" s="4" t="s">
        <v>59</v>
      </c>
      <c r="R6" s="66"/>
    </row>
    <row r="7" spans="2:29" x14ac:dyDescent="0.25">
      <c r="B7" s="5" t="s">
        <v>9</v>
      </c>
      <c r="C7" s="2">
        <v>59181</v>
      </c>
      <c r="D7" s="10">
        <v>333.19021172335715</v>
      </c>
      <c r="E7" s="3">
        <f t="shared" ref="E7:E30" si="0">D7/$D$33</f>
        <v>0.22242337231198742</v>
      </c>
    </row>
    <row r="8" spans="2:29" x14ac:dyDescent="0.25">
      <c r="B8" s="5" t="s">
        <v>1</v>
      </c>
      <c r="C8" s="2">
        <v>46316</v>
      </c>
      <c r="D8" s="10">
        <v>417.89</v>
      </c>
      <c r="E8" s="3">
        <f t="shared" si="0"/>
        <v>0.27896528704939921</v>
      </c>
    </row>
    <row r="9" spans="2:29" x14ac:dyDescent="0.25">
      <c r="B9" s="5" t="s">
        <v>2</v>
      </c>
      <c r="C9" s="2">
        <v>49587</v>
      </c>
      <c r="D9" s="10">
        <v>536.69000000000005</v>
      </c>
      <c r="E9" s="3">
        <f t="shared" si="0"/>
        <v>0.3582710280373832</v>
      </c>
    </row>
    <row r="10" spans="2:29" x14ac:dyDescent="0.25">
      <c r="B10" s="5">
        <v>30</v>
      </c>
      <c r="C10" s="2">
        <v>19713</v>
      </c>
      <c r="D10" s="10">
        <v>664.58</v>
      </c>
      <c r="E10" s="3">
        <f t="shared" si="0"/>
        <v>0.44364485981308416</v>
      </c>
    </row>
    <row r="11" spans="2:29" x14ac:dyDescent="0.25">
      <c r="B11" s="5">
        <v>31</v>
      </c>
      <c r="C11" s="2">
        <v>12545</v>
      </c>
      <c r="D11" s="10">
        <v>685.87</v>
      </c>
      <c r="E11" s="3">
        <f t="shared" si="0"/>
        <v>0.45785714285714285</v>
      </c>
    </row>
    <row r="12" spans="2:29" x14ac:dyDescent="0.25">
      <c r="B12" s="5">
        <v>32</v>
      </c>
      <c r="C12" s="2">
        <v>11740</v>
      </c>
      <c r="D12" s="10">
        <v>698.2</v>
      </c>
      <c r="E12" s="3">
        <f t="shared" si="0"/>
        <v>0.46608811748998669</v>
      </c>
    </row>
    <row r="13" spans="2:29" x14ac:dyDescent="0.25">
      <c r="B13" s="5">
        <v>33</v>
      </c>
      <c r="C13" s="2">
        <v>10481</v>
      </c>
      <c r="D13" s="10">
        <v>721.94</v>
      </c>
      <c r="E13" s="3">
        <f t="shared" si="0"/>
        <v>0.48193591455273704</v>
      </c>
    </row>
    <row r="14" spans="2:29" x14ac:dyDescent="0.25">
      <c r="B14" s="5">
        <v>34</v>
      </c>
      <c r="C14" s="2">
        <v>8474</v>
      </c>
      <c r="D14" s="10">
        <v>764.58</v>
      </c>
      <c r="E14" s="3">
        <f t="shared" si="0"/>
        <v>0.51040053404539387</v>
      </c>
    </row>
    <row r="15" spans="2:29" x14ac:dyDescent="0.25">
      <c r="B15" s="5">
        <v>35</v>
      </c>
      <c r="C15" s="2">
        <v>39962</v>
      </c>
      <c r="D15" s="10">
        <v>782.02</v>
      </c>
      <c r="E15" s="3">
        <f t="shared" si="0"/>
        <v>0.52204272363150872</v>
      </c>
    </row>
    <row r="16" spans="2:29" x14ac:dyDescent="0.25">
      <c r="B16" s="5">
        <v>36</v>
      </c>
      <c r="C16" s="2">
        <v>13909</v>
      </c>
      <c r="D16" s="10">
        <v>827.32</v>
      </c>
      <c r="E16" s="3">
        <f t="shared" si="0"/>
        <v>0.55228304405874507</v>
      </c>
    </row>
    <row r="17" spans="2:5" x14ac:dyDescent="0.25">
      <c r="B17" s="5">
        <v>37</v>
      </c>
      <c r="C17" s="2">
        <v>12586</v>
      </c>
      <c r="D17" s="10">
        <v>870.17</v>
      </c>
      <c r="E17" s="3">
        <f t="shared" si="0"/>
        <v>0.58088785046728975</v>
      </c>
    </row>
    <row r="18" spans="2:5" x14ac:dyDescent="0.25">
      <c r="B18" s="5">
        <v>38</v>
      </c>
      <c r="C18" s="2">
        <v>12547</v>
      </c>
      <c r="D18" s="10">
        <v>917.27</v>
      </c>
      <c r="E18" s="3">
        <f t="shared" si="0"/>
        <v>0.61232977303070757</v>
      </c>
    </row>
    <row r="19" spans="2:5" x14ac:dyDescent="0.25">
      <c r="B19" s="5">
        <v>39</v>
      </c>
      <c r="C19" s="2">
        <v>12414</v>
      </c>
      <c r="D19" s="10">
        <v>964.54</v>
      </c>
      <c r="E19" s="3">
        <f t="shared" si="0"/>
        <v>0.64388518024032038</v>
      </c>
    </row>
    <row r="20" spans="2:5" x14ac:dyDescent="0.25">
      <c r="B20" s="5">
        <v>40</v>
      </c>
      <c r="C20" s="2">
        <v>26168</v>
      </c>
      <c r="D20" s="10">
        <v>956.97</v>
      </c>
      <c r="E20" s="3">
        <f t="shared" si="0"/>
        <v>0.63883177570093463</v>
      </c>
    </row>
    <row r="21" spans="2:5" x14ac:dyDescent="0.25">
      <c r="B21" s="5">
        <v>41</v>
      </c>
      <c r="C21" s="2">
        <v>14793</v>
      </c>
      <c r="D21" s="10">
        <v>976.91</v>
      </c>
      <c r="E21" s="3">
        <f t="shared" si="0"/>
        <v>0.65214285714285714</v>
      </c>
    </row>
    <row r="22" spans="2:5" x14ac:dyDescent="0.25">
      <c r="B22" s="5">
        <v>42</v>
      </c>
      <c r="C22" s="2">
        <v>11586</v>
      </c>
      <c r="D22" s="10">
        <v>984.74</v>
      </c>
      <c r="E22" s="3">
        <f t="shared" si="0"/>
        <v>0.657369826435247</v>
      </c>
    </row>
    <row r="23" spans="2:5" x14ac:dyDescent="0.25">
      <c r="B23" s="5">
        <v>43</v>
      </c>
      <c r="C23" s="2">
        <v>10706</v>
      </c>
      <c r="D23" s="10">
        <v>984.57</v>
      </c>
      <c r="E23" s="3">
        <f t="shared" si="0"/>
        <v>0.65725634178905212</v>
      </c>
    </row>
    <row r="24" spans="2:5" x14ac:dyDescent="0.25">
      <c r="B24" s="5">
        <v>44</v>
      </c>
      <c r="C24" s="2">
        <v>9401</v>
      </c>
      <c r="D24" s="10">
        <v>1000.95</v>
      </c>
      <c r="E24" s="3">
        <f t="shared" si="0"/>
        <v>0.66819092122830448</v>
      </c>
    </row>
    <row r="25" spans="2:5" x14ac:dyDescent="0.25">
      <c r="B25" s="5">
        <v>45</v>
      </c>
      <c r="C25" s="2">
        <v>9200</v>
      </c>
      <c r="D25" s="10">
        <v>1011.83</v>
      </c>
      <c r="E25" s="3">
        <f t="shared" si="0"/>
        <v>0.67545393858477976</v>
      </c>
    </row>
    <row r="26" spans="2:5" x14ac:dyDescent="0.25">
      <c r="B26" s="5" t="s">
        <v>3</v>
      </c>
      <c r="C26" s="2">
        <v>17401</v>
      </c>
      <c r="D26" s="10">
        <v>1129.6400000000001</v>
      </c>
      <c r="E26" s="3">
        <f t="shared" si="0"/>
        <v>0.75409879839786387</v>
      </c>
    </row>
    <row r="27" spans="2:5" x14ac:dyDescent="0.25">
      <c r="B27" s="5" t="s">
        <v>4</v>
      </c>
      <c r="C27" s="6">
        <v>408710</v>
      </c>
      <c r="D27" s="68">
        <v>701.34</v>
      </c>
      <c r="E27" s="80">
        <f t="shared" si="0"/>
        <v>0.46818424566088118</v>
      </c>
    </row>
    <row r="28" spans="2:5" x14ac:dyDescent="0.25">
      <c r="B28" s="5" t="s">
        <v>5</v>
      </c>
      <c r="C28" s="2">
        <v>218037</v>
      </c>
      <c r="D28" s="10">
        <v>502.82</v>
      </c>
      <c r="E28" s="3">
        <f t="shared" si="0"/>
        <v>0.33566088117489984</v>
      </c>
    </row>
    <row r="29" spans="2:5" x14ac:dyDescent="0.25">
      <c r="B29" s="5" t="s">
        <v>6</v>
      </c>
      <c r="C29" s="2">
        <v>91418</v>
      </c>
      <c r="D29" s="10">
        <v>844.4</v>
      </c>
      <c r="E29" s="3">
        <f t="shared" si="0"/>
        <v>0.56368491321762348</v>
      </c>
    </row>
    <row r="30" spans="2:5" x14ac:dyDescent="0.25">
      <c r="B30" s="5" t="s">
        <v>7</v>
      </c>
      <c r="C30" s="2">
        <v>99255</v>
      </c>
      <c r="D30" s="10">
        <v>1005.68</v>
      </c>
      <c r="E30" s="3">
        <f t="shared" si="0"/>
        <v>0.6713484646194926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0.5" customHeight="1" x14ac:dyDescent="0.25">
      <c r="B33" s="104" t="s">
        <v>61</v>
      </c>
      <c r="C33" s="104"/>
      <c r="D33" s="72">
        <v>1498</v>
      </c>
    </row>
    <row r="34" spans="2:4" x14ac:dyDescent="0.25">
      <c r="D34" s="13" t="s">
        <v>44</v>
      </c>
    </row>
  </sheetData>
  <mergeCells count="2">
    <mergeCell ref="B2:E2"/>
    <mergeCell ref="B33:C33"/>
  </mergeCells>
  <conditionalFormatting sqref="E7:E26 E28:E3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conditionalFormatting sqref="E7:E2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{1C26FD4B-D5DC-477D-BD63-199124BC6638}</x14:id>
        </ext>
      </extLst>
    </cfRule>
  </conditionalFormatting>
  <conditionalFormatting sqref="E28:E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{20BED7D4-F227-4D14-8CB9-C2AF6A1B097F}</x14:id>
        </ext>
      </extLst>
    </cfRule>
  </conditionalFormatting>
  <conditionalFormatting sqref="E2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{C68C8855-CADF-4F41-8CFE-CAB2A20D3C0E}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 E28:E30</xm:sqref>
        </x14:conditionalFormatting>
        <x14:conditionalFormatting xmlns:xm="http://schemas.microsoft.com/office/excel/2006/main">
          <x14:cfRule type="dataBar" id="{1C26FD4B-D5DC-477D-BD63-199124BC663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  <x14:conditionalFormatting xmlns:xm="http://schemas.microsoft.com/office/excel/2006/main">
          <x14:cfRule type="dataBar" id="{20BED7D4-F227-4D14-8CB9-C2AF6A1B097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E28:E30</xm:sqref>
        </x14:conditionalFormatting>
        <x14:conditionalFormatting xmlns:xm="http://schemas.microsoft.com/office/excel/2006/main">
          <x14:cfRule type="dataBar" id="{C68C8855-CADF-4F41-8CFE-CAB2A20D3C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E27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>
      <selection activeCell="C7" sqref="C7:D13"/>
    </sheetView>
  </sheetViews>
  <sheetFormatPr defaultRowHeight="15" x14ac:dyDescent="0.25"/>
  <cols>
    <col min="2" max="2" width="15.140625" customWidth="1"/>
    <col min="3" max="3" width="17.140625" customWidth="1"/>
    <col min="4" max="5" width="16.7109375" customWidth="1"/>
    <col min="7" max="7" width="11.5703125" bestFit="1" customWidth="1"/>
    <col min="8" max="8" width="9.5703125" bestFit="1" customWidth="1"/>
  </cols>
  <sheetData>
    <row r="2" spans="2:29" ht="68.25" customHeight="1" x14ac:dyDescent="0.25">
      <c r="B2" s="103" t="s">
        <v>52</v>
      </c>
      <c r="C2" s="103"/>
      <c r="D2" s="103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 t="s">
        <v>10</v>
      </c>
      <c r="C7" s="2">
        <v>28936</v>
      </c>
      <c r="D7" s="10">
        <v>751.48121336743145</v>
      </c>
      <c r="E7" s="3">
        <f t="shared" ref="E7:E13" si="0">D7/$D$16</f>
        <v>0.50165635071257109</v>
      </c>
      <c r="G7" s="67"/>
      <c r="H7" s="1"/>
    </row>
    <row r="8" spans="2:29" x14ac:dyDescent="0.25">
      <c r="B8" s="5">
        <v>42</v>
      </c>
      <c r="C8" s="2">
        <v>12225</v>
      </c>
      <c r="D8" s="10">
        <v>783.25</v>
      </c>
      <c r="E8" s="3">
        <f t="shared" si="0"/>
        <v>0.52286381842456608</v>
      </c>
      <c r="G8" s="67"/>
      <c r="H8" s="1"/>
    </row>
    <row r="9" spans="2:29" x14ac:dyDescent="0.25">
      <c r="B9" s="5">
        <v>43</v>
      </c>
      <c r="C9" s="2">
        <v>6978</v>
      </c>
      <c r="D9" s="10">
        <v>818.07</v>
      </c>
      <c r="E9" s="3">
        <f t="shared" si="0"/>
        <v>0.5461081441922564</v>
      </c>
      <c r="G9" s="67"/>
      <c r="H9" s="1"/>
    </row>
    <row r="10" spans="2:29" x14ac:dyDescent="0.25">
      <c r="B10" s="5">
        <v>44</v>
      </c>
      <c r="C10" s="2">
        <v>4063</v>
      </c>
      <c r="D10" s="10">
        <v>850.72</v>
      </c>
      <c r="E10" s="3">
        <f t="shared" si="0"/>
        <v>0.56790387182910551</v>
      </c>
      <c r="G10" s="67"/>
      <c r="H10" s="1"/>
    </row>
    <row r="11" spans="2:29" x14ac:dyDescent="0.25">
      <c r="B11" s="5">
        <v>45</v>
      </c>
      <c r="C11" s="2">
        <v>2352</v>
      </c>
      <c r="D11" s="10">
        <v>873.39</v>
      </c>
      <c r="E11" s="3">
        <f t="shared" si="0"/>
        <v>0.58303738317757003</v>
      </c>
      <c r="G11" s="67"/>
      <c r="H11" s="1"/>
    </row>
    <row r="12" spans="2:29" x14ac:dyDescent="0.25">
      <c r="B12" s="5" t="s">
        <v>3</v>
      </c>
      <c r="C12" s="2">
        <v>2087</v>
      </c>
      <c r="D12" s="10">
        <v>897.78</v>
      </c>
      <c r="E12" s="3">
        <f t="shared" si="0"/>
        <v>0.59931909212283041</v>
      </c>
      <c r="G12" s="67"/>
      <c r="H12" s="1"/>
    </row>
    <row r="13" spans="2:29" x14ac:dyDescent="0.25">
      <c r="B13" s="5" t="s">
        <v>4</v>
      </c>
      <c r="C13" s="46">
        <v>56641</v>
      </c>
      <c r="D13" s="85">
        <v>784.11</v>
      </c>
      <c r="E13" s="80">
        <f t="shared" si="0"/>
        <v>0.52343791722296396</v>
      </c>
      <c r="G13" s="67"/>
      <c r="H13" s="1"/>
    </row>
    <row r="14" spans="2:29" x14ac:dyDescent="0.25">
      <c r="B14" s="84" t="s">
        <v>47</v>
      </c>
    </row>
    <row r="15" spans="2:29" x14ac:dyDescent="0.25">
      <c r="B15" s="84" t="s">
        <v>46</v>
      </c>
    </row>
    <row r="16" spans="2:29" ht="44.25" customHeight="1" x14ac:dyDescent="0.25">
      <c r="B16" s="104" t="str">
        <f>'starosna mirovina BMU'!B33:C33</f>
        <v>Prosječna mjesečna isplaćena netoplaća Republike Hrvatske za studeni 2025. u eurima (EUR) (izvor: DZS)</v>
      </c>
      <c r="C16" s="104"/>
      <c r="D16" s="47">
        <f>'starosna mirovina BMU'!D33</f>
        <v>1498</v>
      </c>
    </row>
  </sheetData>
  <mergeCells count="2">
    <mergeCell ref="B2:E2"/>
    <mergeCell ref="B16:C16"/>
  </mergeCells>
  <conditionalFormatting sqref="E1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{44101019-AF21-40C0-AAE8-945475B6F634}</x14:id>
        </ext>
      </extLst>
    </cfRule>
  </conditionalFormatting>
  <conditionalFormatting sqref="E7:E1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101019-AF21-40C0-AAE8-945475B6F63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5.42578125" customWidth="1"/>
    <col min="4" max="5" width="16.7109375" customWidth="1"/>
  </cols>
  <sheetData>
    <row r="2" spans="2:29" ht="52.5" customHeight="1" x14ac:dyDescent="0.25">
      <c r="B2" s="105" t="s">
        <v>17</v>
      </c>
      <c r="C2" s="105"/>
      <c r="D2" s="105"/>
      <c r="E2" s="10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 t="s">
        <v>9</v>
      </c>
      <c r="C7" s="2">
        <v>17458</v>
      </c>
      <c r="D7" s="10">
        <v>414.70955092221328</v>
      </c>
      <c r="E7" s="3">
        <f t="shared" ref="E7:E30" si="0">D7/$D$33</f>
        <v>0.27684215682390739</v>
      </c>
    </row>
    <row r="8" spans="2:29" x14ac:dyDescent="0.25">
      <c r="B8" s="5" t="s">
        <v>1</v>
      </c>
      <c r="C8" s="2">
        <v>14541</v>
      </c>
      <c r="D8" s="10">
        <v>564.09</v>
      </c>
      <c r="E8" s="3">
        <f t="shared" si="0"/>
        <v>0.37656208277703607</v>
      </c>
      <c r="I8" s="78"/>
    </row>
    <row r="9" spans="2:29" x14ac:dyDescent="0.25">
      <c r="B9" s="5" t="s">
        <v>2</v>
      </c>
      <c r="C9" s="2">
        <v>15943</v>
      </c>
      <c r="D9" s="10">
        <v>661.86</v>
      </c>
      <c r="E9" s="3">
        <f t="shared" si="0"/>
        <v>0.44182910547396531</v>
      </c>
    </row>
    <row r="10" spans="2:29" x14ac:dyDescent="0.25">
      <c r="B10" s="5">
        <v>30</v>
      </c>
      <c r="C10" s="2">
        <v>2934</v>
      </c>
      <c r="D10" s="10">
        <v>703.03</v>
      </c>
      <c r="E10" s="3">
        <f t="shared" si="0"/>
        <v>0.46931241655540717</v>
      </c>
    </row>
    <row r="11" spans="2:29" x14ac:dyDescent="0.25">
      <c r="B11" s="5">
        <v>31</v>
      </c>
      <c r="C11" s="2">
        <v>2370</v>
      </c>
      <c r="D11" s="10">
        <v>712.37</v>
      </c>
      <c r="E11" s="3">
        <f t="shared" si="0"/>
        <v>0.47554739652870492</v>
      </c>
    </row>
    <row r="12" spans="2:29" x14ac:dyDescent="0.25">
      <c r="B12" s="5">
        <v>32</v>
      </c>
      <c r="C12" s="2">
        <v>2122</v>
      </c>
      <c r="D12" s="10">
        <v>720.51</v>
      </c>
      <c r="E12" s="3">
        <f t="shared" si="0"/>
        <v>0.48098130841121495</v>
      </c>
    </row>
    <row r="13" spans="2:29" x14ac:dyDescent="0.25">
      <c r="B13" s="5">
        <v>33</v>
      </c>
      <c r="C13" s="2">
        <v>1767</v>
      </c>
      <c r="D13" s="10">
        <v>741.26</v>
      </c>
      <c r="E13" s="3">
        <f t="shared" si="0"/>
        <v>0.49483311081441922</v>
      </c>
    </row>
    <row r="14" spans="2:29" x14ac:dyDescent="0.25">
      <c r="B14" s="5">
        <v>34</v>
      </c>
      <c r="C14" s="2">
        <v>1333</v>
      </c>
      <c r="D14" s="10">
        <v>735.57</v>
      </c>
      <c r="E14" s="3">
        <f t="shared" si="0"/>
        <v>0.49103471295060086</v>
      </c>
    </row>
    <row r="15" spans="2:29" x14ac:dyDescent="0.25">
      <c r="B15" s="5">
        <v>35</v>
      </c>
      <c r="C15" s="2">
        <v>1103</v>
      </c>
      <c r="D15" s="10">
        <v>726.13</v>
      </c>
      <c r="E15" s="3">
        <f t="shared" si="0"/>
        <v>0.48473297730307074</v>
      </c>
    </row>
    <row r="16" spans="2:29" x14ac:dyDescent="0.25">
      <c r="B16" s="5">
        <v>36</v>
      </c>
      <c r="C16" s="2">
        <v>848</v>
      </c>
      <c r="D16" s="10">
        <v>745.12</v>
      </c>
      <c r="E16" s="3">
        <f t="shared" si="0"/>
        <v>0.49740987983978641</v>
      </c>
    </row>
    <row r="17" spans="2:10" x14ac:dyDescent="0.25">
      <c r="B17" s="5">
        <v>37</v>
      </c>
      <c r="C17" s="2">
        <v>631</v>
      </c>
      <c r="D17" s="10">
        <v>732.36</v>
      </c>
      <c r="E17" s="3">
        <f t="shared" si="0"/>
        <v>0.48889185580774369</v>
      </c>
    </row>
    <row r="18" spans="2:10" x14ac:dyDescent="0.25">
      <c r="B18" s="5">
        <v>38</v>
      </c>
      <c r="C18" s="2">
        <v>485</v>
      </c>
      <c r="D18" s="10">
        <v>758.82</v>
      </c>
      <c r="E18" s="3">
        <f t="shared" si="0"/>
        <v>0.5065554072096129</v>
      </c>
    </row>
    <row r="19" spans="2:10" x14ac:dyDescent="0.25">
      <c r="B19" s="5">
        <v>39</v>
      </c>
      <c r="C19" s="2">
        <v>285</v>
      </c>
      <c r="D19" s="10">
        <v>768.1</v>
      </c>
      <c r="E19" s="3">
        <f t="shared" si="0"/>
        <v>0.5127503337783712</v>
      </c>
    </row>
    <row r="20" spans="2:10" x14ac:dyDescent="0.25">
      <c r="B20" s="5">
        <v>40</v>
      </c>
      <c r="C20" s="2">
        <v>228</v>
      </c>
      <c r="D20" s="10">
        <v>750.93</v>
      </c>
      <c r="E20" s="3">
        <f t="shared" si="0"/>
        <v>0.50128838451268354</v>
      </c>
    </row>
    <row r="21" spans="2:10" x14ac:dyDescent="0.25">
      <c r="B21" s="5">
        <v>41</v>
      </c>
      <c r="C21" s="2">
        <v>117</v>
      </c>
      <c r="D21" s="10">
        <v>765.33</v>
      </c>
      <c r="E21" s="3">
        <f t="shared" si="0"/>
        <v>0.51090120160213626</v>
      </c>
    </row>
    <row r="22" spans="2:10" x14ac:dyDescent="0.25">
      <c r="B22" s="5">
        <v>42</v>
      </c>
      <c r="C22" s="2">
        <v>58</v>
      </c>
      <c r="D22" s="10">
        <v>799.84</v>
      </c>
      <c r="E22" s="3">
        <f t="shared" si="0"/>
        <v>0.53393858477970635</v>
      </c>
    </row>
    <row r="23" spans="2:10" x14ac:dyDescent="0.25">
      <c r="B23" s="5">
        <v>43</v>
      </c>
      <c r="C23" s="2">
        <v>40</v>
      </c>
      <c r="D23" s="10">
        <v>787.01</v>
      </c>
      <c r="E23" s="3">
        <f t="shared" si="0"/>
        <v>0.52537383177570096</v>
      </c>
    </row>
    <row r="24" spans="2:10" x14ac:dyDescent="0.25">
      <c r="B24" s="5">
        <v>44</v>
      </c>
      <c r="C24" s="2">
        <v>24</v>
      </c>
      <c r="D24" s="10">
        <v>836.99</v>
      </c>
      <c r="E24" s="3">
        <f t="shared" si="0"/>
        <v>0.55873831775700933</v>
      </c>
    </row>
    <row r="25" spans="2:10" x14ac:dyDescent="0.25">
      <c r="B25" s="5">
        <v>45</v>
      </c>
      <c r="C25" s="2">
        <v>13</v>
      </c>
      <c r="D25" s="10">
        <v>822.32</v>
      </c>
      <c r="E25" s="3">
        <f t="shared" si="0"/>
        <v>0.54894526034712954</v>
      </c>
    </row>
    <row r="26" spans="2:10" x14ac:dyDescent="0.25">
      <c r="B26" s="5" t="s">
        <v>3</v>
      </c>
      <c r="C26" s="2">
        <v>16</v>
      </c>
      <c r="D26" s="10">
        <v>868.36</v>
      </c>
      <c r="E26" s="3">
        <f t="shared" si="0"/>
        <v>0.57967957276368487</v>
      </c>
    </row>
    <row r="27" spans="2:10" x14ac:dyDescent="0.25">
      <c r="B27" s="5" t="s">
        <v>4</v>
      </c>
      <c r="C27" s="6">
        <v>62316</v>
      </c>
      <c r="D27" s="68">
        <v>584.6</v>
      </c>
      <c r="E27" s="80">
        <f t="shared" si="0"/>
        <v>0.39025367156208279</v>
      </c>
      <c r="J27" s="1"/>
    </row>
    <row r="28" spans="2:10" x14ac:dyDescent="0.25">
      <c r="B28" s="5" t="s">
        <v>5</v>
      </c>
      <c r="C28" s="2">
        <v>58468</v>
      </c>
      <c r="D28" s="10">
        <v>574.07000000000005</v>
      </c>
      <c r="E28" s="3">
        <f t="shared" si="0"/>
        <v>0.3832242990654206</v>
      </c>
    </row>
    <row r="29" spans="2:10" x14ac:dyDescent="0.25">
      <c r="B29" s="5" t="s">
        <v>6</v>
      </c>
      <c r="C29" s="2">
        <v>3352</v>
      </c>
      <c r="D29" s="10">
        <v>740.4</v>
      </c>
      <c r="E29" s="3">
        <f t="shared" si="0"/>
        <v>0.49425901201602135</v>
      </c>
    </row>
    <row r="30" spans="2:10" x14ac:dyDescent="0.25">
      <c r="B30" s="5" t="s">
        <v>7</v>
      </c>
      <c r="C30" s="2">
        <v>496</v>
      </c>
      <c r="D30" s="10">
        <v>772.78</v>
      </c>
      <c r="E30" s="3">
        <f t="shared" si="0"/>
        <v>0.51587449933244323</v>
      </c>
    </row>
    <row r="31" spans="2:10" x14ac:dyDescent="0.25">
      <c r="B31" s="84" t="s">
        <v>47</v>
      </c>
    </row>
    <row r="32" spans="2:10" x14ac:dyDescent="0.25">
      <c r="B32" s="84" t="s">
        <v>46</v>
      </c>
    </row>
    <row r="33" spans="2:4" ht="46.5" customHeight="1" x14ac:dyDescent="0.25">
      <c r="B33" s="104" t="str">
        <f>'starosna mirovina BMU'!B33:C33</f>
        <v>Prosječna mjesečna isplaćena netoplaća Republike Hrvatske za studeni 2025. u eurima (EUR) (izvor: DZS)</v>
      </c>
      <c r="C33" s="104"/>
      <c r="D33" s="47">
        <f>'starosna mirovina BMU'!D33</f>
        <v>1498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0"/>
  <sheetViews>
    <sheetView workbookViewId="0">
      <selection activeCell="C7" sqref="C7:D27"/>
    </sheetView>
  </sheetViews>
  <sheetFormatPr defaultRowHeight="15" x14ac:dyDescent="0.25"/>
  <cols>
    <col min="2" max="2" width="15.140625" customWidth="1"/>
    <col min="3" max="3" width="16.140625" customWidth="1"/>
    <col min="4" max="5" width="16.7109375" customWidth="1"/>
  </cols>
  <sheetData>
    <row r="2" spans="2:29" ht="49.5" customHeight="1" x14ac:dyDescent="0.25">
      <c r="B2" s="103" t="s">
        <v>13</v>
      </c>
      <c r="C2" s="103"/>
      <c r="D2" s="103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>
        <v>30</v>
      </c>
      <c r="C7" s="2">
        <v>19041</v>
      </c>
      <c r="D7" s="10">
        <v>533.49590725277028</v>
      </c>
      <c r="E7" s="3">
        <f t="shared" ref="E7:E27" si="0">D7/$D$30</f>
        <v>0.35613878988836467</v>
      </c>
      <c r="H7" s="1"/>
    </row>
    <row r="8" spans="2:29" x14ac:dyDescent="0.25">
      <c r="B8" s="5">
        <v>31</v>
      </c>
      <c r="C8" s="2">
        <v>9987</v>
      </c>
      <c r="D8" s="10">
        <v>529.53</v>
      </c>
      <c r="E8" s="3">
        <f t="shared" si="0"/>
        <v>0.35349132176234976</v>
      </c>
      <c r="H8" s="1"/>
    </row>
    <row r="9" spans="2:29" x14ac:dyDescent="0.25">
      <c r="B9" s="5">
        <v>32</v>
      </c>
      <c r="C9" s="2">
        <v>10753</v>
      </c>
      <c r="D9" s="10">
        <v>544.96</v>
      </c>
      <c r="E9" s="3">
        <f t="shared" si="0"/>
        <v>0.36379172229639523</v>
      </c>
      <c r="H9" s="1"/>
    </row>
    <row r="10" spans="2:29" x14ac:dyDescent="0.25">
      <c r="B10" s="5">
        <v>33</v>
      </c>
      <c r="C10" s="2">
        <v>10455</v>
      </c>
      <c r="D10" s="10">
        <v>565.30999999999995</v>
      </c>
      <c r="E10" s="3">
        <f t="shared" si="0"/>
        <v>0.3773765020026702</v>
      </c>
      <c r="H10" s="1"/>
    </row>
    <row r="11" spans="2:29" x14ac:dyDescent="0.25">
      <c r="B11" s="5">
        <v>34</v>
      </c>
      <c r="C11" s="2">
        <v>8666</v>
      </c>
      <c r="D11" s="10">
        <v>580.6</v>
      </c>
      <c r="E11" s="3">
        <f t="shared" si="0"/>
        <v>0.38758344459279043</v>
      </c>
      <c r="H11" s="1"/>
    </row>
    <row r="12" spans="2:29" x14ac:dyDescent="0.25">
      <c r="B12" s="5">
        <v>35</v>
      </c>
      <c r="C12" s="2">
        <v>29063</v>
      </c>
      <c r="D12" s="10">
        <v>642.9</v>
      </c>
      <c r="E12" s="3">
        <f t="shared" si="0"/>
        <v>0.42917222963951934</v>
      </c>
      <c r="H12" s="1"/>
    </row>
    <row r="13" spans="2:29" x14ac:dyDescent="0.25">
      <c r="B13" s="5">
        <v>36</v>
      </c>
      <c r="C13" s="2">
        <v>18784</v>
      </c>
      <c r="D13" s="10">
        <v>644.84</v>
      </c>
      <c r="E13" s="3">
        <f t="shared" si="0"/>
        <v>0.43046728971962617</v>
      </c>
      <c r="H13" s="1"/>
    </row>
    <row r="14" spans="2:29" x14ac:dyDescent="0.25">
      <c r="B14" s="5">
        <v>37</v>
      </c>
      <c r="C14" s="2">
        <v>18479</v>
      </c>
      <c r="D14" s="10">
        <v>659.29</v>
      </c>
      <c r="E14" s="3">
        <f t="shared" si="0"/>
        <v>0.44011348464619487</v>
      </c>
      <c r="H14" s="1"/>
    </row>
    <row r="15" spans="2:29" x14ac:dyDescent="0.25">
      <c r="B15" s="5">
        <v>38</v>
      </c>
      <c r="C15" s="2">
        <v>17338</v>
      </c>
      <c r="D15" s="10">
        <v>673.73</v>
      </c>
      <c r="E15" s="3">
        <f t="shared" si="0"/>
        <v>0.44975300400534046</v>
      </c>
      <c r="H15" s="1"/>
    </row>
    <row r="16" spans="2:29" x14ac:dyDescent="0.25">
      <c r="B16" s="5">
        <v>39</v>
      </c>
      <c r="C16" s="2">
        <v>14561</v>
      </c>
      <c r="D16" s="10">
        <v>697.59</v>
      </c>
      <c r="E16" s="3">
        <f t="shared" si="0"/>
        <v>0.46568090787716959</v>
      </c>
      <c r="H16" s="1"/>
    </row>
    <row r="17" spans="2:8" x14ac:dyDescent="0.25">
      <c r="B17" s="5">
        <v>40</v>
      </c>
      <c r="C17" s="2">
        <v>11343</v>
      </c>
      <c r="D17" s="10">
        <v>724.71</v>
      </c>
      <c r="E17" s="3">
        <f t="shared" si="0"/>
        <v>0.48378504672897199</v>
      </c>
      <c r="H17" s="1"/>
    </row>
    <row r="18" spans="2:8" x14ac:dyDescent="0.25">
      <c r="B18" s="5">
        <v>41</v>
      </c>
      <c r="C18" s="2">
        <v>4726</v>
      </c>
      <c r="D18" s="10">
        <v>747.37</v>
      </c>
      <c r="E18" s="3">
        <f t="shared" si="0"/>
        <v>0.49891188251001334</v>
      </c>
      <c r="H18" s="1"/>
    </row>
    <row r="19" spans="2:8" x14ac:dyDescent="0.25">
      <c r="B19" s="5">
        <v>42</v>
      </c>
      <c r="C19" s="2">
        <v>2223</v>
      </c>
      <c r="D19" s="10">
        <v>781.31</v>
      </c>
      <c r="E19" s="3">
        <f t="shared" si="0"/>
        <v>0.52156875834445926</v>
      </c>
      <c r="H19" s="1"/>
    </row>
    <row r="20" spans="2:8" x14ac:dyDescent="0.25">
      <c r="B20" s="5">
        <v>43</v>
      </c>
      <c r="C20" s="2">
        <v>1205</v>
      </c>
      <c r="D20" s="10">
        <v>811.25</v>
      </c>
      <c r="E20" s="3">
        <f t="shared" si="0"/>
        <v>0.54155540720961282</v>
      </c>
      <c r="H20" s="1"/>
    </row>
    <row r="21" spans="2:8" x14ac:dyDescent="0.25">
      <c r="B21" s="5">
        <v>44</v>
      </c>
      <c r="C21" s="2">
        <v>638</v>
      </c>
      <c r="D21" s="10">
        <v>845.6</v>
      </c>
      <c r="E21" s="3">
        <f t="shared" si="0"/>
        <v>0.56448598130841121</v>
      </c>
      <c r="H21" s="1"/>
    </row>
    <row r="22" spans="2:8" x14ac:dyDescent="0.25">
      <c r="B22" s="5">
        <v>45</v>
      </c>
      <c r="C22" s="2">
        <v>275</v>
      </c>
      <c r="D22" s="10">
        <v>846.07</v>
      </c>
      <c r="E22" s="3">
        <f t="shared" si="0"/>
        <v>0.56479973297730313</v>
      </c>
      <c r="H22" s="1"/>
    </row>
    <row r="23" spans="2:8" x14ac:dyDescent="0.25">
      <c r="B23" s="5" t="s">
        <v>3</v>
      </c>
      <c r="C23" s="2">
        <v>184</v>
      </c>
      <c r="D23" s="10">
        <v>893.03</v>
      </c>
      <c r="E23" s="3">
        <f t="shared" si="0"/>
        <v>0.59614819759679571</v>
      </c>
      <c r="H23" s="1"/>
    </row>
    <row r="24" spans="2:8" x14ac:dyDescent="0.25">
      <c r="B24" s="5" t="s">
        <v>4</v>
      </c>
      <c r="C24" s="6">
        <v>177721</v>
      </c>
      <c r="D24" s="68">
        <v>632.85</v>
      </c>
      <c r="E24" s="80">
        <f t="shared" si="0"/>
        <v>0.42246328437917224</v>
      </c>
      <c r="H24" s="1"/>
    </row>
    <row r="25" spans="2:8" x14ac:dyDescent="0.25">
      <c r="B25" s="5" t="s">
        <v>5</v>
      </c>
      <c r="C25" s="2">
        <v>58902</v>
      </c>
      <c r="D25" s="10">
        <v>547.49</v>
      </c>
      <c r="E25" s="3">
        <f t="shared" si="0"/>
        <v>0.36548064085447263</v>
      </c>
      <c r="H25" s="1"/>
    </row>
    <row r="26" spans="2:8" x14ac:dyDescent="0.25">
      <c r="B26" s="5" t="s">
        <v>6</v>
      </c>
      <c r="C26" s="2">
        <v>98225</v>
      </c>
      <c r="D26" s="10">
        <v>659.91</v>
      </c>
      <c r="E26" s="3">
        <f t="shared" si="0"/>
        <v>0.4405273698264352</v>
      </c>
      <c r="H26" s="1"/>
    </row>
    <row r="27" spans="2:8" x14ac:dyDescent="0.25">
      <c r="B27" s="5" t="s">
        <v>7</v>
      </c>
      <c r="C27" s="2">
        <v>20594</v>
      </c>
      <c r="D27" s="10">
        <v>747.95</v>
      </c>
      <c r="E27" s="3">
        <f t="shared" si="0"/>
        <v>0.49929906542056079</v>
      </c>
      <c r="H27" s="1"/>
    </row>
    <row r="28" spans="2:8" x14ac:dyDescent="0.25">
      <c r="B28" s="84" t="s">
        <v>47</v>
      </c>
    </row>
    <row r="29" spans="2:8" x14ac:dyDescent="0.25">
      <c r="B29" s="84" t="s">
        <v>46</v>
      </c>
    </row>
    <row r="30" spans="2:8" ht="51.75" customHeight="1" x14ac:dyDescent="0.25">
      <c r="B30" s="104" t="str">
        <f>'starosna mirovina BMU'!B33:C33</f>
        <v>Prosječna mjesečna isplaćena netoplaća Republike Hrvatske za studeni 2025. u eurima (EUR) (izvor: DZS)</v>
      </c>
      <c r="C30" s="104"/>
      <c r="D30" s="47">
        <f>'starosna mirovina BMU'!D33</f>
        <v>1498</v>
      </c>
    </row>
  </sheetData>
  <mergeCells count="2">
    <mergeCell ref="B2:E2"/>
    <mergeCell ref="B30:C30"/>
  </mergeCells>
  <conditionalFormatting sqref="E7:E2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>
      <selection activeCell="C7" sqref="C7:D26"/>
    </sheetView>
  </sheetViews>
  <sheetFormatPr defaultRowHeight="15" x14ac:dyDescent="0.25"/>
  <cols>
    <col min="2" max="2" width="15.140625" customWidth="1"/>
    <col min="3" max="5" width="16.7109375" customWidth="1"/>
  </cols>
  <sheetData>
    <row r="2" spans="2:29" ht="57.75" customHeight="1" x14ac:dyDescent="0.25">
      <c r="B2" s="105" t="s">
        <v>53</v>
      </c>
      <c r="C2" s="105"/>
      <c r="D2" s="105"/>
      <c r="E2" s="10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>
        <v>31</v>
      </c>
      <c r="C7" s="2">
        <v>13</v>
      </c>
      <c r="D7" s="10">
        <v>526.96</v>
      </c>
      <c r="E7" s="3">
        <f t="shared" ref="E7:E26" si="0">D7/$D$29</f>
        <v>0.35177570093457944</v>
      </c>
    </row>
    <row r="8" spans="2:29" x14ac:dyDescent="0.25">
      <c r="B8" s="5">
        <v>32</v>
      </c>
      <c r="C8" s="2">
        <v>45</v>
      </c>
      <c r="D8" s="10">
        <v>523.79</v>
      </c>
      <c r="E8" s="3">
        <f t="shared" si="0"/>
        <v>0.34965954606141519</v>
      </c>
    </row>
    <row r="9" spans="2:29" x14ac:dyDescent="0.25">
      <c r="B9" s="5">
        <v>33</v>
      </c>
      <c r="C9" s="2">
        <v>39</v>
      </c>
      <c r="D9" s="10">
        <v>537.64</v>
      </c>
      <c r="E9" s="3">
        <f t="shared" si="0"/>
        <v>0.35890520694259009</v>
      </c>
    </row>
    <row r="10" spans="2:29" x14ac:dyDescent="0.25">
      <c r="B10" s="5">
        <v>34</v>
      </c>
      <c r="C10" s="2">
        <v>23</v>
      </c>
      <c r="D10" s="10">
        <v>556.85</v>
      </c>
      <c r="E10" s="3">
        <f t="shared" si="0"/>
        <v>0.37172897196261684</v>
      </c>
    </row>
    <row r="11" spans="2:29" x14ac:dyDescent="0.25">
      <c r="B11" s="5">
        <v>35</v>
      </c>
      <c r="C11" s="2">
        <v>89</v>
      </c>
      <c r="D11" s="10">
        <v>646.74</v>
      </c>
      <c r="E11" s="3">
        <f t="shared" si="0"/>
        <v>0.43173564753004007</v>
      </c>
    </row>
    <row r="12" spans="2:29" x14ac:dyDescent="0.25">
      <c r="B12" s="5">
        <v>36</v>
      </c>
      <c r="C12" s="2">
        <v>57</v>
      </c>
      <c r="D12" s="10">
        <v>639.88</v>
      </c>
      <c r="E12" s="3">
        <f t="shared" si="0"/>
        <v>0.42715620827770362</v>
      </c>
    </row>
    <row r="13" spans="2:29" x14ac:dyDescent="0.25">
      <c r="B13" s="5">
        <v>37</v>
      </c>
      <c r="C13" s="2">
        <v>50</v>
      </c>
      <c r="D13" s="10">
        <v>650.07000000000005</v>
      </c>
      <c r="E13" s="3">
        <f t="shared" si="0"/>
        <v>0.43395861148197601</v>
      </c>
    </row>
    <row r="14" spans="2:29" x14ac:dyDescent="0.25">
      <c r="B14" s="5">
        <v>38</v>
      </c>
      <c r="C14" s="2">
        <v>27</v>
      </c>
      <c r="D14" s="10">
        <v>699.5</v>
      </c>
      <c r="E14" s="3">
        <f t="shared" si="0"/>
        <v>0.46695594125500667</v>
      </c>
    </row>
    <row r="15" spans="2:29" x14ac:dyDescent="0.25">
      <c r="B15" s="5">
        <v>39</v>
      </c>
      <c r="C15" s="2">
        <v>19</v>
      </c>
      <c r="D15" s="10">
        <v>709.27</v>
      </c>
      <c r="E15" s="3">
        <f t="shared" si="0"/>
        <v>0.47347797062750335</v>
      </c>
    </row>
    <row r="16" spans="2:29" x14ac:dyDescent="0.25">
      <c r="B16" s="5">
        <v>40</v>
      </c>
      <c r="C16" s="2">
        <v>10</v>
      </c>
      <c r="D16" s="10">
        <v>759.81</v>
      </c>
      <c r="E16" s="3">
        <f t="shared" si="0"/>
        <v>0.5072162883845126</v>
      </c>
    </row>
    <row r="17" spans="2:5" x14ac:dyDescent="0.25">
      <c r="B17" s="5">
        <v>41</v>
      </c>
      <c r="C17" s="2">
        <v>3</v>
      </c>
      <c r="D17" s="10">
        <v>792.25</v>
      </c>
      <c r="E17" s="3">
        <f t="shared" si="0"/>
        <v>0.52887182910547392</v>
      </c>
    </row>
    <row r="18" spans="2:5" x14ac:dyDescent="0.25">
      <c r="B18" s="5">
        <v>42</v>
      </c>
      <c r="C18" s="2">
        <v>4</v>
      </c>
      <c r="D18" s="10">
        <v>789.16</v>
      </c>
      <c r="E18" s="3">
        <f t="shared" si="0"/>
        <v>0.52680907877169558</v>
      </c>
    </row>
    <row r="19" spans="2:5" x14ac:dyDescent="0.25">
      <c r="B19" s="5">
        <v>43</v>
      </c>
      <c r="C19" s="2">
        <v>2</v>
      </c>
      <c r="D19" s="10">
        <v>893.29</v>
      </c>
      <c r="E19" s="3">
        <f t="shared" si="0"/>
        <v>0.59632176234979972</v>
      </c>
    </row>
    <row r="20" spans="2:5" x14ac:dyDescent="0.25">
      <c r="B20" s="5">
        <v>44</v>
      </c>
      <c r="C20" s="2">
        <v>0</v>
      </c>
      <c r="D20" s="10">
        <v>0</v>
      </c>
      <c r="E20" s="3">
        <f t="shared" si="0"/>
        <v>0</v>
      </c>
    </row>
    <row r="21" spans="2:5" x14ac:dyDescent="0.25">
      <c r="B21" s="5">
        <v>45</v>
      </c>
      <c r="C21" s="2">
        <v>0</v>
      </c>
      <c r="D21" s="10">
        <v>0</v>
      </c>
      <c r="E21" s="3">
        <f t="shared" si="0"/>
        <v>0</v>
      </c>
    </row>
    <row r="22" spans="2:5" x14ac:dyDescent="0.25">
      <c r="B22" s="5" t="s">
        <v>3</v>
      </c>
      <c r="C22" s="2">
        <v>0</v>
      </c>
      <c r="D22" s="10">
        <v>0</v>
      </c>
      <c r="E22" s="3">
        <f t="shared" si="0"/>
        <v>0</v>
      </c>
    </row>
    <row r="23" spans="2:5" x14ac:dyDescent="0.25">
      <c r="B23" s="5" t="s">
        <v>4</v>
      </c>
      <c r="C23" s="6">
        <v>381</v>
      </c>
      <c r="D23" s="68">
        <v>624.71</v>
      </c>
      <c r="E23" s="80">
        <f t="shared" si="0"/>
        <v>0.41702937249666222</v>
      </c>
    </row>
    <row r="24" spans="2:5" x14ac:dyDescent="0.25">
      <c r="B24" s="5" t="s">
        <v>5</v>
      </c>
      <c r="C24" s="2">
        <v>120</v>
      </c>
      <c r="D24" s="10">
        <v>534.97</v>
      </c>
      <c r="E24" s="3">
        <f t="shared" si="0"/>
        <v>0.35712283044058746</v>
      </c>
    </row>
    <row r="25" spans="2:5" x14ac:dyDescent="0.25">
      <c r="B25" s="5" t="s">
        <v>6</v>
      </c>
      <c r="C25" s="2">
        <v>242</v>
      </c>
      <c r="D25" s="10">
        <v>656.61</v>
      </c>
      <c r="E25" s="3">
        <f t="shared" si="0"/>
        <v>0.43832443257676901</v>
      </c>
    </row>
    <row r="26" spans="2:5" x14ac:dyDescent="0.25">
      <c r="B26" s="5" t="s">
        <v>7</v>
      </c>
      <c r="C26" s="2">
        <v>19</v>
      </c>
      <c r="D26" s="10">
        <v>785.16</v>
      </c>
      <c r="E26" s="3">
        <f t="shared" si="0"/>
        <v>0.52413885180240316</v>
      </c>
    </row>
    <row r="27" spans="2:5" x14ac:dyDescent="0.25">
      <c r="B27" s="84" t="s">
        <v>47</v>
      </c>
    </row>
    <row r="28" spans="2:5" x14ac:dyDescent="0.25">
      <c r="B28" s="84" t="s">
        <v>46</v>
      </c>
    </row>
    <row r="29" spans="2:5" ht="48" customHeight="1" x14ac:dyDescent="0.25">
      <c r="B29" s="104" t="str">
        <f>'starosna mirovina BMU'!B33:C33</f>
        <v>Prosječna mjesečna isplaćena netoplaća Republike Hrvatske za studeni 2025. u eurima (EUR) (izvor: DZS)</v>
      </c>
      <c r="C29" s="104"/>
      <c r="D29" s="47">
        <f>'starosna mirovina BMU'!D33</f>
        <v>1498</v>
      </c>
    </row>
  </sheetData>
  <mergeCells count="2">
    <mergeCell ref="B2:E2"/>
    <mergeCell ref="B29:C29"/>
  </mergeCells>
  <conditionalFormatting sqref="E7:E26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7.7109375" customWidth="1"/>
    <col min="4" max="5" width="16.7109375" customWidth="1"/>
  </cols>
  <sheetData>
    <row r="2" spans="2:29" ht="50.25" customHeight="1" x14ac:dyDescent="0.25">
      <c r="B2" s="103" t="s">
        <v>14</v>
      </c>
      <c r="C2" s="103"/>
      <c r="D2" s="103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2:29" ht="26.25" customHeight="1" x14ac:dyDescent="0.25"/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 t="s">
        <v>9</v>
      </c>
      <c r="C7" s="2">
        <v>78545</v>
      </c>
      <c r="D7" s="10">
        <v>355.57194347189511</v>
      </c>
      <c r="E7" s="3">
        <f t="shared" ref="E7:E30" si="0">D7/$D$33</f>
        <v>0.23736444824559086</v>
      </c>
    </row>
    <row r="8" spans="2:29" x14ac:dyDescent="0.25">
      <c r="B8" s="5" t="s">
        <v>1</v>
      </c>
      <c r="C8" s="2">
        <v>60857</v>
      </c>
      <c r="D8" s="10">
        <v>452.82</v>
      </c>
      <c r="E8" s="3">
        <f t="shared" si="0"/>
        <v>0.30228304405874501</v>
      </c>
    </row>
    <row r="9" spans="2:29" x14ac:dyDescent="0.25">
      <c r="B9" s="5" t="s">
        <v>2</v>
      </c>
      <c r="C9" s="2">
        <v>65530</v>
      </c>
      <c r="D9" s="10">
        <v>567.14</v>
      </c>
      <c r="E9" s="3">
        <f t="shared" si="0"/>
        <v>0.37859813084112148</v>
      </c>
    </row>
    <row r="10" spans="2:29" x14ac:dyDescent="0.25">
      <c r="B10" s="5">
        <v>30</v>
      </c>
      <c r="C10" s="2">
        <v>40139</v>
      </c>
      <c r="D10" s="10">
        <v>612.19000000000005</v>
      </c>
      <c r="E10" s="3">
        <f t="shared" si="0"/>
        <v>0.40867156208277705</v>
      </c>
    </row>
    <row r="11" spans="2:29" x14ac:dyDescent="0.25">
      <c r="B11" s="5">
        <v>31</v>
      </c>
      <c r="C11" s="2">
        <v>24915</v>
      </c>
      <c r="D11" s="10">
        <v>625.64</v>
      </c>
      <c r="E11" s="3">
        <f t="shared" si="0"/>
        <v>0.41765020026702271</v>
      </c>
    </row>
    <row r="12" spans="2:29" x14ac:dyDescent="0.25">
      <c r="B12" s="5">
        <v>32</v>
      </c>
      <c r="C12" s="2">
        <v>24660</v>
      </c>
      <c r="D12" s="10">
        <v>632.98</v>
      </c>
      <c r="E12" s="3">
        <f t="shared" si="0"/>
        <v>0.42255006675567425</v>
      </c>
    </row>
    <row r="13" spans="2:29" x14ac:dyDescent="0.25">
      <c r="B13" s="5">
        <v>33</v>
      </c>
      <c r="C13" s="2">
        <v>22742</v>
      </c>
      <c r="D13" s="10">
        <v>651.12</v>
      </c>
      <c r="E13" s="3">
        <f t="shared" si="0"/>
        <v>0.43465954606141521</v>
      </c>
    </row>
    <row r="14" spans="2:29" x14ac:dyDescent="0.25">
      <c r="B14" s="5">
        <v>34</v>
      </c>
      <c r="C14" s="2">
        <v>18496</v>
      </c>
      <c r="D14" s="10">
        <v>676.03</v>
      </c>
      <c r="E14" s="3">
        <f t="shared" si="0"/>
        <v>0.45128838451268355</v>
      </c>
    </row>
    <row r="15" spans="2:29" x14ac:dyDescent="0.25">
      <c r="B15" s="5">
        <v>35</v>
      </c>
      <c r="C15" s="2">
        <v>70217</v>
      </c>
      <c r="D15" s="10">
        <v>723.39</v>
      </c>
      <c r="E15" s="3">
        <f t="shared" si="0"/>
        <v>0.48290387182910549</v>
      </c>
    </row>
    <row r="16" spans="2:29" x14ac:dyDescent="0.25">
      <c r="B16" s="5">
        <v>36</v>
      </c>
      <c r="C16" s="2">
        <v>33598</v>
      </c>
      <c r="D16" s="10">
        <v>722.91</v>
      </c>
      <c r="E16" s="3">
        <f t="shared" si="0"/>
        <v>0.48258344459279034</v>
      </c>
    </row>
    <row r="17" spans="2:5" x14ac:dyDescent="0.25">
      <c r="B17" s="5">
        <v>37</v>
      </c>
      <c r="C17" s="2">
        <v>31746</v>
      </c>
      <c r="D17" s="10">
        <v>744.33</v>
      </c>
      <c r="E17" s="3">
        <f t="shared" si="0"/>
        <v>0.49688251001335115</v>
      </c>
    </row>
    <row r="18" spans="2:5" x14ac:dyDescent="0.25">
      <c r="B18" s="5">
        <v>38</v>
      </c>
      <c r="C18" s="2">
        <v>30397</v>
      </c>
      <c r="D18" s="10">
        <v>775.64</v>
      </c>
      <c r="E18" s="3">
        <f t="shared" si="0"/>
        <v>0.51778371161548731</v>
      </c>
    </row>
    <row r="19" spans="2:5" x14ac:dyDescent="0.25">
      <c r="B19" s="5">
        <v>39</v>
      </c>
      <c r="C19" s="2">
        <v>27279</v>
      </c>
      <c r="D19" s="10">
        <v>819.82</v>
      </c>
      <c r="E19" s="3">
        <f t="shared" si="0"/>
        <v>0.54727636849132177</v>
      </c>
    </row>
    <row r="20" spans="2:5" x14ac:dyDescent="0.25">
      <c r="B20" s="5">
        <v>40</v>
      </c>
      <c r="C20" s="2">
        <v>37749</v>
      </c>
      <c r="D20" s="10">
        <v>885.88</v>
      </c>
      <c r="E20" s="3">
        <f t="shared" si="0"/>
        <v>0.59137516688918557</v>
      </c>
    </row>
    <row r="21" spans="2:5" x14ac:dyDescent="0.25">
      <c r="B21" s="5">
        <v>41</v>
      </c>
      <c r="C21" s="2">
        <v>48218</v>
      </c>
      <c r="D21" s="10">
        <v>821.26</v>
      </c>
      <c r="E21" s="3">
        <f t="shared" si="0"/>
        <v>0.54823765020026705</v>
      </c>
    </row>
    <row r="22" spans="2:5" x14ac:dyDescent="0.25">
      <c r="B22" s="5">
        <v>42</v>
      </c>
      <c r="C22" s="2">
        <v>26096</v>
      </c>
      <c r="D22" s="10">
        <v>872.58</v>
      </c>
      <c r="E22" s="3">
        <f t="shared" si="0"/>
        <v>0.58249666221628837</v>
      </c>
    </row>
    <row r="23" spans="2:5" x14ac:dyDescent="0.25">
      <c r="B23" s="5">
        <v>43</v>
      </c>
      <c r="C23" s="2">
        <v>18931</v>
      </c>
      <c r="D23" s="10">
        <v>911.74</v>
      </c>
      <c r="E23" s="3">
        <f t="shared" si="0"/>
        <v>0.60863818424566085</v>
      </c>
    </row>
    <row r="24" spans="2:5" x14ac:dyDescent="0.25">
      <c r="B24" s="5">
        <v>44</v>
      </c>
      <c r="C24" s="2">
        <v>14126</v>
      </c>
      <c r="D24" s="10">
        <v>950.45</v>
      </c>
      <c r="E24" s="3">
        <f t="shared" si="0"/>
        <v>0.63447930574098799</v>
      </c>
    </row>
    <row r="25" spans="2:5" x14ac:dyDescent="0.25">
      <c r="B25" s="5">
        <v>45</v>
      </c>
      <c r="C25" s="2">
        <v>11840</v>
      </c>
      <c r="D25" s="10">
        <v>980.27</v>
      </c>
      <c r="E25" s="3">
        <f t="shared" si="0"/>
        <v>0.65438584779706277</v>
      </c>
    </row>
    <row r="26" spans="2:5" x14ac:dyDescent="0.25">
      <c r="B26" s="5" t="s">
        <v>3</v>
      </c>
      <c r="C26" s="2">
        <v>19688</v>
      </c>
      <c r="D26" s="10">
        <v>1102.6400000000001</v>
      </c>
      <c r="E26" s="3">
        <f t="shared" si="0"/>
        <v>0.73607476635514024</v>
      </c>
    </row>
    <row r="27" spans="2:5" x14ac:dyDescent="0.25">
      <c r="B27" s="5" t="s">
        <v>4</v>
      </c>
      <c r="C27" s="6">
        <v>705769</v>
      </c>
      <c r="D27" s="68">
        <v>680.39</v>
      </c>
      <c r="E27" s="80">
        <f t="shared" si="0"/>
        <v>0.45419893190921229</v>
      </c>
    </row>
    <row r="28" spans="2:5" x14ac:dyDescent="0.25">
      <c r="B28" s="5" t="s">
        <v>5</v>
      </c>
      <c r="C28" s="2">
        <v>335884</v>
      </c>
      <c r="D28" s="10">
        <v>523.19000000000005</v>
      </c>
      <c r="E28" s="3">
        <f t="shared" si="0"/>
        <v>0.34925901201602139</v>
      </c>
    </row>
    <row r="29" spans="2:5" x14ac:dyDescent="0.25">
      <c r="B29" s="5" t="s">
        <v>6</v>
      </c>
      <c r="C29" s="2">
        <v>193237</v>
      </c>
      <c r="D29" s="10">
        <v>748.58</v>
      </c>
      <c r="E29" s="3">
        <f t="shared" si="0"/>
        <v>0.49971962616822435</v>
      </c>
    </row>
    <row r="30" spans="2:5" x14ac:dyDescent="0.25">
      <c r="B30" s="5" t="s">
        <v>7</v>
      </c>
      <c r="C30" s="2">
        <v>176648</v>
      </c>
      <c r="D30" s="10">
        <v>904.7</v>
      </c>
      <c r="E30" s="3">
        <f t="shared" si="0"/>
        <v>0.6039385847797063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5.75" customHeight="1" x14ac:dyDescent="0.25">
      <c r="B33" s="104" t="str">
        <f>'starosna mirovina BMU'!B33:C33</f>
        <v>Prosječna mjesečna isplaćena netoplaća Republike Hrvatske za studeni 2025. u eurima (EUR) (izvor: DZS)</v>
      </c>
      <c r="C33" s="104"/>
      <c r="D33" s="47">
        <f>'starosna mirovina BMU'!D33</f>
        <v>1498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6.28515625" customWidth="1"/>
    <col min="4" max="5" width="16.7109375" customWidth="1"/>
  </cols>
  <sheetData>
    <row r="2" spans="2:29" ht="46.5" customHeight="1" x14ac:dyDescent="0.25">
      <c r="B2" s="106" t="s">
        <v>15</v>
      </c>
      <c r="C2" s="106"/>
      <c r="D2" s="106"/>
      <c r="E2" s="106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11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 t="s">
        <v>9</v>
      </c>
      <c r="C7" s="2">
        <v>32889</v>
      </c>
      <c r="D7" s="10">
        <v>381.99952810970234</v>
      </c>
      <c r="E7" s="3">
        <f t="shared" ref="E7:E30" si="0">D7/$D$33</f>
        <v>0.25500636055387338</v>
      </c>
    </row>
    <row r="8" spans="2:29" x14ac:dyDescent="0.25">
      <c r="B8" s="5" t="s">
        <v>1</v>
      </c>
      <c r="C8" s="2">
        <v>16787</v>
      </c>
      <c r="D8" s="10">
        <v>463.21</v>
      </c>
      <c r="E8" s="3">
        <f t="shared" si="0"/>
        <v>0.30921895861148196</v>
      </c>
      <c r="I8" s="1"/>
    </row>
    <row r="9" spans="2:29" x14ac:dyDescent="0.25">
      <c r="B9" s="5" t="s">
        <v>2</v>
      </c>
      <c r="C9" s="2">
        <v>16752</v>
      </c>
      <c r="D9" s="10">
        <v>517.61</v>
      </c>
      <c r="E9" s="3">
        <f t="shared" si="0"/>
        <v>0.34553404539385851</v>
      </c>
    </row>
    <row r="10" spans="2:29" x14ac:dyDescent="0.25">
      <c r="B10" s="5">
        <v>30</v>
      </c>
      <c r="C10" s="2">
        <v>2846</v>
      </c>
      <c r="D10" s="10">
        <v>553.71</v>
      </c>
      <c r="E10" s="3">
        <f t="shared" si="0"/>
        <v>0.36963284379172234</v>
      </c>
    </row>
    <row r="11" spans="2:29" x14ac:dyDescent="0.25">
      <c r="B11" s="5">
        <v>31</v>
      </c>
      <c r="C11" s="2">
        <v>2372</v>
      </c>
      <c r="D11" s="10">
        <v>559.41</v>
      </c>
      <c r="E11" s="3">
        <f t="shared" si="0"/>
        <v>0.37343791722296393</v>
      </c>
    </row>
    <row r="12" spans="2:29" x14ac:dyDescent="0.25">
      <c r="B12" s="5">
        <v>32</v>
      </c>
      <c r="C12" s="2">
        <v>2044</v>
      </c>
      <c r="D12" s="10">
        <v>575.4</v>
      </c>
      <c r="E12" s="3">
        <f t="shared" si="0"/>
        <v>0.38411214953271028</v>
      </c>
    </row>
    <row r="13" spans="2:29" x14ac:dyDescent="0.25">
      <c r="B13" s="5">
        <v>33</v>
      </c>
      <c r="C13" s="2">
        <v>1841</v>
      </c>
      <c r="D13" s="10">
        <v>591.53</v>
      </c>
      <c r="E13" s="3">
        <f t="shared" si="0"/>
        <v>0.3948798397863818</v>
      </c>
    </row>
    <row r="14" spans="2:29" x14ac:dyDescent="0.25">
      <c r="B14" s="5">
        <v>34</v>
      </c>
      <c r="C14" s="2">
        <v>1543</v>
      </c>
      <c r="D14" s="10">
        <v>601.92999999999995</v>
      </c>
      <c r="E14" s="3">
        <f t="shared" si="0"/>
        <v>0.40182242990654204</v>
      </c>
    </row>
    <row r="15" spans="2:29" x14ac:dyDescent="0.25">
      <c r="B15" s="5">
        <v>35</v>
      </c>
      <c r="C15" s="2">
        <v>1269</v>
      </c>
      <c r="D15" s="10">
        <v>605.70000000000005</v>
      </c>
      <c r="E15" s="3">
        <f t="shared" si="0"/>
        <v>0.40433911882510015</v>
      </c>
    </row>
    <row r="16" spans="2:29" x14ac:dyDescent="0.25">
      <c r="B16" s="5">
        <v>36</v>
      </c>
      <c r="C16" s="2">
        <v>1033</v>
      </c>
      <c r="D16" s="10">
        <v>619.63</v>
      </c>
      <c r="E16" s="3">
        <f t="shared" si="0"/>
        <v>0.4136381842456609</v>
      </c>
    </row>
    <row r="17" spans="2:5" x14ac:dyDescent="0.25">
      <c r="B17" s="5">
        <v>37</v>
      </c>
      <c r="C17" s="2">
        <v>720</v>
      </c>
      <c r="D17" s="10">
        <v>635.63</v>
      </c>
      <c r="E17" s="3">
        <f t="shared" si="0"/>
        <v>0.42431909212283042</v>
      </c>
    </row>
    <row r="18" spans="2:5" x14ac:dyDescent="0.25">
      <c r="B18" s="5">
        <v>38</v>
      </c>
      <c r="C18" s="2">
        <v>580</v>
      </c>
      <c r="D18" s="10">
        <v>639</v>
      </c>
      <c r="E18" s="3">
        <f t="shared" si="0"/>
        <v>0.42656875834445929</v>
      </c>
    </row>
    <row r="19" spans="2:5" x14ac:dyDescent="0.25">
      <c r="B19" s="5">
        <v>39</v>
      </c>
      <c r="C19" s="2">
        <v>393</v>
      </c>
      <c r="D19" s="10">
        <v>649.94000000000005</v>
      </c>
      <c r="E19" s="3">
        <f t="shared" si="0"/>
        <v>0.43387182910547401</v>
      </c>
    </row>
    <row r="20" spans="2:5" x14ac:dyDescent="0.25">
      <c r="B20" s="5">
        <v>40</v>
      </c>
      <c r="C20" s="2">
        <v>242</v>
      </c>
      <c r="D20" s="10">
        <v>666.31</v>
      </c>
      <c r="E20" s="3">
        <f t="shared" si="0"/>
        <v>0.44479973297730302</v>
      </c>
    </row>
    <row r="21" spans="2:5" x14ac:dyDescent="0.25">
      <c r="B21" s="5">
        <v>41</v>
      </c>
      <c r="C21" s="2">
        <v>148</v>
      </c>
      <c r="D21" s="10">
        <v>669.23</v>
      </c>
      <c r="E21" s="3">
        <f t="shared" si="0"/>
        <v>0.44674899866488654</v>
      </c>
    </row>
    <row r="22" spans="2:5" x14ac:dyDescent="0.25">
      <c r="B22" s="5">
        <v>42</v>
      </c>
      <c r="C22" s="2">
        <v>77</v>
      </c>
      <c r="D22" s="10">
        <v>722.48</v>
      </c>
      <c r="E22" s="3">
        <f t="shared" si="0"/>
        <v>0.48229639519359147</v>
      </c>
    </row>
    <row r="23" spans="2:5" x14ac:dyDescent="0.25">
      <c r="B23" s="5">
        <v>43</v>
      </c>
      <c r="C23" s="2">
        <v>57</v>
      </c>
      <c r="D23" s="10">
        <v>769.13</v>
      </c>
      <c r="E23" s="3">
        <f t="shared" si="0"/>
        <v>0.51343791722296395</v>
      </c>
    </row>
    <row r="24" spans="2:5" x14ac:dyDescent="0.25">
      <c r="B24" s="5">
        <v>44</v>
      </c>
      <c r="C24" s="2">
        <v>35</v>
      </c>
      <c r="D24" s="10">
        <v>740.6</v>
      </c>
      <c r="E24" s="3">
        <f t="shared" si="0"/>
        <v>0.49439252336448597</v>
      </c>
    </row>
    <row r="25" spans="2:5" x14ac:dyDescent="0.25">
      <c r="B25" s="5">
        <v>45</v>
      </c>
      <c r="C25" s="2">
        <v>24</v>
      </c>
      <c r="D25" s="10">
        <v>760.59</v>
      </c>
      <c r="E25" s="3">
        <f t="shared" si="0"/>
        <v>0.50773698264352474</v>
      </c>
    </row>
    <row r="26" spans="2:5" x14ac:dyDescent="0.25">
      <c r="B26" s="5" t="s">
        <v>3</v>
      </c>
      <c r="C26" s="2">
        <v>32</v>
      </c>
      <c r="D26" s="10">
        <v>797</v>
      </c>
      <c r="E26" s="3">
        <f t="shared" si="0"/>
        <v>0.53204272363150873</v>
      </c>
    </row>
    <row r="27" spans="2:5" x14ac:dyDescent="0.25">
      <c r="B27" s="5" t="s">
        <v>4</v>
      </c>
      <c r="C27" s="6">
        <v>81684</v>
      </c>
      <c r="D27" s="68">
        <v>465.56</v>
      </c>
      <c r="E27" s="80">
        <f t="shared" si="0"/>
        <v>0.31078771695594126</v>
      </c>
    </row>
    <row r="28" spans="2:5" x14ac:dyDescent="0.25">
      <c r="B28" s="5" t="s">
        <v>5</v>
      </c>
      <c r="C28" s="2">
        <v>77074</v>
      </c>
      <c r="D28" s="10">
        <v>455.5</v>
      </c>
      <c r="E28" s="3">
        <f t="shared" si="0"/>
        <v>0.30407209612817088</v>
      </c>
    </row>
    <row r="29" spans="2:5" x14ac:dyDescent="0.25">
      <c r="B29" s="5" t="s">
        <v>6</v>
      </c>
      <c r="C29" s="2">
        <v>3995</v>
      </c>
      <c r="D29" s="10">
        <v>623.89</v>
      </c>
      <c r="E29" s="3">
        <f t="shared" si="0"/>
        <v>0.41648197596795727</v>
      </c>
    </row>
    <row r="30" spans="2:5" x14ac:dyDescent="0.25">
      <c r="B30" s="5" t="s">
        <v>7</v>
      </c>
      <c r="C30" s="2">
        <v>615</v>
      </c>
      <c r="D30" s="10">
        <v>698.28</v>
      </c>
      <c r="E30" s="3">
        <f t="shared" si="0"/>
        <v>0.46614152202937248</v>
      </c>
    </row>
    <row r="31" spans="2:5" x14ac:dyDescent="0.25">
      <c r="B31" s="84" t="s">
        <v>47</v>
      </c>
    </row>
    <row r="32" spans="2:5" x14ac:dyDescent="0.25">
      <c r="B32" s="84" t="s">
        <v>46</v>
      </c>
    </row>
    <row r="33" spans="2:4" ht="46.5" customHeight="1" x14ac:dyDescent="0.25">
      <c r="B33" s="104" t="str">
        <f>'starosna mirovina BMU'!B33:C33</f>
        <v>Prosječna mjesečna isplaćena netoplaća Republike Hrvatske za studeni 2025. u eurima (EUR) (izvor: DZS)</v>
      </c>
      <c r="C33" s="104"/>
      <c r="D33" s="47">
        <f>'starosna mirovina BMU'!D33</f>
        <v>1498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3"/>
  <sheetViews>
    <sheetView workbookViewId="0">
      <selection activeCell="C7" sqref="C7:D30"/>
    </sheetView>
  </sheetViews>
  <sheetFormatPr defaultRowHeight="15" x14ac:dyDescent="0.25"/>
  <cols>
    <col min="2" max="2" width="15.140625" customWidth="1"/>
    <col min="3" max="3" width="17" customWidth="1"/>
    <col min="4" max="5" width="16.7109375" customWidth="1"/>
  </cols>
  <sheetData>
    <row r="1" spans="2:29" ht="9.75" customHeight="1" x14ac:dyDescent="0.25"/>
    <row r="2" spans="2:29" ht="39.75" customHeight="1" x14ac:dyDescent="0.25">
      <c r="B2" s="103" t="s">
        <v>16</v>
      </c>
      <c r="C2" s="103"/>
      <c r="D2" s="103"/>
      <c r="E2" s="103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5" spans="2:29" x14ac:dyDescent="0.25">
      <c r="B5" t="str">
        <f>'starosna mirovina BMU'!B5</f>
        <v>za prosinac 2025. (isplata u siječnju 2026.)</v>
      </c>
    </row>
    <row r="6" spans="2:29" ht="36" x14ac:dyDescent="0.25">
      <c r="B6" s="4" t="s">
        <v>45</v>
      </c>
      <c r="C6" s="4" t="s">
        <v>0</v>
      </c>
      <c r="D6" s="4" t="s">
        <v>8</v>
      </c>
      <c r="E6" s="4" t="str">
        <f>'starosna mirovina BMU'!E6</f>
        <v>udio u prosječnoj netoplaći za studeni 2025.</v>
      </c>
    </row>
    <row r="7" spans="2:29" x14ac:dyDescent="0.25">
      <c r="B7" s="5" t="s">
        <v>9</v>
      </c>
      <c r="C7" s="2">
        <v>39725</v>
      </c>
      <c r="D7" s="10">
        <v>353.03933769666457</v>
      </c>
      <c r="E7" s="3">
        <f t="shared" ref="E7:E30" si="0">D7/$D$33</f>
        <v>0.23567379018468931</v>
      </c>
    </row>
    <row r="8" spans="2:29" x14ac:dyDescent="0.25">
      <c r="B8" s="5" t="s">
        <v>1</v>
      </c>
      <c r="C8" s="2">
        <v>18213</v>
      </c>
      <c r="D8" s="10">
        <v>408.07</v>
      </c>
      <c r="E8" s="3">
        <f t="shared" si="0"/>
        <v>0.27240987983978637</v>
      </c>
    </row>
    <row r="9" spans="2:29" x14ac:dyDescent="0.25">
      <c r="B9" s="5" t="s">
        <v>2</v>
      </c>
      <c r="C9" s="2">
        <v>19682</v>
      </c>
      <c r="D9" s="10">
        <v>495.58</v>
      </c>
      <c r="E9" s="3">
        <f t="shared" si="0"/>
        <v>0.33082777036048061</v>
      </c>
    </row>
    <row r="10" spans="2:29" x14ac:dyDescent="0.25">
      <c r="B10" s="5">
        <v>30</v>
      </c>
      <c r="C10" s="2">
        <v>4839</v>
      </c>
      <c r="D10" s="10">
        <v>540.54999999999995</v>
      </c>
      <c r="E10" s="3">
        <f t="shared" si="0"/>
        <v>0.36084779706275033</v>
      </c>
    </row>
    <row r="11" spans="2:29" x14ac:dyDescent="0.25">
      <c r="B11" s="5">
        <v>31</v>
      </c>
      <c r="C11" s="2">
        <v>4379</v>
      </c>
      <c r="D11" s="10">
        <v>566.32000000000005</v>
      </c>
      <c r="E11" s="3">
        <f t="shared" si="0"/>
        <v>0.37805073431241659</v>
      </c>
    </row>
    <row r="12" spans="2:29" x14ac:dyDescent="0.25">
      <c r="B12" s="5">
        <v>32</v>
      </c>
      <c r="C12" s="2">
        <v>4313</v>
      </c>
      <c r="D12" s="10">
        <v>568.58000000000004</v>
      </c>
      <c r="E12" s="3">
        <f t="shared" si="0"/>
        <v>0.37955941255006681</v>
      </c>
    </row>
    <row r="13" spans="2:29" x14ac:dyDescent="0.25">
      <c r="B13" s="5">
        <v>33</v>
      </c>
      <c r="C13" s="2">
        <v>4180</v>
      </c>
      <c r="D13" s="10">
        <v>589.64</v>
      </c>
      <c r="E13" s="3">
        <f t="shared" si="0"/>
        <v>0.39361815754339119</v>
      </c>
    </row>
    <row r="14" spans="2:29" x14ac:dyDescent="0.25">
      <c r="B14" s="5">
        <v>34</v>
      </c>
      <c r="C14" s="2">
        <v>3753</v>
      </c>
      <c r="D14" s="10">
        <v>612.5</v>
      </c>
      <c r="E14" s="3">
        <f t="shared" si="0"/>
        <v>0.40887850467289721</v>
      </c>
    </row>
    <row r="15" spans="2:29" x14ac:dyDescent="0.25">
      <c r="B15" s="5">
        <v>35</v>
      </c>
      <c r="C15" s="2">
        <v>12147</v>
      </c>
      <c r="D15" s="10">
        <v>593.46</v>
      </c>
      <c r="E15" s="3">
        <f t="shared" si="0"/>
        <v>0.39616822429906545</v>
      </c>
    </row>
    <row r="16" spans="2:29" x14ac:dyDescent="0.25">
      <c r="B16" s="5">
        <v>36</v>
      </c>
      <c r="C16" s="2">
        <v>5704</v>
      </c>
      <c r="D16" s="10">
        <v>641.86</v>
      </c>
      <c r="E16" s="3">
        <f t="shared" si="0"/>
        <v>0.42847797062750337</v>
      </c>
    </row>
    <row r="17" spans="2:5" x14ac:dyDescent="0.25">
      <c r="B17" s="5">
        <v>37</v>
      </c>
      <c r="C17" s="2">
        <v>4756</v>
      </c>
      <c r="D17" s="10">
        <v>671.7</v>
      </c>
      <c r="E17" s="3">
        <f t="shared" si="0"/>
        <v>0.44839786381842461</v>
      </c>
    </row>
    <row r="18" spans="2:5" x14ac:dyDescent="0.25">
      <c r="B18" s="5">
        <v>38</v>
      </c>
      <c r="C18" s="2">
        <v>4288</v>
      </c>
      <c r="D18" s="10">
        <v>706.42</v>
      </c>
      <c r="E18" s="3">
        <f t="shared" si="0"/>
        <v>0.4715754339118825</v>
      </c>
    </row>
    <row r="19" spans="2:5" x14ac:dyDescent="0.25">
      <c r="B19" s="5">
        <v>39</v>
      </c>
      <c r="C19" s="2">
        <v>3300</v>
      </c>
      <c r="D19" s="10">
        <v>729.21</v>
      </c>
      <c r="E19" s="3">
        <f t="shared" si="0"/>
        <v>0.48678905206942591</v>
      </c>
    </row>
    <row r="20" spans="2:5" x14ac:dyDescent="0.25">
      <c r="B20" s="5">
        <v>40</v>
      </c>
      <c r="C20" s="2">
        <v>13527</v>
      </c>
      <c r="D20" s="10">
        <v>720.57</v>
      </c>
      <c r="E20" s="3">
        <f t="shared" si="0"/>
        <v>0.48102136181575439</v>
      </c>
    </row>
    <row r="21" spans="2:5" x14ac:dyDescent="0.25">
      <c r="B21" s="5">
        <v>41</v>
      </c>
      <c r="C21" s="2">
        <v>3407</v>
      </c>
      <c r="D21" s="10">
        <v>755.84</v>
      </c>
      <c r="E21" s="3">
        <f t="shared" si="0"/>
        <v>0.50456608811749004</v>
      </c>
    </row>
    <row r="22" spans="2:5" x14ac:dyDescent="0.25">
      <c r="B22" s="5">
        <v>42</v>
      </c>
      <c r="C22" s="2">
        <v>2081</v>
      </c>
      <c r="D22" s="10">
        <v>784.89</v>
      </c>
      <c r="E22" s="3">
        <f t="shared" si="0"/>
        <v>0.52395861148197598</v>
      </c>
    </row>
    <row r="23" spans="2:5" x14ac:dyDescent="0.25">
      <c r="B23" s="5">
        <v>43</v>
      </c>
      <c r="C23" s="2">
        <v>1561</v>
      </c>
      <c r="D23" s="10">
        <v>824.96</v>
      </c>
      <c r="E23" s="3">
        <f t="shared" si="0"/>
        <v>0.55070761014686254</v>
      </c>
    </row>
    <row r="24" spans="2:5" x14ac:dyDescent="0.25">
      <c r="B24" s="5">
        <v>44</v>
      </c>
      <c r="C24" s="2">
        <v>1119</v>
      </c>
      <c r="D24" s="10">
        <v>863.95</v>
      </c>
      <c r="E24" s="3">
        <f t="shared" si="0"/>
        <v>0.57673564753004003</v>
      </c>
    </row>
    <row r="25" spans="2:5" x14ac:dyDescent="0.25">
      <c r="B25" s="5">
        <v>45</v>
      </c>
      <c r="C25" s="2">
        <v>856</v>
      </c>
      <c r="D25" s="10">
        <v>884.3</v>
      </c>
      <c r="E25" s="3">
        <f t="shared" si="0"/>
        <v>0.59032042723631506</v>
      </c>
    </row>
    <row r="26" spans="2:5" x14ac:dyDescent="0.25">
      <c r="B26" s="5" t="s">
        <v>3</v>
      </c>
      <c r="C26" s="2">
        <v>1751</v>
      </c>
      <c r="D26" s="10">
        <v>999.66</v>
      </c>
      <c r="E26" s="3">
        <f t="shared" si="0"/>
        <v>0.66732977303070762</v>
      </c>
    </row>
    <row r="27" spans="2:5" x14ac:dyDescent="0.25">
      <c r="B27" s="5" t="s">
        <v>4</v>
      </c>
      <c r="C27" s="6">
        <v>153581</v>
      </c>
      <c r="D27" s="68">
        <v>532.22</v>
      </c>
      <c r="E27" s="80">
        <f t="shared" si="0"/>
        <v>0.35528704939919897</v>
      </c>
    </row>
    <row r="28" spans="2:5" x14ac:dyDescent="0.25">
      <c r="B28" s="5" t="s">
        <v>5</v>
      </c>
      <c r="C28" s="2">
        <v>99084</v>
      </c>
      <c r="D28" s="10">
        <v>439.24</v>
      </c>
      <c r="E28" s="3">
        <f t="shared" si="0"/>
        <v>0.29321762349799735</v>
      </c>
    </row>
    <row r="29" spans="2:5" x14ac:dyDescent="0.25">
      <c r="B29" s="5" t="s">
        <v>6</v>
      </c>
      <c r="C29" s="2">
        <v>30195</v>
      </c>
      <c r="D29" s="10">
        <v>645.80999999999995</v>
      </c>
      <c r="E29" s="3">
        <f t="shared" si="0"/>
        <v>0.43111481975967952</v>
      </c>
    </row>
    <row r="30" spans="2:5" x14ac:dyDescent="0.25">
      <c r="B30" s="5" t="s">
        <v>7</v>
      </c>
      <c r="C30" s="2">
        <v>24302</v>
      </c>
      <c r="D30" s="10">
        <v>770.2</v>
      </c>
      <c r="E30" s="3">
        <f t="shared" si="0"/>
        <v>0.51415220293724972</v>
      </c>
    </row>
    <row r="31" spans="2:5" ht="15" customHeight="1" x14ac:dyDescent="0.25">
      <c r="B31" s="107" t="s">
        <v>48</v>
      </c>
      <c r="C31" s="107"/>
      <c r="D31" s="107"/>
      <c r="E31" s="107"/>
    </row>
    <row r="32" spans="2:5" x14ac:dyDescent="0.25">
      <c r="B32" s="108"/>
      <c r="C32" s="108"/>
      <c r="D32" s="108"/>
      <c r="E32" s="108"/>
    </row>
    <row r="33" spans="2:4" ht="45.75" customHeight="1" x14ac:dyDescent="0.25">
      <c r="B33" s="104" t="str">
        <f>'starosna mirovina BMU'!B33:C33</f>
        <v>Prosječna mjesečna isplaćena netoplaća Republike Hrvatske za studeni 2025. u eurima (EUR) (izvor: DZS)</v>
      </c>
      <c r="C33" s="104"/>
      <c r="D33" s="47">
        <f>'starosna mirovina BMU'!D33</f>
        <v>1498</v>
      </c>
    </row>
  </sheetData>
  <mergeCells count="3">
    <mergeCell ref="B2:E2"/>
    <mergeCell ref="B33:C33"/>
    <mergeCell ref="B31:E32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NOVO GRAF+TABLICA</vt:lpstr>
      <vt:lpstr>starosna mirovina BMU</vt:lpstr>
      <vt:lpstr>starosna za dugo.osig. BMU</vt:lpstr>
      <vt:lpstr>starosna prevedena iz inv.BMU</vt:lpstr>
      <vt:lpstr>PSM BMU</vt:lpstr>
      <vt:lpstr>PSM zbog stečaja BMU</vt:lpstr>
      <vt:lpstr>sveukupno ST BMU</vt:lpstr>
      <vt:lpstr>invalidska BMU</vt:lpstr>
      <vt:lpstr>obiteljska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2026-01-21T11:02:23Z</cp:lastPrinted>
  <dcterms:created xsi:type="dcterms:W3CDTF">2023-10-03T11:00:22Z</dcterms:created>
  <dcterms:modified xsi:type="dcterms:W3CDTF">2026-01-21T11:02:45Z</dcterms:modified>
</cp:coreProperties>
</file>