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engleska varijanta za web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UKUPNO starosna BMU" sheetId="4" state="hidden" r:id="rId5"/>
    <sheet name="PSM BMU" sheetId="5" r:id="rId6"/>
    <sheet name="PSM 70+" sheetId="15" r:id="rId7"/>
    <sheet name="PSM zbog stečaja BMU" sheetId="6" r:id="rId8"/>
    <sheet name="sveukupno ST BMU" sheetId="8" r:id="rId9"/>
    <sheet name="invalidska BMU" sheetId="9" r:id="rId10"/>
    <sheet name="obiteljska BMU" sheetId="11" r:id="rId11"/>
    <sheet name="UKUPNO BMU" sheetId="13" state="hidden" r:id="rId12"/>
  </sheets>
  <definedNames>
    <definedName name="_xlnm.Print_Area" localSheetId="0">'NOVO GRAF+TABLICA'!$A$1:$D$123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5" l="1"/>
  <c r="E26" i="15" s="1"/>
  <c r="B30" i="15"/>
  <c r="B28" i="15"/>
  <c r="E27" i="15"/>
  <c r="E10" i="15"/>
  <c r="E9" i="15"/>
  <c r="E8" i="15"/>
  <c r="E7" i="15"/>
  <c r="E6" i="15"/>
  <c r="D6" i="15"/>
  <c r="C6" i="15"/>
  <c r="B5" i="15"/>
  <c r="E11" i="15" l="1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B31" i="11"/>
  <c r="B31" i="9"/>
  <c r="B31" i="8"/>
  <c r="B27" i="6"/>
  <c r="B28" i="5"/>
  <c r="B31" i="3"/>
  <c r="B14" i="2"/>
  <c r="D50" i="14" l="1"/>
  <c r="D51" i="14"/>
  <c r="D52" i="14"/>
  <c r="D53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49" i="14"/>
  <c r="E6" i="11" l="1"/>
  <c r="D6" i="11"/>
  <c r="C6" i="11"/>
  <c r="E6" i="9"/>
  <c r="D6" i="9"/>
  <c r="C6" i="9"/>
  <c r="E6" i="8"/>
  <c r="D6" i="8"/>
  <c r="C6" i="8"/>
  <c r="E6" i="6"/>
  <c r="D6" i="6"/>
  <c r="C6" i="6"/>
  <c r="E6" i="5"/>
  <c r="D6" i="5"/>
  <c r="C6" i="5"/>
  <c r="E6" i="3"/>
  <c r="D6" i="3"/>
  <c r="C6" i="3"/>
  <c r="E6" i="2"/>
  <c r="D6" i="2"/>
  <c r="C6" i="2"/>
  <c r="B5" i="11" l="1"/>
  <c r="B5" i="9"/>
  <c r="B5" i="8"/>
  <c r="B5" i="6"/>
  <c r="B5" i="5"/>
  <c r="E7" i="4" l="1"/>
  <c r="E6" i="13"/>
  <c r="D33" i="13"/>
  <c r="B33" i="13"/>
  <c r="D33" i="11"/>
  <c r="B33" i="11"/>
  <c r="D33" i="9"/>
  <c r="B33" i="9"/>
  <c r="D33" i="8"/>
  <c r="B33" i="8"/>
  <c r="D29" i="6"/>
  <c r="B29" i="6"/>
  <c r="D30" i="5"/>
  <c r="B30" i="5"/>
  <c r="D34" i="4"/>
  <c r="B34" i="4"/>
  <c r="D16" i="2"/>
  <c r="D33" i="3"/>
  <c r="B33" i="3"/>
  <c r="B16" i="2"/>
  <c r="E7" i="1"/>
  <c r="E7" i="6" l="1"/>
  <c r="E8" i="6"/>
  <c r="E12" i="6"/>
  <c r="E16" i="6"/>
  <c r="E20" i="6"/>
  <c r="E24" i="6"/>
  <c r="E14" i="6"/>
  <c r="E18" i="6"/>
  <c r="E22" i="6"/>
  <c r="E26" i="6"/>
  <c r="E11" i="6"/>
  <c r="E23" i="6"/>
  <c r="E9" i="6"/>
  <c r="E13" i="6"/>
  <c r="E17" i="6"/>
  <c r="E21" i="6"/>
  <c r="E25" i="6"/>
  <c r="E10" i="6"/>
  <c r="E15" i="6"/>
  <c r="E19" i="6"/>
  <c r="B5" i="3"/>
  <c r="B6" i="4" s="1"/>
  <c r="B5" i="2"/>
  <c r="B5" i="13" l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7" i="2"/>
  <c r="E8" i="2"/>
  <c r="E9" i="2"/>
  <c r="E10" i="2"/>
  <c r="E11" i="2"/>
  <c r="E12" i="2"/>
  <c r="E13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<sst xmlns="http://schemas.openxmlformats.org/spreadsheetml/2006/main" count="143" uniqueCount="70">
  <si>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</si>
  <si>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</si>
  <si>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</si>
  <si>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</si>
  <si>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</si>
  <si>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</si>
  <si>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</si>
  <si>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</si>
  <si>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</si>
  <si>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</si>
  <si>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</si>
  <si>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UKUPNE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</si>
  <si>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>( Starosna + starosna za dugog.osiguranika + starosna preved. iz invalidske)</t>
  </si>
  <si>
    <r>
      <rPr>
        <b/>
        <sz val="14"/>
        <color rgb="FFFF0000"/>
        <rFont val="Calibri"/>
        <family val="2"/>
        <charset val="238"/>
        <scheme val="minor"/>
      </rPr>
      <t>UKUPNO</t>
    </r>
    <r>
      <rPr>
        <b/>
        <sz val="10"/>
        <color theme="1"/>
        <rFont val="Calibri"/>
        <family val="2"/>
        <charset val="238"/>
        <scheme val="minor"/>
      </rPr>
      <t xml:space="preserve"> KORISNICI MIROVINA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</si>
  <si>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Pension beneficiaries entitled according to the Pension Insurance Act  
</t>
    </r>
    <r>
      <rPr>
        <b/>
        <i/>
        <sz val="14"/>
        <color rgb="FFFF0000"/>
        <rFont val="Calibri"/>
        <family val="2"/>
        <charset val="238"/>
        <scheme val="minor"/>
      </rPr>
      <t>not including international agreements</t>
    </r>
  </si>
  <si>
    <t>Old age pension</t>
  </si>
  <si>
    <t>Old age pension transformed from disability pension</t>
  </si>
  <si>
    <t>Type of pension</t>
  </si>
  <si>
    <t>Number of beneficiaries</t>
  </si>
  <si>
    <t>Average net pesnion in euros (EUR)</t>
  </si>
  <si>
    <t>Early age pension</t>
  </si>
  <si>
    <t>Old age pension - subtotal</t>
  </si>
  <si>
    <t>Old age pension - grand total</t>
  </si>
  <si>
    <t>Disability pension</t>
  </si>
  <si>
    <t>Survivor's pension</t>
  </si>
  <si>
    <t xml:space="preserve"> I. TOTAL   </t>
  </si>
  <si>
    <t xml:space="preserve">II. Active military personnel - DVO </t>
  </si>
  <si>
    <t>III. Croatian Homeland War veterans - ZOHBDR</t>
  </si>
  <si>
    <t xml:space="preserve">IV. Members of the Croatian Defense Council  - HVO </t>
  </si>
  <si>
    <t>GRAND TOTAL  I.+II.+III.+IV.</t>
  </si>
  <si>
    <t>Basic pension beneficiaries</t>
  </si>
  <si>
    <t>Beneficiaries receiving their personal pension and a part of the survivor's pension (DOM)</t>
  </si>
  <si>
    <t>Actual pension value (AVM in EUR) and the adjustment %</t>
  </si>
  <si>
    <t>Source of data: gross balance</t>
  </si>
  <si>
    <t>The amounts in columns 2012-2022 are convered from HRK to EUR, according to the fixed exchange rate   (1 EUR=7,53450 HRK)</t>
  </si>
  <si>
    <t>Net average ZOMO (Pension Insurance Act) old age pension with 40 or more years of qualifying period</t>
  </si>
  <si>
    <r>
      <t xml:space="preserve">Beneficiaries with minimum pension retire according to the Pension Insurance Act (ZOMO)
</t>
    </r>
    <r>
      <rPr>
        <sz val="8"/>
        <color rgb="FFFF0000"/>
        <rFont val="Calibri"/>
        <family val="2"/>
        <charset val="238"/>
        <scheme val="minor"/>
      </rPr>
      <t xml:space="preserve">(average pension calculated based on the qualifying period and earned salaries)  </t>
    </r>
  </si>
  <si>
    <t>TOTAL</t>
  </si>
  <si>
    <t>up to 41</t>
  </si>
  <si>
    <t xml:space="preserve">  up to 19 </t>
  </si>
  <si>
    <t>46 and more</t>
  </si>
  <si>
    <t xml:space="preserve">40 and more </t>
  </si>
  <si>
    <t>40 and more</t>
  </si>
  <si>
    <r>
      <rPr>
        <b/>
        <i/>
        <u/>
        <sz val="14"/>
        <color rgb="FFFF0000"/>
        <rFont val="Calibri"/>
        <family val="2"/>
        <charset val="238"/>
        <scheme val="minor"/>
      </rPr>
      <t>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</si>
  <si>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DISABILITY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</si>
  <si>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SURVIVOR'S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</si>
  <si>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 xml:space="preserve"> Qualifying period (years)</t>
  </si>
  <si>
    <t>Average net pension amount</t>
  </si>
  <si>
    <r>
      <rPr>
        <b/>
        <i/>
        <sz val="9"/>
        <color theme="1"/>
        <rFont val="Calibri"/>
        <family val="2"/>
        <charset val="238"/>
        <scheme val="minor"/>
      </rPr>
      <t>Note:</t>
    </r>
    <r>
      <rPr>
        <i/>
        <sz val="9"/>
        <color theme="1"/>
        <rFont val="Calibri"/>
        <family val="2"/>
        <charset val="238"/>
        <scheme val="minor"/>
      </rPr>
      <t xml:space="preserve"> 
*For 2023, the expenses of a one-time cash benefit paid to pensioners to mitigate the consequences caused by the COVID-19 disease, in the total amount of EUR 62.308.819, mostly paid in April, are included.</t>
    </r>
  </si>
  <si>
    <t xml:space="preserve">*For 2022, the expenses of a one-time cash benefit paid to the pensioners to mitigate the consequences of the increased energy prices, in total amount of EUR 59.648.802, mostly paid in May; the expenses of a one-time cash benefit paid to pensioners to mitigate the consequences of increases prices, in the total amount of EUR 62.419.295, mostly paid in October; and the expenses of a one-time benefit paid to pensioners to mitigate the consequences of increased costs of living, in the total amount of EUR 61.727.693, mostly paid in December, are included. </t>
  </si>
  <si>
    <t>Old age pension for long-term insurees</t>
  </si>
  <si>
    <t>Early age pension because of the employer's bankruptcy</t>
  </si>
  <si>
    <r>
      <t xml:space="preserve"> 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 FOR LONG TERM INSUREES,</t>
    </r>
    <r>
      <rPr>
        <b/>
        <sz val="10"/>
        <color theme="1"/>
        <rFont val="Calibri"/>
        <family val="2"/>
        <charset val="238"/>
        <scheme val="minor"/>
      </rPr>
      <t xml:space="preserve"> ENTITLED ACCORDING TO THE PENSION INSURANCE ACT 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</si>
  <si>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PENSIONS CONVERTED FROM DISABILITY PENSIONS,</t>
    </r>
    <r>
      <rPr>
        <b/>
        <sz val="9"/>
        <color theme="1"/>
        <rFont val="Calibri"/>
        <family val="2"/>
        <charset val="238"/>
        <scheme val="minor"/>
      </rPr>
      <t xml:space="preserve"> ENTITLED ACCORDING TO THE PENSION INSURANCE ACT                              
</t>
    </r>
    <r>
      <rPr>
        <b/>
        <sz val="9"/>
        <color rgb="FFFF0000"/>
        <rFont val="Calibri"/>
        <family val="2"/>
        <charset val="238"/>
        <scheme val="minor"/>
      </rPr>
      <t xml:space="preserve">- </t>
    </r>
    <r>
      <rPr>
        <b/>
        <i/>
        <sz val="9"/>
        <color rgb="FFFF0000"/>
        <rFont val="Calibri"/>
        <family val="2"/>
        <charset val="238"/>
        <scheme val="minor"/>
      </rPr>
      <t xml:space="preserve">NOT INCLUDING INTERNATIONAL AGREEMENTS 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</si>
  <si>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BENEFICIARIES </t>
    </r>
    <r>
      <rPr>
        <b/>
        <sz val="10"/>
        <color theme="1"/>
        <rFont val="Calibri"/>
        <family val="2"/>
        <charset val="238"/>
        <scheme val="minor"/>
      </rPr>
      <t xml:space="preserve">ENTITLED ACCORDING TO THE PENSION INSURANCE ACT    
</t>
    </r>
    <r>
      <rPr>
        <b/>
        <sz val="10"/>
        <color rgb="FFFF0000"/>
        <rFont val="Calibri"/>
        <family val="2"/>
        <charset val="238"/>
        <scheme val="minor"/>
      </rPr>
      <t xml:space="preserve">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</si>
  <si>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BENEFICIARIES OF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BECAUSE OF THE EMPLOYER'S BANKRUPTCY, </t>
    </r>
    <r>
      <rPr>
        <b/>
        <sz val="9"/>
        <color theme="1"/>
        <rFont val="Calibri"/>
        <family val="2"/>
        <charset val="238"/>
        <scheme val="minor"/>
      </rPr>
      <t xml:space="preserve">ENTITLED ACCORDING TO THE PENSION INSURANCE ACT - </t>
    </r>
    <r>
      <rPr>
        <b/>
        <i/>
        <sz val="9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</si>
  <si>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TOTAL 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
</t>
    </r>
    <r>
      <rPr>
        <b/>
        <sz val="10"/>
        <color rgb="FFFF0000"/>
        <rFont val="Calibri"/>
        <family val="2"/>
        <charset val="238"/>
        <scheme val="minor"/>
      </rPr>
      <t xml:space="preserve">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</si>
  <si>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 xml:space="preserve">Number of beneficiaries not including Active Military Personnel (DVO), Police Officers (PO), Authorised Officials (OSO), Croatian Veterans from the Homeland War- ZOHBDR and Members of the Croatian Defence Council (HVO).   </t>
  </si>
  <si>
    <t>As of January 2026, act 85 of the Pension Insurance Act came into effect (Official Gazette 96/25).</t>
  </si>
  <si>
    <t xml:space="preserve">*For  2023, the expenses of a one-time cash benefit paid to pensioners to mitigate the consequences of the increased costs of living, in the amount of EUR 210.483.302 are included.                                                                                                                                                                                                                                                   *For  2024, the expenses of a one-time cash benefit paid to pensioners to mitigate the consequences of the increased costs of living, in the amount of EUR 253.433.409 are included.                                                                                                                                                                                                                                                                *For  2025, the expenses of a one-time cash benefit paid to pensioners  in the amount of EUR 61.460.999 are included and the payment of annual pension supplement of 271.561.812 euros (EUR)
</t>
  </si>
  <si>
    <t>OVERVIEW OF BASIC STATUS INFORMATION ON THE PENSION INSURANCE SYSTEM
 for March 2026 (paid in April 2026)</t>
  </si>
  <si>
    <t>* In 2026, an average net salary in the Republic of Croaita is available for February 2026.</t>
  </si>
  <si>
    <t>Net replacement rate for February 2026.</t>
  </si>
  <si>
    <t>Early age pension without reduction of the initial factor</t>
  </si>
  <si>
    <r>
      <t xml:space="preserve">473,86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  (343,61)</t>
    </r>
  </si>
  <si>
    <t xml:space="preserve">Average net salary in the Republic of Croatia for February 2026., in EUR (source: State Bureau of Statistics) </t>
  </si>
  <si>
    <t>As of March 2026, in use act 83 paragraph 9 and act 169 paragraph 9 of the Pension Insurance Act came into effect (Official Gazette 96/25).</t>
  </si>
  <si>
    <t>For March 2026 (paid in April 2026)</t>
  </si>
  <si>
    <r>
      <t xml:space="preserve">BENEFFICIARIES OF AN EARLY AGE PENSION WITHOUT REDUCTION OF THE INITIAL FACTOR, WHO HAVE BECOME ELIGIBLE UNDER THE </t>
    </r>
    <r>
      <rPr>
        <b/>
        <sz val="10"/>
        <color theme="1"/>
        <rFont val="Calibri"/>
        <family val="2"/>
        <charset val="238"/>
        <scheme val="minor"/>
      </rPr>
      <t xml:space="preserve"> THE PENSION INSURANCE ACT    
</t>
    </r>
    <r>
      <rPr>
        <b/>
        <sz val="10"/>
        <color rgb="FFFF0000"/>
        <rFont val="Calibri"/>
        <family val="2"/>
        <charset val="238"/>
        <scheme val="minor"/>
      </rPr>
      <t xml:space="preserve">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</si>
  <si>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>Prosječna mjesečna isplaćena netoplaća Republike Hrvatske za veljaču 2026. u eurima (EUR) (izvor: DZS)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</si>
</sst>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7.5"/>
      <color rgb="FF1C1C1C"/>
      <name val="Arial"/>
      <family val="2"/>
      <charset val="238"/>
    </font>
    <font>
      <sz val="7.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4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2" fontId="14" fillId="0" borderId="0" xfId="0" applyNumberFormat="1" applyFont="1"/>
    <xf numFmtId="0" fontId="2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21" fillId="0" borderId="0" xfId="0" applyFont="1"/>
    <xf numFmtId="0" fontId="31" fillId="0" borderId="0" xfId="0" applyFont="1"/>
    <xf numFmtId="0" fontId="22" fillId="0" borderId="0" xfId="0" applyFont="1"/>
    <xf numFmtId="0" fontId="0" fillId="2" borderId="0" xfId="0" applyFill="1"/>
    <xf numFmtId="164" fontId="32" fillId="0" borderId="0" xfId="0" applyNumberFormat="1" applyFont="1" applyAlignment="1">
      <alignment vertical="top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4" fillId="0" borderId="0" xfId="0" applyNumberFormat="1" applyFont="1"/>
    <xf numFmtId="165" fontId="32" fillId="0" borderId="0" xfId="0" applyNumberFormat="1" applyFont="1" applyAlignment="1">
      <alignment vertical="top"/>
    </xf>
    <xf numFmtId="3" fontId="15" fillId="0" borderId="0" xfId="0" applyNumberFormat="1" applyFont="1" applyAlignment="1">
      <alignment horizontal="center" vertical="center"/>
    </xf>
    <xf numFmtId="0" fontId="37" fillId="7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5" fillId="5" borderId="1" xfId="0" applyNumberFormat="1" applyFont="1" applyFill="1" applyBorder="1" applyAlignment="1">
      <alignment vertical="center"/>
    </xf>
    <xf numFmtId="4" fontId="25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6" xfId="0" applyNumberFormat="1" applyFont="1" applyFill="1" applyBorder="1"/>
    <xf numFmtId="4" fontId="12" fillId="4" borderId="6" xfId="0" applyNumberFormat="1" applyFont="1" applyFill="1" applyBorder="1"/>
    <xf numFmtId="0" fontId="20" fillId="2" borderId="6" xfId="0" applyFont="1" applyFill="1" applyBorder="1" applyAlignment="1">
      <alignment horizontal="right" vertical="center"/>
    </xf>
    <xf numFmtId="4" fontId="20" fillId="2" borderId="6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1" xfId="0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165" fontId="20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165" fontId="0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65" fontId="20" fillId="0" borderId="1" xfId="0" applyNumberFormat="1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ont="1" applyAlignment="1"/>
    <xf numFmtId="10" fontId="4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vertical="top"/>
    </xf>
    <xf numFmtId="2" fontId="1" fillId="3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9" xfId="0" applyFont="1" applyBorder="1" applyAlignment="1">
      <alignment horizontal="left" wrapText="1"/>
    </xf>
    <xf numFmtId="0" fontId="4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 number of pensioners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March 2026</a:t>
          </a:r>
        </a:p>
        <a:p>
          <a:pPr algn="ctr"/>
          <a:r>
            <a:rPr lang="hr-HR" sz="2400" b="1"/>
            <a:t>1.233.928</a:t>
          </a:r>
          <a:r>
            <a:rPr lang="hr-HR" sz="2400"/>
            <a:t> </a:t>
          </a:r>
          <a:r>
            <a:rPr lang="hr-HR" sz="1800"/>
            <a:t>(EUR 641,87)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Total number of pensioners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March 2026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according to the international agreements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193.211</a:t>
          </a:r>
          <a:r>
            <a:rPr lang="hr-HR" sz="1800" baseline="0">
              <a:solidFill>
                <a:schemeClr val="bg1"/>
              </a:solidFill>
            </a:rPr>
            <a:t> (EUR 194,17 )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</a:t>
          </a:r>
          <a:r>
            <a:rPr lang="hr-HR" sz="1800" baseline="0"/>
            <a:t> number of pensioners</a:t>
          </a:r>
          <a:endParaRPr lang="hr-HR" sz="1800"/>
        </a:p>
        <a:p>
          <a:pPr algn="ctr"/>
          <a:r>
            <a:rPr lang="hr-HR" sz="1800" i="1" baseline="0">
              <a:solidFill>
                <a:srgbClr val="FFFF00"/>
              </a:solidFill>
            </a:rPr>
            <a:t>March 2026</a:t>
          </a:r>
          <a:endParaRPr lang="hr-HR" sz="1800" i="1">
            <a:solidFill>
              <a:srgbClr val="FFFF00"/>
            </a:solidFill>
          </a:endParaRPr>
        </a:p>
        <a:p>
          <a:pPr algn="ctr"/>
          <a:r>
            <a:rPr lang="hr-HR" sz="1800" i="1">
              <a:solidFill>
                <a:srgbClr val="FFFF00"/>
              </a:solidFill>
            </a:rPr>
            <a:t>not including</a:t>
          </a:r>
          <a:r>
            <a:rPr lang="hr-HR" sz="1800" i="1" baseline="0">
              <a:solidFill>
                <a:srgbClr val="FFFF00"/>
              </a:solidFill>
            </a:rPr>
            <a:t> international agreements</a:t>
          </a:r>
          <a:endParaRPr lang="hr-HR" sz="1800" i="1">
            <a:solidFill>
              <a:srgbClr val="FFFF00"/>
            </a:solidFill>
          </a:endParaRPr>
        </a:p>
        <a:p>
          <a:pPr algn="ctr"/>
          <a:r>
            <a:rPr kumimoji="0" lang="hr-HR" sz="1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1.040.717</a:t>
          </a:r>
          <a:r>
            <a:rPr lang="hr-HR" sz="1800"/>
            <a:t> </a:t>
          </a:r>
          <a:r>
            <a:rPr lang="hr-HR" sz="1800" b="1"/>
            <a:t>(EUR 724,98 </a:t>
          </a:r>
          <a:r>
            <a:rPr lang="hr-HR" sz="1800" b="1" baseline="0"/>
            <a:t>47,5</a:t>
          </a:r>
          <a:r>
            <a:rPr lang="hr-HR" sz="1800" b="1">
              <a:solidFill>
                <a:schemeClr val="bg1"/>
              </a:solidFill>
            </a:rPr>
            <a:t>%)</a:t>
          </a:r>
        </a:p>
      </xdr:txBody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3</xdr:col>
      <xdr:colOff>923925</xdr:colOff>
      <xdr:row>95</xdr:row>
      <xdr:rowOff>0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54925"/>
          <a:ext cx="6838950" cy="453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9525</xdr:rowOff>
    </xdr:from>
    <xdr:to>
      <xdr:col>3</xdr:col>
      <xdr:colOff>952500</xdr:colOff>
      <xdr:row>122</xdr:row>
      <xdr:rowOff>142875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17700"/>
          <a:ext cx="6867525" cy="34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66674</xdr:rowOff>
    </xdr:from>
    <xdr:to>
      <xdr:col>3</xdr:col>
      <xdr:colOff>952500</xdr:colOff>
      <xdr:row>43</xdr:row>
      <xdr:rowOff>190499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10649"/>
          <a:ext cx="6867525" cy="420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9"/>
  <sheetViews>
    <sheetView tabSelected="1" topLeftCell="A51" zoomScaleNormal="100" workbookViewId="0">
      <selection activeCell="G69" sqref="G69"/>
    </sheetView>
  </sheetViews>
  <sheetFormatPr defaultColWidth="9.140625" defaultRowHeight="15" x14ac:dyDescent="0.25"/>
  <cols>
    <col min="1" max="1" width="59" style="13" customWidth="1"/>
    <col min="2" max="6" width="14.85546875" style="13" customWidth="1"/>
    <col min="7" max="7" width="11.28515625" style="14" customWidth="1"/>
    <col min="8" max="8" width="9.140625" style="14" customWidth="1"/>
    <col min="9" max="9" width="12.140625" style="14" customWidth="1"/>
    <col min="10" max="10" width="9.140625" style="14" customWidth="1"/>
    <col min="11" max="11" width="9.140625" style="15" customWidth="1"/>
    <col min="12" max="14" width="9.140625" style="14" customWidth="1"/>
    <col min="15" max="17" width="9.140625" style="14"/>
    <col min="18" max="16384" width="9.140625" style="13"/>
  </cols>
  <sheetData>
    <row r="3" spans="1:15" ht="60" customHeight="1" x14ac:dyDescent="0.25">
      <c r="A3" s="88" t="s">
        <v>60</v>
      </c>
      <c r="B3" s="88"/>
      <c r="C3" s="88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3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70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35"/>
      <c r="F16" s="42"/>
      <c r="G16" s="37"/>
      <c r="H16" s="37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68"/>
      <c r="E17" s="36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>
      <c r="E25" s="32"/>
    </row>
    <row r="26" spans="1:17" x14ac:dyDescent="0.25">
      <c r="C26" s="15"/>
      <c r="D26" s="14"/>
      <c r="E26" s="14"/>
      <c r="F26" s="14"/>
      <c r="G26" s="15"/>
      <c r="K26" s="14"/>
      <c r="N26" s="13"/>
      <c r="O26" s="13"/>
      <c r="P26" s="13"/>
      <c r="Q26" s="13"/>
    </row>
    <row r="27" spans="1:17" x14ac:dyDescent="0.25">
      <c r="C27" s="15"/>
      <c r="D27" s="14"/>
      <c r="E27" s="14"/>
      <c r="F27" s="14"/>
      <c r="G27" s="15"/>
      <c r="K27" s="14"/>
      <c r="N27" s="13"/>
      <c r="O27" s="13"/>
      <c r="P27" s="13"/>
      <c r="Q27" s="13"/>
    </row>
    <row r="28" spans="1:17" x14ac:dyDescent="0.25">
      <c r="C28" s="15"/>
      <c r="D28" s="14"/>
      <c r="E28" s="14"/>
      <c r="F28" s="14"/>
      <c r="G28" s="15"/>
      <c r="I28" s="48"/>
      <c r="K28" s="14"/>
      <c r="N28" s="13"/>
      <c r="O28" s="13"/>
      <c r="P28" s="13"/>
      <c r="Q28" s="13"/>
    </row>
    <row r="29" spans="1:17" x14ac:dyDescent="0.25">
      <c r="C29" s="15"/>
      <c r="D29" s="14"/>
      <c r="E29" s="14"/>
      <c r="F29" s="14"/>
      <c r="G29" s="15"/>
      <c r="K29" s="14"/>
      <c r="N29" s="13"/>
      <c r="O29" s="13"/>
      <c r="P29" s="13"/>
      <c r="Q29" s="13"/>
    </row>
    <row r="30" spans="1:17" x14ac:dyDescent="0.25">
      <c r="C30" s="15"/>
      <c r="D30" s="14"/>
      <c r="E30" s="14"/>
      <c r="F30" s="14"/>
      <c r="G30" s="15"/>
      <c r="K30" s="14"/>
      <c r="N30" s="13"/>
      <c r="O30" s="13"/>
      <c r="P30" s="13"/>
      <c r="Q30" s="13"/>
    </row>
    <row r="31" spans="1:17" x14ac:dyDescent="0.25">
      <c r="C31" s="15"/>
      <c r="D31" s="14"/>
      <c r="E31" s="14"/>
      <c r="F31" s="14"/>
      <c r="G31" s="15"/>
      <c r="K31" s="14"/>
      <c r="N31" s="13"/>
      <c r="O31" s="13"/>
      <c r="P31" s="13"/>
      <c r="Q31" s="13"/>
    </row>
    <row r="32" spans="1:17" x14ac:dyDescent="0.25">
      <c r="C32" s="15"/>
      <c r="D32" s="14"/>
      <c r="E32" s="14"/>
      <c r="F32" s="14"/>
      <c r="G32" s="15"/>
      <c r="K32" s="14"/>
      <c r="N32" s="13"/>
      <c r="O32" s="13"/>
      <c r="P32" s="13"/>
      <c r="Q32" s="13"/>
    </row>
    <row r="33" spans="1:17" x14ac:dyDescent="0.25">
      <c r="C33" s="15"/>
      <c r="D33" s="14"/>
      <c r="E33" s="14"/>
      <c r="F33" s="14"/>
      <c r="G33" s="15"/>
      <c r="K33" s="14"/>
      <c r="N33" s="13"/>
      <c r="O33" s="13"/>
      <c r="P33" s="13"/>
      <c r="Q33" s="13"/>
    </row>
    <row r="34" spans="1:17" x14ac:dyDescent="0.25">
      <c r="C34" s="15"/>
      <c r="D34" s="14"/>
      <c r="E34" s="14"/>
      <c r="F34" s="14"/>
      <c r="G34" s="15"/>
      <c r="K34" s="14"/>
      <c r="N34" s="13"/>
      <c r="O34" s="13"/>
      <c r="P34" s="13"/>
      <c r="Q34" s="13"/>
    </row>
    <row r="35" spans="1:17" x14ac:dyDescent="0.25">
      <c r="C35" s="15"/>
      <c r="D35" s="14"/>
      <c r="E35" s="14"/>
      <c r="F35" s="14"/>
      <c r="G35" s="15"/>
      <c r="K35" s="14"/>
      <c r="N35" s="13"/>
      <c r="O35" s="13"/>
      <c r="P35" s="13"/>
      <c r="Q35" s="13"/>
    </row>
    <row r="36" spans="1:17" x14ac:dyDescent="0.25">
      <c r="C36" s="15"/>
      <c r="D36" s="14"/>
      <c r="E36" s="14"/>
      <c r="F36" s="14"/>
      <c r="G36" s="15"/>
      <c r="K36" s="14"/>
      <c r="N36" s="13"/>
      <c r="O36" s="13"/>
      <c r="P36" s="13"/>
      <c r="Q36" s="13"/>
    </row>
    <row r="37" spans="1:17" x14ac:dyDescent="0.25">
      <c r="C37" s="15"/>
      <c r="D37" s="14"/>
      <c r="E37" s="14"/>
      <c r="F37" s="14"/>
      <c r="G37" s="15"/>
      <c r="K37" s="14"/>
      <c r="N37" s="13"/>
      <c r="O37" s="13"/>
      <c r="P37" s="13"/>
      <c r="Q37" s="13"/>
    </row>
    <row r="38" spans="1:17" x14ac:dyDescent="0.25">
      <c r="C38" s="15"/>
      <c r="D38" s="14"/>
      <c r="E38" s="14"/>
      <c r="F38" s="14"/>
      <c r="G38" s="15"/>
      <c r="K38" s="14"/>
      <c r="N38" s="13"/>
      <c r="O38" s="13"/>
      <c r="P38" s="13"/>
      <c r="Q38" s="13"/>
    </row>
    <row r="39" spans="1:17" x14ac:dyDescent="0.25">
      <c r="C39" s="15"/>
      <c r="D39" s="14"/>
      <c r="E39" s="14"/>
      <c r="F39" s="14"/>
      <c r="G39" s="15"/>
      <c r="K39" s="14"/>
      <c r="N39" s="13"/>
      <c r="O39" s="13"/>
      <c r="P39" s="13"/>
      <c r="Q39" s="13"/>
    </row>
    <row r="40" spans="1:17" x14ac:dyDescent="0.25">
      <c r="C40" s="15"/>
      <c r="D40" s="14"/>
      <c r="E40" s="14"/>
      <c r="F40" s="14"/>
      <c r="G40" s="15"/>
      <c r="K40" s="14"/>
      <c r="N40" s="13"/>
      <c r="O40" s="13"/>
      <c r="P40" s="13"/>
      <c r="Q40" s="13"/>
    </row>
    <row r="41" spans="1:17" x14ac:dyDescent="0.25">
      <c r="C41" s="15"/>
      <c r="D41" s="14"/>
      <c r="E41" s="14"/>
      <c r="F41" s="14"/>
      <c r="G41" s="15"/>
      <c r="K41" s="14"/>
      <c r="N41" s="13"/>
      <c r="O41" s="13"/>
      <c r="P41" s="13"/>
      <c r="Q41" s="13"/>
    </row>
    <row r="42" spans="1:17" x14ac:dyDescent="0.25">
      <c r="C42" s="15"/>
      <c r="D42" s="14"/>
      <c r="E42" s="14"/>
      <c r="F42" s="14"/>
      <c r="G42" s="15"/>
      <c r="K42" s="14"/>
      <c r="N42" s="13"/>
      <c r="O42" s="13"/>
      <c r="P42" s="13"/>
      <c r="Q42" s="13"/>
    </row>
    <row r="43" spans="1:17" x14ac:dyDescent="0.25">
      <c r="C43" s="15"/>
      <c r="D43" s="14"/>
      <c r="E43" s="14"/>
      <c r="F43" s="14"/>
      <c r="G43" s="15"/>
      <c r="K43" s="14"/>
      <c r="N43" s="13"/>
      <c r="O43" s="13"/>
      <c r="P43" s="13"/>
      <c r="Q43" s="13"/>
    </row>
    <row r="44" spans="1:17" x14ac:dyDescent="0.25">
      <c r="C44" s="15"/>
      <c r="D44" s="14"/>
      <c r="E44" s="14"/>
      <c r="F44" s="14"/>
      <c r="G44" s="15"/>
      <c r="K44" s="14"/>
      <c r="N44" s="13"/>
      <c r="O44" s="13"/>
      <c r="P44" s="13"/>
      <c r="Q44" s="13"/>
    </row>
    <row r="45" spans="1:17" x14ac:dyDescent="0.25">
      <c r="A45" s="69" t="s">
        <v>61</v>
      </c>
      <c r="C45" s="15"/>
      <c r="D45" s="14"/>
      <c r="E45" s="14"/>
      <c r="F45" s="14"/>
      <c r="G45" s="15"/>
      <c r="K45" s="14"/>
      <c r="N45" s="13"/>
      <c r="O45" s="13"/>
      <c r="P45" s="13"/>
      <c r="Q45" s="13"/>
    </row>
    <row r="46" spans="1:17" ht="3" customHeight="1" x14ac:dyDescent="0.25">
      <c r="C46" s="15"/>
      <c r="D46" s="14"/>
      <c r="E46" s="14"/>
      <c r="F46" s="14"/>
      <c r="G46" s="15"/>
      <c r="K46" s="14"/>
      <c r="N46" s="13"/>
      <c r="O46" s="13"/>
      <c r="P46" s="13"/>
      <c r="Q46" s="13"/>
    </row>
    <row r="47" spans="1:17" ht="28.5" customHeight="1" x14ac:dyDescent="0.25">
      <c r="A47" s="90" t="s">
        <v>14</v>
      </c>
      <c r="B47" s="90"/>
      <c r="C47" s="90"/>
      <c r="D47" s="90"/>
    </row>
    <row r="48" spans="1:17" ht="38.25" x14ac:dyDescent="0.25">
      <c r="A48" s="31" t="s">
        <v>17</v>
      </c>
      <c r="B48" s="31" t="s">
        <v>18</v>
      </c>
      <c r="C48" s="31" t="s">
        <v>19</v>
      </c>
      <c r="D48" s="51" t="s">
        <v>62</v>
      </c>
      <c r="F48" s="14"/>
    </row>
    <row r="49" spans="1:4" ht="20.25" customHeight="1" x14ac:dyDescent="0.25">
      <c r="A49" s="28" t="s">
        <v>15</v>
      </c>
      <c r="B49" s="52">
        <v>409870</v>
      </c>
      <c r="C49" s="53">
        <v>716.54</v>
      </c>
      <c r="D49" s="72">
        <f>C49/$C$69</f>
        <v>0.46924688932547476</v>
      </c>
    </row>
    <row r="50" spans="1:4" ht="20.25" customHeight="1" x14ac:dyDescent="0.25">
      <c r="A50" s="85" t="s">
        <v>50</v>
      </c>
      <c r="B50" s="52">
        <v>58663</v>
      </c>
      <c r="C50" s="53">
        <v>795.12</v>
      </c>
      <c r="D50" s="72">
        <f t="shared" ref="D50:D66" si="0">C50/$C$69</f>
        <v>0.52070726915520626</v>
      </c>
    </row>
    <row r="51" spans="1:4" ht="20.25" customHeight="1" x14ac:dyDescent="0.25">
      <c r="A51" s="67" t="s">
        <v>16</v>
      </c>
      <c r="B51" s="52">
        <v>61080</v>
      </c>
      <c r="C51" s="53">
        <v>649.12</v>
      </c>
      <c r="D51" s="72">
        <f t="shared" si="0"/>
        <v>0.4250949574328749</v>
      </c>
    </row>
    <row r="52" spans="1:4" ht="18" customHeight="1" x14ac:dyDescent="0.25">
      <c r="A52" s="29" t="s">
        <v>21</v>
      </c>
      <c r="B52" s="54">
        <v>529613</v>
      </c>
      <c r="C52" s="55">
        <v>717.47</v>
      </c>
      <c r="D52" s="73">
        <f t="shared" si="0"/>
        <v>0.46985592665356912</v>
      </c>
    </row>
    <row r="53" spans="1:4" ht="21" customHeight="1" x14ac:dyDescent="0.25">
      <c r="A53" s="28" t="s">
        <v>20</v>
      </c>
      <c r="B53" s="52">
        <v>85836</v>
      </c>
      <c r="C53" s="53">
        <v>600.80999999999995</v>
      </c>
      <c r="D53" s="72">
        <f t="shared" si="0"/>
        <v>0.39345776031434182</v>
      </c>
    </row>
    <row r="54" spans="1:4" ht="21" customHeight="1" x14ac:dyDescent="0.25">
      <c r="A54" s="28" t="s">
        <v>63</v>
      </c>
      <c r="B54" s="52">
        <v>94218</v>
      </c>
      <c r="C54" s="53">
        <v>744.73</v>
      </c>
      <c r="D54" s="72"/>
    </row>
    <row r="55" spans="1:4" ht="21" customHeight="1" x14ac:dyDescent="0.25">
      <c r="A55" s="30" t="s">
        <v>51</v>
      </c>
      <c r="B55" s="52">
        <v>379</v>
      </c>
      <c r="C55" s="53">
        <v>639.59</v>
      </c>
      <c r="D55" s="72">
        <f t="shared" si="0"/>
        <v>0.41885396201702685</v>
      </c>
    </row>
    <row r="56" spans="1:4" ht="18" customHeight="1" x14ac:dyDescent="0.25">
      <c r="A56" s="29" t="s">
        <v>22</v>
      </c>
      <c r="B56" s="54">
        <v>710046</v>
      </c>
      <c r="C56" s="55">
        <v>706.94</v>
      </c>
      <c r="D56" s="73">
        <f t="shared" si="0"/>
        <v>0.46296005239030785</v>
      </c>
    </row>
    <row r="57" spans="1:4" ht="19.5" customHeight="1" x14ac:dyDescent="0.25">
      <c r="A57" s="28" t="s">
        <v>23</v>
      </c>
      <c r="B57" s="52">
        <v>81501</v>
      </c>
      <c r="C57" s="53">
        <v>529.1</v>
      </c>
      <c r="D57" s="72">
        <f t="shared" si="0"/>
        <v>0.34649639816633926</v>
      </c>
    </row>
    <row r="58" spans="1:4" ht="19.5" customHeight="1" x14ac:dyDescent="0.25">
      <c r="A58" s="28" t="s">
        <v>24</v>
      </c>
      <c r="B58" s="52">
        <v>152606</v>
      </c>
      <c r="C58" s="53">
        <v>544.5</v>
      </c>
      <c r="D58" s="72">
        <f t="shared" si="0"/>
        <v>0.35658153241650292</v>
      </c>
    </row>
    <row r="59" spans="1:4" ht="18.75" x14ac:dyDescent="0.25">
      <c r="A59" s="27" t="s">
        <v>25</v>
      </c>
      <c r="B59" s="56">
        <v>944153</v>
      </c>
      <c r="C59" s="57">
        <v>665.34</v>
      </c>
      <c r="D59" s="74">
        <f t="shared" si="0"/>
        <v>0.4357170923379175</v>
      </c>
    </row>
    <row r="60" spans="1:4" ht="19.5" customHeight="1" x14ac:dyDescent="0.25">
      <c r="A60" s="26" t="s">
        <v>26</v>
      </c>
      <c r="B60" s="58">
        <v>16133</v>
      </c>
      <c r="C60" s="59">
        <v>946.72</v>
      </c>
      <c r="D60" s="74">
        <f t="shared" si="0"/>
        <v>0.61998690242305177</v>
      </c>
    </row>
    <row r="61" spans="1:4" ht="19.5" customHeight="1" x14ac:dyDescent="0.25">
      <c r="A61" s="26" t="s">
        <v>27</v>
      </c>
      <c r="B61" s="58">
        <v>72374</v>
      </c>
      <c r="C61" s="59">
        <v>1443.32</v>
      </c>
      <c r="D61" s="74">
        <f t="shared" si="0"/>
        <v>0.94519973804846102</v>
      </c>
    </row>
    <row r="62" spans="1:4" ht="19.5" customHeight="1" x14ac:dyDescent="0.25">
      <c r="A62" s="26" t="s">
        <v>28</v>
      </c>
      <c r="B62" s="58">
        <v>8057</v>
      </c>
      <c r="C62" s="59">
        <v>818.38</v>
      </c>
      <c r="D62" s="74">
        <f t="shared" si="0"/>
        <v>0.53593975114603798</v>
      </c>
    </row>
    <row r="63" spans="1:4" ht="19.5" customHeight="1" x14ac:dyDescent="0.3">
      <c r="A63" s="25" t="s">
        <v>29</v>
      </c>
      <c r="B63" s="60">
        <v>1040717</v>
      </c>
      <c r="C63" s="61">
        <v>724.98</v>
      </c>
      <c r="D63" s="75">
        <f t="shared" si="0"/>
        <v>0.47477406679764245</v>
      </c>
    </row>
    <row r="64" spans="1:4" ht="18.75" customHeight="1" x14ac:dyDescent="0.25">
      <c r="A64" s="24" t="s">
        <v>30</v>
      </c>
      <c r="B64" s="62">
        <v>27746</v>
      </c>
      <c r="C64" s="63">
        <v>861.92</v>
      </c>
      <c r="D64" s="72">
        <f t="shared" si="0"/>
        <v>0.56445317616240998</v>
      </c>
    </row>
    <row r="65" spans="1:17" ht="25.5" customHeight="1" x14ac:dyDescent="0.25">
      <c r="A65" s="24" t="s">
        <v>31</v>
      </c>
      <c r="B65" s="62">
        <v>112095</v>
      </c>
      <c r="C65" s="63">
        <v>733.95</v>
      </c>
      <c r="D65" s="72">
        <f t="shared" si="0"/>
        <v>0.48064833005893914</v>
      </c>
    </row>
    <row r="66" spans="1:17" ht="29.25" customHeight="1" x14ac:dyDescent="0.25">
      <c r="A66" s="24" t="s">
        <v>35</v>
      </c>
      <c r="B66" s="64">
        <v>98497</v>
      </c>
      <c r="C66" s="66">
        <v>1026.5899999999999</v>
      </c>
      <c r="D66" s="78">
        <f t="shared" si="0"/>
        <v>0.6722920759659462</v>
      </c>
    </row>
    <row r="67" spans="1:17" ht="32.25" customHeight="1" x14ac:dyDescent="0.25">
      <c r="A67" s="86" t="s">
        <v>36</v>
      </c>
      <c r="B67" s="64">
        <v>278994</v>
      </c>
      <c r="C67" s="65" t="s">
        <v>64</v>
      </c>
      <c r="D67" s="77">
        <v>0.31</v>
      </c>
      <c r="E67" s="83"/>
      <c r="F67" s="76"/>
      <c r="G67" s="23"/>
      <c r="I67" s="23"/>
    </row>
    <row r="68" spans="1:17" ht="18" customHeight="1" x14ac:dyDescent="0.25">
      <c r="A68" s="22" t="s">
        <v>32</v>
      </c>
      <c r="B68" s="21">
        <v>14.84</v>
      </c>
      <c r="C68" s="20">
        <v>2.68</v>
      </c>
      <c r="F68" s="15"/>
      <c r="K68" s="14"/>
      <c r="M68" s="13"/>
      <c r="N68" s="13"/>
      <c r="O68" s="13"/>
      <c r="P68" s="13"/>
      <c r="Q68" s="13"/>
    </row>
    <row r="69" spans="1:17" ht="25.5" customHeight="1" x14ac:dyDescent="0.25">
      <c r="A69" s="89" t="s">
        <v>65</v>
      </c>
      <c r="B69" s="89"/>
      <c r="C69" s="71">
        <v>1527</v>
      </c>
      <c r="F69" s="15"/>
      <c r="K69" s="14"/>
      <c r="M69" s="13"/>
      <c r="N69" s="13"/>
      <c r="O69" s="13"/>
      <c r="P69" s="13"/>
      <c r="Q69" s="13"/>
    </row>
    <row r="70" spans="1:17" ht="9.75" customHeight="1" x14ac:dyDescent="0.25">
      <c r="A70" s="104" t="s">
        <v>58</v>
      </c>
    </row>
    <row r="71" spans="1:17" ht="9.75" customHeight="1" x14ac:dyDescent="0.25">
      <c r="A71" s="105" t="s">
        <v>66</v>
      </c>
    </row>
    <row r="72" spans="1:17" x14ac:dyDescent="0.25">
      <c r="E72" s="14"/>
      <c r="F72" s="15"/>
      <c r="K72" s="14"/>
    </row>
    <row r="73" spans="1:17" x14ac:dyDescent="0.25">
      <c r="E73" s="14"/>
      <c r="F73" s="15"/>
      <c r="K73" s="14"/>
    </row>
    <row r="74" spans="1:17" x14ac:dyDescent="0.25">
      <c r="E74" s="14"/>
      <c r="F74" s="15"/>
      <c r="K74" s="14"/>
    </row>
    <row r="96" spans="1:6" x14ac:dyDescent="0.25">
      <c r="A96" s="19" t="s">
        <v>33</v>
      </c>
      <c r="B96" s="18"/>
      <c r="C96"/>
      <c r="D96"/>
      <c r="E96"/>
      <c r="F96"/>
    </row>
    <row r="97" spans="1:12" ht="12" customHeight="1" x14ac:dyDescent="0.25">
      <c r="A97" s="19" t="s">
        <v>34</v>
      </c>
      <c r="B97" s="18"/>
      <c r="C97" s="18"/>
      <c r="D97" s="18"/>
      <c r="E97" s="18"/>
      <c r="F97" s="18"/>
    </row>
    <row r="98" spans="1:12" ht="5.25" customHeight="1" x14ac:dyDescent="0.25"/>
    <row r="99" spans="1:12" ht="15" customHeight="1" x14ac:dyDescent="0.25">
      <c r="A99" s="87" t="s">
        <v>48</v>
      </c>
      <c r="B99" s="87"/>
      <c r="C99" s="87"/>
      <c r="D99" s="87"/>
      <c r="E99" s="16"/>
      <c r="F99" s="16"/>
      <c r="G99" s="16"/>
      <c r="H99" s="16"/>
      <c r="I99" s="16"/>
      <c r="J99" s="16"/>
      <c r="K99" s="16"/>
      <c r="L99" s="16"/>
    </row>
    <row r="100" spans="1:12" ht="15" customHeight="1" x14ac:dyDescent="0.25">
      <c r="A100" s="87"/>
      <c r="B100" s="87"/>
      <c r="C100" s="87"/>
      <c r="D100" s="87"/>
      <c r="E100" s="17"/>
      <c r="F100" s="17"/>
      <c r="G100" s="17"/>
      <c r="H100" s="17"/>
      <c r="I100" s="17"/>
      <c r="J100" s="17"/>
      <c r="K100" s="17"/>
      <c r="L100" s="17"/>
    </row>
    <row r="101" spans="1:12" ht="6.75" customHeight="1" x14ac:dyDescent="0.25">
      <c r="A101" s="87"/>
      <c r="B101" s="87"/>
      <c r="C101" s="87"/>
      <c r="D101" s="87"/>
    </row>
    <row r="102" spans="1:12" ht="52.5" customHeight="1" x14ac:dyDescent="0.25">
      <c r="A102" s="87" t="s">
        <v>49</v>
      </c>
      <c r="B102" s="87"/>
      <c r="C102" s="87"/>
      <c r="D102" s="87"/>
    </row>
    <row r="103" spans="1:12" ht="47.25" customHeight="1" x14ac:dyDescent="0.25">
      <c r="A103" s="91" t="s">
        <v>59</v>
      </c>
      <c r="B103" s="91"/>
      <c r="C103" s="91"/>
      <c r="D103" s="91"/>
    </row>
    <row r="104" spans="1:12" x14ac:dyDescent="0.25">
      <c r="A104" s="91"/>
      <c r="B104" s="91"/>
      <c r="C104" s="91"/>
      <c r="D104" s="91"/>
      <c r="E104" s="14"/>
      <c r="F104" s="14"/>
      <c r="G104" s="15"/>
    </row>
    <row r="105" spans="1:12" x14ac:dyDescent="0.25">
      <c r="A105" s="91"/>
      <c r="B105" s="91"/>
      <c r="C105" s="91"/>
      <c r="D105" s="91"/>
    </row>
    <row r="106" spans="1:12" ht="18.75" customHeight="1" x14ac:dyDescent="0.25">
      <c r="A106" s="91"/>
      <c r="B106" s="91"/>
      <c r="C106" s="91"/>
      <c r="D106" s="91"/>
    </row>
    <row r="118" spans="1:11" ht="15" customHeight="1" x14ac:dyDescent="0.25">
      <c r="A118" s="87"/>
      <c r="B118" s="87"/>
      <c r="C118" s="87"/>
      <c r="D118" s="16"/>
      <c r="E118" s="80"/>
      <c r="F118" s="16"/>
      <c r="G118" s="16"/>
      <c r="H118" s="16"/>
      <c r="I118" s="16"/>
      <c r="J118" s="16"/>
      <c r="K118" s="16"/>
    </row>
    <row r="119" spans="1:11" x14ac:dyDescent="0.25">
      <c r="A119" s="87"/>
      <c r="B119" s="87"/>
      <c r="C119" s="87"/>
      <c r="E119" s="81"/>
    </row>
  </sheetData>
  <mergeCells count="7">
    <mergeCell ref="A118:C119"/>
    <mergeCell ref="A3:C3"/>
    <mergeCell ref="A69:B69"/>
    <mergeCell ref="A47:D47"/>
    <mergeCell ref="A102:D102"/>
    <mergeCell ref="A99:D101"/>
    <mergeCell ref="A103:D106"/>
  </mergeCells>
  <pageMargins left="0.59055118110236227" right="0" top="0.39370078740157483" bottom="0.39370078740157483" header="0.31496062992125984" footer="0.31496062992125984"/>
  <pageSetup paperSize="9" scale="91" orientation="portrait" r:id="rId1"/>
  <rowBreaks count="2" manualBreakCount="2">
    <brk id="24" max="3" man="1"/>
    <brk id="7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4.28515625" customWidth="1"/>
    <col min="4" max="5" width="15.7109375" customWidth="1"/>
  </cols>
  <sheetData>
    <row r="2" spans="2:29" ht="46.5" customHeight="1" x14ac:dyDescent="0.25">
      <c r="B2" s="92" t="s">
        <v>44</v>
      </c>
      <c r="C2" s="92"/>
      <c r="D2" s="92"/>
      <c r="E2" s="9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5" spans="2:29" x14ac:dyDescent="0.25">
      <c r="B5" t="str">
        <f>'starosna mirovina BMU'!B5</f>
        <v>For March 2026 (paid in April 2026)</v>
      </c>
    </row>
    <row r="6" spans="2:29" ht="38.2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 t="s">
        <v>39</v>
      </c>
      <c r="C7" s="2">
        <v>32828</v>
      </c>
      <c r="D7" s="12">
        <v>433.93829931765572</v>
      </c>
      <c r="E7" s="3">
        <f t="shared" ref="E7:E30" si="0">D7/$D$33</f>
        <v>0.28417701330560297</v>
      </c>
    </row>
    <row r="8" spans="2:29" x14ac:dyDescent="0.25">
      <c r="B8" s="6" t="s">
        <v>1</v>
      </c>
      <c r="C8" s="2">
        <v>16747</v>
      </c>
      <c r="D8" s="12">
        <v>528.22</v>
      </c>
      <c r="E8" s="3">
        <f t="shared" si="0"/>
        <v>0.34592010478061558</v>
      </c>
      <c r="I8" s="1"/>
    </row>
    <row r="9" spans="2:29" x14ac:dyDescent="0.25">
      <c r="B9" s="6" t="s">
        <v>2</v>
      </c>
      <c r="C9" s="2">
        <v>16689</v>
      </c>
      <c r="D9" s="12">
        <v>588.96</v>
      </c>
      <c r="E9" s="3">
        <f t="shared" si="0"/>
        <v>0.38569744597249511</v>
      </c>
    </row>
    <row r="10" spans="2:29" x14ac:dyDescent="0.25">
      <c r="B10" s="6">
        <v>30</v>
      </c>
      <c r="C10" s="2">
        <v>2837</v>
      </c>
      <c r="D10" s="12">
        <v>629.39</v>
      </c>
      <c r="E10" s="3">
        <f t="shared" si="0"/>
        <v>0.41217419777341191</v>
      </c>
    </row>
    <row r="11" spans="2:29" x14ac:dyDescent="0.25">
      <c r="B11" s="6">
        <v>31</v>
      </c>
      <c r="C11" s="2">
        <v>2359</v>
      </c>
      <c r="D11" s="12">
        <v>635.5</v>
      </c>
      <c r="E11" s="3">
        <f t="shared" si="0"/>
        <v>0.41617550753110677</v>
      </c>
    </row>
    <row r="12" spans="2:29" x14ac:dyDescent="0.25">
      <c r="B12" s="6">
        <v>32</v>
      </c>
      <c r="C12" s="2">
        <v>2035</v>
      </c>
      <c r="D12" s="12">
        <v>653.01</v>
      </c>
      <c r="E12" s="3">
        <f t="shared" si="0"/>
        <v>0.42764243614931235</v>
      </c>
    </row>
    <row r="13" spans="2:29" x14ac:dyDescent="0.25">
      <c r="B13" s="6">
        <v>33</v>
      </c>
      <c r="C13" s="2">
        <v>1847</v>
      </c>
      <c r="D13" s="12">
        <v>669.47</v>
      </c>
      <c r="E13" s="3">
        <f t="shared" si="0"/>
        <v>0.43842174197773415</v>
      </c>
    </row>
    <row r="14" spans="2:29" x14ac:dyDescent="0.25">
      <c r="B14" s="6">
        <v>34</v>
      </c>
      <c r="C14" s="2">
        <v>1537</v>
      </c>
      <c r="D14" s="12">
        <v>681.54</v>
      </c>
      <c r="E14" s="3">
        <f t="shared" si="0"/>
        <v>0.44632612966601176</v>
      </c>
    </row>
    <row r="15" spans="2:29" x14ac:dyDescent="0.25">
      <c r="B15" s="6">
        <v>35</v>
      </c>
      <c r="C15" s="2">
        <v>1268</v>
      </c>
      <c r="D15" s="12">
        <v>686.59</v>
      </c>
      <c r="E15" s="3">
        <f t="shared" si="0"/>
        <v>0.4496332678454486</v>
      </c>
    </row>
    <row r="16" spans="2:29" x14ac:dyDescent="0.25">
      <c r="B16" s="6">
        <v>36</v>
      </c>
      <c r="C16" s="2">
        <v>1039</v>
      </c>
      <c r="D16" s="12">
        <v>699.61</v>
      </c>
      <c r="E16" s="3">
        <f t="shared" si="0"/>
        <v>0.45815979043876881</v>
      </c>
    </row>
    <row r="17" spans="2:5" x14ac:dyDescent="0.25">
      <c r="B17" s="6">
        <v>37</v>
      </c>
      <c r="C17" s="2">
        <v>725</v>
      </c>
      <c r="D17" s="12">
        <v>715.81</v>
      </c>
      <c r="E17" s="3">
        <f t="shared" si="0"/>
        <v>0.46876882776686307</v>
      </c>
    </row>
    <row r="18" spans="2:5" x14ac:dyDescent="0.25">
      <c r="B18" s="6">
        <v>38</v>
      </c>
      <c r="C18" s="2">
        <v>584</v>
      </c>
      <c r="D18" s="12">
        <v>719.65</v>
      </c>
      <c r="E18" s="3">
        <f t="shared" si="0"/>
        <v>0.4712835625409299</v>
      </c>
    </row>
    <row r="19" spans="2:5" x14ac:dyDescent="0.25">
      <c r="B19" s="6">
        <v>39</v>
      </c>
      <c r="C19" s="2">
        <v>403</v>
      </c>
      <c r="D19" s="12">
        <v>731.74</v>
      </c>
      <c r="E19" s="3">
        <f t="shared" si="0"/>
        <v>0.47920104780615586</v>
      </c>
    </row>
    <row r="20" spans="2:5" x14ac:dyDescent="0.25">
      <c r="B20" s="6">
        <v>40</v>
      </c>
      <c r="C20" s="2">
        <v>242</v>
      </c>
      <c r="D20" s="12">
        <v>748.85</v>
      </c>
      <c r="E20" s="3">
        <f t="shared" si="0"/>
        <v>0.4904060248853962</v>
      </c>
    </row>
    <row r="21" spans="2:5" x14ac:dyDescent="0.25">
      <c r="B21" s="6">
        <v>41</v>
      </c>
      <c r="C21" s="2">
        <v>143</v>
      </c>
      <c r="D21" s="12">
        <v>749.6</v>
      </c>
      <c r="E21" s="3">
        <f t="shared" si="0"/>
        <v>0.49089718402095611</v>
      </c>
    </row>
    <row r="22" spans="2:5" x14ac:dyDescent="0.25">
      <c r="B22" s="6">
        <v>42</v>
      </c>
      <c r="C22" s="2">
        <v>76</v>
      </c>
      <c r="D22" s="12">
        <v>810.76</v>
      </c>
      <c r="E22" s="3">
        <f t="shared" si="0"/>
        <v>0.53094957432874923</v>
      </c>
    </row>
    <row r="23" spans="2:5" x14ac:dyDescent="0.25">
      <c r="B23" s="6">
        <v>43</v>
      </c>
      <c r="C23" s="2">
        <v>55</v>
      </c>
      <c r="D23" s="12">
        <v>862.36</v>
      </c>
      <c r="E23" s="3">
        <f t="shared" si="0"/>
        <v>0.56474132285527179</v>
      </c>
    </row>
    <row r="24" spans="2:5" x14ac:dyDescent="0.25">
      <c r="B24" s="6">
        <v>44</v>
      </c>
      <c r="C24" s="2">
        <v>34</v>
      </c>
      <c r="D24" s="12">
        <v>832.27</v>
      </c>
      <c r="E24" s="3">
        <f t="shared" si="0"/>
        <v>0.54503601833660775</v>
      </c>
    </row>
    <row r="25" spans="2:5" x14ac:dyDescent="0.25">
      <c r="B25" s="6">
        <v>45</v>
      </c>
      <c r="C25" s="2">
        <v>22</v>
      </c>
      <c r="D25" s="12">
        <v>851.19</v>
      </c>
      <c r="E25" s="3">
        <f t="shared" si="0"/>
        <v>0.55742632612966603</v>
      </c>
    </row>
    <row r="26" spans="2:5" x14ac:dyDescent="0.25">
      <c r="B26" s="6" t="s">
        <v>40</v>
      </c>
      <c r="C26" s="2">
        <v>31</v>
      </c>
      <c r="D26" s="12">
        <v>896.19</v>
      </c>
      <c r="E26" s="3">
        <f t="shared" si="0"/>
        <v>0.58689587426326129</v>
      </c>
    </row>
    <row r="27" spans="2:5" x14ac:dyDescent="0.25">
      <c r="B27" s="6" t="s">
        <v>37</v>
      </c>
      <c r="C27" s="7">
        <v>81501</v>
      </c>
      <c r="D27" s="79">
        <v>529.1</v>
      </c>
      <c r="E27" s="82">
        <f t="shared" si="0"/>
        <v>0.34649639816633926</v>
      </c>
    </row>
    <row r="28" spans="2:5" x14ac:dyDescent="0.25">
      <c r="B28" s="6" t="s">
        <v>5</v>
      </c>
      <c r="C28" s="2">
        <v>76879</v>
      </c>
      <c r="D28" s="12">
        <v>517.92999999999995</v>
      </c>
      <c r="E28" s="3">
        <f t="shared" si="0"/>
        <v>0.33918140144073344</v>
      </c>
    </row>
    <row r="29" spans="2:5" x14ac:dyDescent="0.25">
      <c r="B29" s="6" t="s">
        <v>6</v>
      </c>
      <c r="C29" s="2">
        <v>4019</v>
      </c>
      <c r="D29" s="12">
        <v>704.56</v>
      </c>
      <c r="E29" s="3">
        <f t="shared" si="0"/>
        <v>0.46140144073346429</v>
      </c>
    </row>
    <row r="30" spans="2:5" x14ac:dyDescent="0.25">
      <c r="B30" s="6" t="s">
        <v>42</v>
      </c>
      <c r="C30" s="2">
        <v>603</v>
      </c>
      <c r="D30" s="12">
        <v>783.19</v>
      </c>
      <c r="E30" s="3">
        <f t="shared" si="0"/>
        <v>0.51289456450556647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6.5" customHeight="1" x14ac:dyDescent="0.25">
      <c r="B33" s="93" t="str">
        <f>'starosna mirovina BMU'!B33:C33</f>
        <v>Prosječna mjesečna isplaćena netoplaća Republike Hrvatske za veljaču 2026. u eurima (EUR) (izvor: DZS)</v>
      </c>
      <c r="C33" s="93"/>
      <c r="D33" s="47">
        <f>'starosna mirovina BMU'!D33</f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" customWidth="1"/>
    <col min="4" max="4" width="16" customWidth="1"/>
    <col min="5" max="5" width="15.28515625" customWidth="1"/>
  </cols>
  <sheetData>
    <row r="2" spans="2:29" ht="37.5" customHeight="1" x14ac:dyDescent="0.25">
      <c r="B2" s="92" t="s">
        <v>45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March 2026 (paid in April 2026)</v>
      </c>
    </row>
    <row r="6" spans="2:29" ht="35.2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 t="s">
        <v>39</v>
      </c>
      <c r="C7" s="2">
        <v>39640</v>
      </c>
      <c r="D7" s="12">
        <v>361.1156329465187</v>
      </c>
      <c r="E7" s="3">
        <f t="shared" ref="E7:E30" si="0">D7/$D$33</f>
        <v>0.23648698948691468</v>
      </c>
    </row>
    <row r="8" spans="2:29" x14ac:dyDescent="0.25">
      <c r="B8" s="6" t="s">
        <v>1</v>
      </c>
      <c r="C8" s="2">
        <v>18073</v>
      </c>
      <c r="D8" s="12">
        <v>418.22</v>
      </c>
      <c r="E8" s="3">
        <f t="shared" si="0"/>
        <v>0.27388343156516048</v>
      </c>
    </row>
    <row r="9" spans="2:29" x14ac:dyDescent="0.25">
      <c r="B9" s="6" t="s">
        <v>2</v>
      </c>
      <c r="C9" s="2">
        <v>19524</v>
      </c>
      <c r="D9" s="12">
        <v>508.47</v>
      </c>
      <c r="E9" s="3">
        <f t="shared" si="0"/>
        <v>0.33298624754420436</v>
      </c>
    </row>
    <row r="10" spans="2:29" x14ac:dyDescent="0.25">
      <c r="B10" s="6">
        <v>30</v>
      </c>
      <c r="C10" s="2">
        <v>4802</v>
      </c>
      <c r="D10" s="12">
        <v>553.53</v>
      </c>
      <c r="E10" s="3">
        <f t="shared" si="0"/>
        <v>0.36249508840864436</v>
      </c>
    </row>
    <row r="11" spans="2:29" x14ac:dyDescent="0.25">
      <c r="B11" s="6">
        <v>31</v>
      </c>
      <c r="C11" s="2">
        <v>4341</v>
      </c>
      <c r="D11" s="12">
        <v>579.51</v>
      </c>
      <c r="E11" s="3">
        <f t="shared" si="0"/>
        <v>0.37950884086444009</v>
      </c>
    </row>
    <row r="12" spans="2:29" x14ac:dyDescent="0.25">
      <c r="B12" s="6">
        <v>32</v>
      </c>
      <c r="C12" s="2">
        <v>4260</v>
      </c>
      <c r="D12" s="12">
        <v>583.33000000000004</v>
      </c>
      <c r="E12" s="3">
        <f t="shared" si="0"/>
        <v>0.38201047806155863</v>
      </c>
    </row>
    <row r="13" spans="2:29" x14ac:dyDescent="0.25">
      <c r="B13" s="6">
        <v>33</v>
      </c>
      <c r="C13" s="2">
        <v>4128</v>
      </c>
      <c r="D13" s="12">
        <v>605.20000000000005</v>
      </c>
      <c r="E13" s="3">
        <f t="shared" si="0"/>
        <v>0.39633267845448594</v>
      </c>
    </row>
    <row r="14" spans="2:29" x14ac:dyDescent="0.25">
      <c r="B14" s="6">
        <v>34</v>
      </c>
      <c r="C14" s="2">
        <v>3726</v>
      </c>
      <c r="D14" s="12">
        <v>625.91</v>
      </c>
      <c r="E14" s="3">
        <f t="shared" si="0"/>
        <v>0.40989521938441387</v>
      </c>
    </row>
    <row r="15" spans="2:29" x14ac:dyDescent="0.25">
      <c r="B15" s="6">
        <v>35</v>
      </c>
      <c r="C15" s="2">
        <v>12011</v>
      </c>
      <c r="D15" s="12">
        <v>607.89</v>
      </c>
      <c r="E15" s="3">
        <f t="shared" si="0"/>
        <v>0.3980943025540275</v>
      </c>
    </row>
    <row r="16" spans="2:29" x14ac:dyDescent="0.25">
      <c r="B16" s="6">
        <v>36</v>
      </c>
      <c r="C16" s="2">
        <v>5648</v>
      </c>
      <c r="D16" s="12">
        <v>656.34</v>
      </c>
      <c r="E16" s="3">
        <f t="shared" si="0"/>
        <v>0.42982318271119846</v>
      </c>
    </row>
    <row r="17" spans="2:5" x14ac:dyDescent="0.25">
      <c r="B17" s="6">
        <v>37</v>
      </c>
      <c r="C17" s="2">
        <v>4706</v>
      </c>
      <c r="D17" s="12">
        <v>686.45</v>
      </c>
      <c r="E17" s="3">
        <f t="shared" si="0"/>
        <v>0.44954158480681078</v>
      </c>
    </row>
    <row r="18" spans="2:5" x14ac:dyDescent="0.25">
      <c r="B18" s="6">
        <v>38</v>
      </c>
      <c r="C18" s="2">
        <v>4255</v>
      </c>
      <c r="D18" s="12">
        <v>720.88</v>
      </c>
      <c r="E18" s="3">
        <f t="shared" si="0"/>
        <v>0.4720890635232482</v>
      </c>
    </row>
    <row r="19" spans="2:5" x14ac:dyDescent="0.25">
      <c r="B19" s="6">
        <v>39</v>
      </c>
      <c r="C19" s="2">
        <v>3280</v>
      </c>
      <c r="D19" s="12">
        <v>745.13</v>
      </c>
      <c r="E19" s="3">
        <f t="shared" si="0"/>
        <v>0.48796987557301896</v>
      </c>
    </row>
    <row r="20" spans="2:5" x14ac:dyDescent="0.25">
      <c r="B20" s="6">
        <v>40</v>
      </c>
      <c r="C20" s="2">
        <v>13366</v>
      </c>
      <c r="D20" s="12">
        <v>736.36</v>
      </c>
      <c r="E20" s="3">
        <f t="shared" si="0"/>
        <v>0.482226588081205</v>
      </c>
    </row>
    <row r="21" spans="2:5" x14ac:dyDescent="0.25">
      <c r="B21" s="6">
        <v>41</v>
      </c>
      <c r="C21" s="2">
        <v>3424</v>
      </c>
      <c r="D21" s="12">
        <v>771.72</v>
      </c>
      <c r="E21" s="3">
        <f t="shared" si="0"/>
        <v>0.50538310412573673</v>
      </c>
    </row>
    <row r="22" spans="2:5" x14ac:dyDescent="0.25">
      <c r="B22" s="6">
        <v>42</v>
      </c>
      <c r="C22" s="2">
        <v>2090</v>
      </c>
      <c r="D22" s="12">
        <v>800.71</v>
      </c>
      <c r="E22" s="3">
        <f t="shared" si="0"/>
        <v>0.52436804191224629</v>
      </c>
    </row>
    <row r="23" spans="2:5" x14ac:dyDescent="0.25">
      <c r="B23" s="6">
        <v>43</v>
      </c>
      <c r="C23" s="2">
        <v>1570</v>
      </c>
      <c r="D23" s="12">
        <v>839.88</v>
      </c>
      <c r="E23" s="3">
        <f t="shared" si="0"/>
        <v>0.55001964636542244</v>
      </c>
    </row>
    <row r="24" spans="2:5" x14ac:dyDescent="0.25">
      <c r="B24" s="6">
        <v>44</v>
      </c>
      <c r="C24" s="2">
        <v>1125</v>
      </c>
      <c r="D24" s="12">
        <v>882.33</v>
      </c>
      <c r="E24" s="3">
        <f t="shared" si="0"/>
        <v>0.57781925343811402</v>
      </c>
    </row>
    <row r="25" spans="2:5" x14ac:dyDescent="0.25">
      <c r="B25" s="6">
        <v>45</v>
      </c>
      <c r="C25" s="2">
        <v>866</v>
      </c>
      <c r="D25" s="12">
        <v>902.88</v>
      </c>
      <c r="E25" s="3">
        <f t="shared" si="0"/>
        <v>0.59127701375245578</v>
      </c>
    </row>
    <row r="26" spans="2:5" x14ac:dyDescent="0.25">
      <c r="B26" s="6" t="s">
        <v>40</v>
      </c>
      <c r="C26" s="2">
        <v>1771</v>
      </c>
      <c r="D26" s="12">
        <v>1018.32</v>
      </c>
      <c r="E26" s="3">
        <f t="shared" si="0"/>
        <v>0.66687622789783896</v>
      </c>
    </row>
    <row r="27" spans="2:5" x14ac:dyDescent="0.25">
      <c r="B27" s="6" t="s">
        <v>37</v>
      </c>
      <c r="C27" s="7">
        <v>152606</v>
      </c>
      <c r="D27" s="79">
        <v>544.5</v>
      </c>
      <c r="E27" s="82">
        <f t="shared" si="0"/>
        <v>0.35658153241650292</v>
      </c>
    </row>
    <row r="28" spans="2:5" x14ac:dyDescent="0.25">
      <c r="B28" s="6" t="s">
        <v>5</v>
      </c>
      <c r="C28" s="2">
        <v>98494</v>
      </c>
      <c r="D28" s="12">
        <v>449.67</v>
      </c>
      <c r="E28" s="3">
        <f t="shared" si="0"/>
        <v>0.29447937131630647</v>
      </c>
    </row>
    <row r="29" spans="2:5" x14ac:dyDescent="0.25">
      <c r="B29" s="6" t="s">
        <v>6</v>
      </c>
      <c r="C29" s="2">
        <v>29900</v>
      </c>
      <c r="D29" s="12">
        <v>660.54</v>
      </c>
      <c r="E29" s="3">
        <f t="shared" si="0"/>
        <v>0.43257367387033396</v>
      </c>
    </row>
    <row r="30" spans="2:5" x14ac:dyDescent="0.25">
      <c r="B30" s="6" t="s">
        <v>42</v>
      </c>
      <c r="C30" s="2">
        <v>24212</v>
      </c>
      <c r="D30" s="12">
        <v>786.99</v>
      </c>
      <c r="E30" s="3">
        <f t="shared" si="0"/>
        <v>0.51538310412573674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5.75" customHeight="1" x14ac:dyDescent="0.25">
      <c r="B33" s="93" t="str">
        <f>'starosna mirovina BMU'!B33:C33</f>
        <v>Prosječna mjesečna isplaćena netoplaća Republike Hrvatske za veljaču 2026. u eurima (EUR) (izvor: DZS)</v>
      </c>
      <c r="C33" s="93"/>
      <c r="D33" s="47">
        <f>'starosna mirovina BMU'!D33</f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</cols>
  <sheetData>
    <row r="2" spans="2:29" ht="33.75" customHeight="1" x14ac:dyDescent="0.25">
      <c r="B2" s="92" t="s">
        <v>13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'PSM BMU'!B5</f>
        <v>For March 2026 (paid in April 2026)</v>
      </c>
    </row>
    <row r="6" spans="2:29" ht="24" x14ac:dyDescent="0.25">
      <c r="B6" s="5" t="s">
        <v>10</v>
      </c>
      <c r="C6" s="5" t="s">
        <v>0</v>
      </c>
      <c r="D6" s="5" t="s">
        <v>8</v>
      </c>
      <c r="E6" s="5" t="str">
        <f>'starosna mirovina BMU'!E6</f>
        <v>Net replacement rate for February 2026.</v>
      </c>
    </row>
    <row r="7" spans="2:29" x14ac:dyDescent="0.25">
      <c r="B7" s="6" t="s">
        <v>9</v>
      </c>
      <c r="C7" s="2">
        <v>158298</v>
      </c>
      <c r="D7" s="12">
        <v>294.10700451048024</v>
      </c>
      <c r="E7" s="3">
        <f t="shared" ref="E7:E30" si="0">D7/$D$33</f>
        <v>0.19260445612998051</v>
      </c>
    </row>
    <row r="8" spans="2:29" x14ac:dyDescent="0.25">
      <c r="B8" s="6" t="s">
        <v>1</v>
      </c>
      <c r="C8" s="2">
        <v>99329</v>
      </c>
      <c r="D8" s="2">
        <v>359.33</v>
      </c>
      <c r="E8" s="3">
        <f t="shared" si="0"/>
        <v>0.2353176162409954</v>
      </c>
      <c r="I8" s="1"/>
    </row>
    <row r="9" spans="2:29" x14ac:dyDescent="0.25">
      <c r="B9" s="6" t="s">
        <v>2</v>
      </c>
      <c r="C9" s="2">
        <v>105176</v>
      </c>
      <c r="D9" s="2">
        <v>440.97</v>
      </c>
      <c r="E9" s="3">
        <f t="shared" si="0"/>
        <v>0.28878192534381142</v>
      </c>
    </row>
    <row r="10" spans="2:29" x14ac:dyDescent="0.25">
      <c r="B10" s="6">
        <v>30</v>
      </c>
      <c r="C10" s="2">
        <v>50801</v>
      </c>
      <c r="D10" s="2">
        <v>486.06</v>
      </c>
      <c r="E10" s="3">
        <f t="shared" si="0"/>
        <v>0.31831041257367387</v>
      </c>
    </row>
    <row r="11" spans="2:29" x14ac:dyDescent="0.25">
      <c r="B11" s="6">
        <v>31</v>
      </c>
      <c r="C11" s="2">
        <v>33286</v>
      </c>
      <c r="D11" s="2">
        <v>496.26</v>
      </c>
      <c r="E11" s="3">
        <f t="shared" si="0"/>
        <v>0.32499017681728881</v>
      </c>
    </row>
    <row r="12" spans="2:29" x14ac:dyDescent="0.25">
      <c r="B12" s="6">
        <v>32</v>
      </c>
      <c r="C12" s="2">
        <v>32567</v>
      </c>
      <c r="D12" s="2">
        <v>502.48</v>
      </c>
      <c r="E12" s="3">
        <f t="shared" si="0"/>
        <v>0.3290635232481991</v>
      </c>
    </row>
    <row r="13" spans="2:29" x14ac:dyDescent="0.25">
      <c r="B13" s="6">
        <v>33</v>
      </c>
      <c r="C13" s="2">
        <v>29216</v>
      </c>
      <c r="D13" s="2">
        <v>520.65</v>
      </c>
      <c r="E13" s="3">
        <f t="shared" si="0"/>
        <v>0.34096267190569746</v>
      </c>
    </row>
    <row r="14" spans="2:29" x14ac:dyDescent="0.25">
      <c r="B14" s="6">
        <v>34</v>
      </c>
      <c r="C14" s="2">
        <v>23746</v>
      </c>
      <c r="D14" s="2">
        <v>540.47</v>
      </c>
      <c r="E14" s="3">
        <f t="shared" si="0"/>
        <v>0.35394237066142764</v>
      </c>
    </row>
    <row r="15" spans="2:29" x14ac:dyDescent="0.25">
      <c r="B15" s="6">
        <v>35</v>
      </c>
      <c r="C15" s="2">
        <v>89559</v>
      </c>
      <c r="D15" s="2">
        <v>573.67999999999995</v>
      </c>
      <c r="E15" s="3">
        <f t="shared" si="0"/>
        <v>0.37569089718402093</v>
      </c>
    </row>
    <row r="16" spans="2:29" x14ac:dyDescent="0.25">
      <c r="B16" s="6">
        <v>36</v>
      </c>
      <c r="C16" s="2">
        <v>40885</v>
      </c>
      <c r="D16" s="2">
        <v>580.12</v>
      </c>
      <c r="E16" s="3">
        <f t="shared" si="0"/>
        <v>0.37990831696136212</v>
      </c>
    </row>
    <row r="17" spans="2:5" x14ac:dyDescent="0.25">
      <c r="B17" s="6">
        <v>37</v>
      </c>
      <c r="C17" s="2">
        <v>36836</v>
      </c>
      <c r="D17" s="2">
        <v>601.11</v>
      </c>
      <c r="E17" s="3">
        <f t="shared" si="0"/>
        <v>0.39365422396856581</v>
      </c>
    </row>
    <row r="18" spans="2:5" x14ac:dyDescent="0.25">
      <c r="B18" s="6">
        <v>38</v>
      </c>
      <c r="C18" s="2">
        <v>34031</v>
      </c>
      <c r="D18" s="2">
        <v>628.59</v>
      </c>
      <c r="E18" s="3">
        <f t="shared" si="0"/>
        <v>0.41165029469548137</v>
      </c>
    </row>
    <row r="19" spans="2:5" x14ac:dyDescent="0.25">
      <c r="B19" s="6">
        <v>39</v>
      </c>
      <c r="C19" s="2">
        <v>29085</v>
      </c>
      <c r="D19" s="2">
        <v>666.07</v>
      </c>
      <c r="E19" s="3">
        <f t="shared" si="0"/>
        <v>0.43619515389652919</v>
      </c>
    </row>
    <row r="20" spans="2:5" x14ac:dyDescent="0.25">
      <c r="B20" s="6">
        <v>40</v>
      </c>
      <c r="C20" s="2">
        <v>53688</v>
      </c>
      <c r="D20" s="2">
        <v>688.18</v>
      </c>
      <c r="E20" s="3">
        <f t="shared" si="0"/>
        <v>0.45067452521283557</v>
      </c>
    </row>
    <row r="21" spans="2:5" x14ac:dyDescent="0.25">
      <c r="B21" s="6">
        <v>41</v>
      </c>
      <c r="C21" s="2">
        <v>45440</v>
      </c>
      <c r="D21" s="2">
        <v>673.14</v>
      </c>
      <c r="E21" s="3">
        <f t="shared" si="0"/>
        <v>0.44082514734774064</v>
      </c>
    </row>
    <row r="22" spans="2:5" x14ac:dyDescent="0.25">
      <c r="B22" s="6">
        <v>42</v>
      </c>
      <c r="C22" s="2">
        <v>24706</v>
      </c>
      <c r="D22" s="2">
        <v>713.6</v>
      </c>
      <c r="E22" s="3">
        <f t="shared" si="0"/>
        <v>0.46732154551407989</v>
      </c>
    </row>
    <row r="23" spans="2:5" x14ac:dyDescent="0.25">
      <c r="B23" s="6">
        <v>43</v>
      </c>
      <c r="C23" s="2">
        <v>17799</v>
      </c>
      <c r="D23" s="2">
        <v>745.61</v>
      </c>
      <c r="E23" s="3">
        <f t="shared" si="0"/>
        <v>0.48828421741977734</v>
      </c>
    </row>
    <row r="24" spans="2:5" x14ac:dyDescent="0.25">
      <c r="B24" s="6">
        <v>44</v>
      </c>
      <c r="C24" s="2">
        <v>13120</v>
      </c>
      <c r="D24" s="2">
        <v>778.54</v>
      </c>
      <c r="E24" s="3">
        <f t="shared" si="0"/>
        <v>0.50984937786509499</v>
      </c>
    </row>
    <row r="25" spans="2:5" x14ac:dyDescent="0.25">
      <c r="B25" s="6">
        <v>45</v>
      </c>
      <c r="C25" s="2">
        <v>10620</v>
      </c>
      <c r="D25" s="2">
        <v>799.83</v>
      </c>
      <c r="E25" s="3">
        <f t="shared" si="0"/>
        <v>0.52379174852652266</v>
      </c>
    </row>
    <row r="26" spans="2:5" x14ac:dyDescent="0.25">
      <c r="B26" s="6" t="s">
        <v>3</v>
      </c>
      <c r="C26" s="2">
        <v>17296</v>
      </c>
      <c r="D26" s="2">
        <v>889.32</v>
      </c>
      <c r="E26" s="3">
        <f t="shared" si="0"/>
        <v>0.5823968565815324</v>
      </c>
    </row>
    <row r="27" spans="2:5" x14ac:dyDescent="0.25">
      <c r="B27" s="6" t="s">
        <v>4</v>
      </c>
      <c r="C27" s="7">
        <v>945484</v>
      </c>
      <c r="D27" s="7">
        <v>512.73</v>
      </c>
      <c r="E27" s="4">
        <f t="shared" si="0"/>
        <v>0.33577603143418466</v>
      </c>
    </row>
    <row r="28" spans="2:5" x14ac:dyDescent="0.25">
      <c r="B28" s="6" t="s">
        <v>5</v>
      </c>
      <c r="C28" s="2">
        <v>532419</v>
      </c>
      <c r="D28" s="2">
        <v>402.41</v>
      </c>
      <c r="E28" s="3">
        <f t="shared" si="0"/>
        <v>0.2635297969875573</v>
      </c>
    </row>
    <row r="29" spans="2:5" x14ac:dyDescent="0.25">
      <c r="B29" s="6" t="s">
        <v>6</v>
      </c>
      <c r="C29" s="2">
        <v>230396</v>
      </c>
      <c r="D29" s="2">
        <v>598.98</v>
      </c>
      <c r="E29" s="3">
        <f t="shared" si="0"/>
        <v>0.39225933202357566</v>
      </c>
    </row>
    <row r="30" spans="2:5" x14ac:dyDescent="0.25">
      <c r="B30" s="6" t="s">
        <v>7</v>
      </c>
      <c r="C30" s="2">
        <v>182669</v>
      </c>
      <c r="D30" s="2">
        <v>725.5</v>
      </c>
      <c r="E30" s="3">
        <f t="shared" si="0"/>
        <v>0.47511460379829734</v>
      </c>
    </row>
    <row r="33" spans="2:4" ht="49.5" customHeight="1" x14ac:dyDescent="0.25">
      <c r="B33" s="93" t="str">
        <f>'starosna mirovina BMU'!B33:C33</f>
        <v>Prosječna mjesečna isplaćena netoplaća Republike Hrvatske za veljaču 2026. u eurima (EUR) (izvor: DZS)</v>
      </c>
      <c r="C33" s="93"/>
      <c r="D33" s="47">
        <f>'starosna mirovina BMU'!D33</f>
        <v>1527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{61C3327C-20F8-4684-8DFA-75E348A1332F}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C3327C-20F8-4684-8DFA-75E348A13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3" width="15.42578125" customWidth="1"/>
    <col min="4" max="4" width="15.85546875" customWidth="1"/>
    <col min="5" max="5" width="15.7109375" customWidth="1"/>
  </cols>
  <sheetData>
    <row r="2" spans="2:29" ht="36" customHeight="1" x14ac:dyDescent="0.25">
      <c r="B2" s="92" t="s">
        <v>43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">
        <v>67</v>
      </c>
    </row>
    <row r="6" spans="2:29" ht="34.5" customHeight="1" x14ac:dyDescent="0.25">
      <c r="B6" s="5" t="s">
        <v>46</v>
      </c>
      <c r="C6" s="5" t="s">
        <v>18</v>
      </c>
      <c r="D6" s="5" t="s">
        <v>47</v>
      </c>
      <c r="E6" s="5" t="s">
        <v>62</v>
      </c>
    </row>
    <row r="7" spans="2:29" x14ac:dyDescent="0.25">
      <c r="B7" s="6" t="s">
        <v>39</v>
      </c>
      <c r="C7" s="2">
        <v>64279</v>
      </c>
      <c r="D7" s="12">
        <v>374.14422813049362</v>
      </c>
      <c r="E7" s="3">
        <f t="shared" ref="E7:E30" si="0">D7/$D$33</f>
        <v>0.24501914088440971</v>
      </c>
    </row>
    <row r="8" spans="2:29" x14ac:dyDescent="0.25">
      <c r="B8" s="6" t="s">
        <v>1</v>
      </c>
      <c r="C8" s="2">
        <v>46003</v>
      </c>
      <c r="D8" s="12">
        <v>429.08</v>
      </c>
      <c r="E8" s="3">
        <f t="shared" si="0"/>
        <v>0.28099541584806809</v>
      </c>
    </row>
    <row r="9" spans="2:29" x14ac:dyDescent="0.25">
      <c r="B9" s="6" t="s">
        <v>2</v>
      </c>
      <c r="C9" s="2">
        <v>49356</v>
      </c>
      <c r="D9" s="12">
        <v>550.16999999999996</v>
      </c>
      <c r="E9" s="3">
        <f t="shared" si="0"/>
        <v>0.36029469548133591</v>
      </c>
    </row>
    <row r="10" spans="2:29" x14ac:dyDescent="0.25">
      <c r="B10" s="6">
        <v>30</v>
      </c>
      <c r="C10" s="2">
        <v>19427</v>
      </c>
      <c r="D10" s="12">
        <v>680.07</v>
      </c>
      <c r="E10" s="3">
        <f t="shared" si="0"/>
        <v>0.44536345776031439</v>
      </c>
    </row>
    <row r="11" spans="2:29" x14ac:dyDescent="0.25">
      <c r="B11" s="6">
        <v>31</v>
      </c>
      <c r="C11" s="2">
        <v>12380</v>
      </c>
      <c r="D11" s="12">
        <v>701.64</v>
      </c>
      <c r="E11" s="3">
        <f t="shared" si="0"/>
        <v>0.45948919449901765</v>
      </c>
    </row>
    <row r="12" spans="2:29" x14ac:dyDescent="0.25">
      <c r="B12" s="6">
        <v>32</v>
      </c>
      <c r="C12" s="2">
        <v>11590</v>
      </c>
      <c r="D12" s="12">
        <v>713.65</v>
      </c>
      <c r="E12" s="3">
        <f t="shared" si="0"/>
        <v>0.46735428945645052</v>
      </c>
    </row>
    <row r="13" spans="2:29" x14ac:dyDescent="0.25">
      <c r="B13" s="6">
        <v>33</v>
      </c>
      <c r="C13" s="2">
        <v>10347</v>
      </c>
      <c r="D13" s="12">
        <v>737.97</v>
      </c>
      <c r="E13" s="3">
        <f t="shared" si="0"/>
        <v>0.48328094302554031</v>
      </c>
    </row>
    <row r="14" spans="2:29" x14ac:dyDescent="0.25">
      <c r="B14" s="6">
        <v>34</v>
      </c>
      <c r="C14" s="2">
        <v>8366</v>
      </c>
      <c r="D14" s="12">
        <v>780.08</v>
      </c>
      <c r="E14" s="3">
        <f t="shared" si="0"/>
        <v>0.51085789129011139</v>
      </c>
    </row>
    <row r="15" spans="2:29" x14ac:dyDescent="0.25">
      <c r="B15" s="6">
        <v>35</v>
      </c>
      <c r="C15" s="2">
        <v>39123</v>
      </c>
      <c r="D15" s="12">
        <v>798.06</v>
      </c>
      <c r="E15" s="3">
        <f t="shared" si="0"/>
        <v>0.52263261296660113</v>
      </c>
    </row>
    <row r="16" spans="2:29" x14ac:dyDescent="0.25">
      <c r="B16" s="6">
        <v>36</v>
      </c>
      <c r="C16" s="2">
        <v>13608</v>
      </c>
      <c r="D16" s="12">
        <v>845.47</v>
      </c>
      <c r="E16" s="3">
        <f t="shared" si="0"/>
        <v>0.55368041912246235</v>
      </c>
    </row>
    <row r="17" spans="2:5" x14ac:dyDescent="0.25">
      <c r="B17" s="6">
        <v>37</v>
      </c>
      <c r="C17" s="2">
        <v>12326</v>
      </c>
      <c r="D17" s="12">
        <v>888.44</v>
      </c>
      <c r="E17" s="3">
        <f t="shared" si="0"/>
        <v>0.58182056319580877</v>
      </c>
    </row>
    <row r="18" spans="2:5" x14ac:dyDescent="0.25">
      <c r="B18" s="6">
        <v>38</v>
      </c>
      <c r="C18" s="2">
        <v>12324</v>
      </c>
      <c r="D18" s="12">
        <v>937.62</v>
      </c>
      <c r="E18" s="3">
        <f t="shared" si="0"/>
        <v>0.6140275049115913</v>
      </c>
    </row>
    <row r="19" spans="2:5" x14ac:dyDescent="0.25">
      <c r="B19" s="6">
        <v>39</v>
      </c>
      <c r="C19" s="2">
        <v>12244</v>
      </c>
      <c r="D19" s="12">
        <v>985.36</v>
      </c>
      <c r="E19" s="3">
        <f t="shared" si="0"/>
        <v>0.64529142108709892</v>
      </c>
    </row>
    <row r="20" spans="2:5" x14ac:dyDescent="0.25">
      <c r="B20" s="6">
        <v>40</v>
      </c>
      <c r="C20" s="2">
        <v>25639</v>
      </c>
      <c r="D20" s="12">
        <v>977.34</v>
      </c>
      <c r="E20" s="3">
        <f t="shared" si="0"/>
        <v>0.64003929273084481</v>
      </c>
    </row>
    <row r="21" spans="2:5" x14ac:dyDescent="0.25">
      <c r="B21" s="6">
        <v>41</v>
      </c>
      <c r="C21" s="2">
        <v>14612</v>
      </c>
      <c r="D21" s="12">
        <v>998.99</v>
      </c>
      <c r="E21" s="3">
        <f t="shared" si="0"/>
        <v>0.65421741977734116</v>
      </c>
    </row>
    <row r="22" spans="2:5" x14ac:dyDescent="0.25">
      <c r="B22" s="6">
        <v>42</v>
      </c>
      <c r="C22" s="2">
        <v>11485</v>
      </c>
      <c r="D22" s="12">
        <v>1003.67</v>
      </c>
      <c r="E22" s="3">
        <f t="shared" si="0"/>
        <v>0.65728225278323504</v>
      </c>
    </row>
    <row r="23" spans="2:5" x14ac:dyDescent="0.25">
      <c r="B23" s="6">
        <v>43</v>
      </c>
      <c r="C23" s="2">
        <v>10653</v>
      </c>
      <c r="D23" s="12">
        <v>1003.8</v>
      </c>
      <c r="E23" s="3">
        <f t="shared" si="0"/>
        <v>0.65736738703339881</v>
      </c>
    </row>
    <row r="24" spans="2:5" x14ac:dyDescent="0.25">
      <c r="B24" s="6">
        <v>44</v>
      </c>
      <c r="C24" s="2">
        <v>9394</v>
      </c>
      <c r="D24" s="12">
        <v>1019.62</v>
      </c>
      <c r="E24" s="3">
        <f t="shared" si="0"/>
        <v>0.66772757039947606</v>
      </c>
    </row>
    <row r="25" spans="2:5" x14ac:dyDescent="0.25">
      <c r="B25" s="6">
        <v>45</v>
      </c>
      <c r="C25" s="2">
        <v>9240</v>
      </c>
      <c r="D25" s="12">
        <v>1031.8</v>
      </c>
      <c r="E25" s="3">
        <f t="shared" si="0"/>
        <v>0.67570399476096921</v>
      </c>
    </row>
    <row r="26" spans="2:5" x14ac:dyDescent="0.25">
      <c r="B26" s="6" t="s">
        <v>40</v>
      </c>
      <c r="C26" s="2">
        <v>17474</v>
      </c>
      <c r="D26" s="12">
        <v>1151.8499999999999</v>
      </c>
      <c r="E26" s="3">
        <f t="shared" si="0"/>
        <v>0.7543222003929273</v>
      </c>
    </row>
    <row r="27" spans="2:5" x14ac:dyDescent="0.25">
      <c r="B27" s="6" t="s">
        <v>37</v>
      </c>
      <c r="C27" s="7">
        <v>409870</v>
      </c>
      <c r="D27" s="79">
        <v>716.54</v>
      </c>
      <c r="E27" s="82">
        <f t="shared" si="0"/>
        <v>0.46924688932547476</v>
      </c>
    </row>
    <row r="28" spans="2:5" x14ac:dyDescent="0.25">
      <c r="B28" s="6" t="s">
        <v>5</v>
      </c>
      <c r="C28" s="2">
        <v>221748</v>
      </c>
      <c r="D28" s="12">
        <v>519.84</v>
      </c>
      <c r="E28" s="3">
        <f t="shared" si="0"/>
        <v>0.34043222003929274</v>
      </c>
    </row>
    <row r="29" spans="2:5" x14ac:dyDescent="0.25">
      <c r="B29" s="6" t="s">
        <v>6</v>
      </c>
      <c r="C29" s="2">
        <v>89625</v>
      </c>
      <c r="D29" s="12">
        <v>862.47</v>
      </c>
      <c r="E29" s="3">
        <f t="shared" si="0"/>
        <v>0.56481335952848721</v>
      </c>
    </row>
    <row r="30" spans="2:5" x14ac:dyDescent="0.25">
      <c r="B30" s="6" t="s">
        <v>42</v>
      </c>
      <c r="C30" s="2">
        <v>98497</v>
      </c>
      <c r="D30" s="12">
        <v>1026.5899999999999</v>
      </c>
      <c r="E30" s="3">
        <f t="shared" si="0"/>
        <v>0.6722920759659462</v>
      </c>
    </row>
    <row r="31" spans="2:5" x14ac:dyDescent="0.25">
      <c r="B31" s="94" t="s">
        <v>57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0.5" customHeight="1" x14ac:dyDescent="0.25">
      <c r="B33" s="93" t="s">
        <v>69</v>
      </c>
      <c r="C33" s="93"/>
      <c r="D33" s="50"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5.42578125" customWidth="1"/>
    <col min="4" max="5" width="15.28515625" customWidth="1"/>
  </cols>
  <sheetData>
    <row r="2" spans="2:29" ht="68.25" customHeight="1" x14ac:dyDescent="0.25">
      <c r="B2" s="92" t="s">
        <v>52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March 2026 (paid in April 2026)</v>
      </c>
    </row>
    <row r="6" spans="2:29" ht="33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 t="s">
        <v>38</v>
      </c>
      <c r="C7" s="2">
        <v>28726</v>
      </c>
      <c r="D7" s="12">
        <v>768.08</v>
      </c>
      <c r="E7" s="3">
        <f t="shared" ref="E7:E13" si="0">D7/$D$16</f>
        <v>0.50299934512115263</v>
      </c>
    </row>
    <row r="8" spans="2:29" x14ac:dyDescent="0.25">
      <c r="B8" s="6">
        <v>42</v>
      </c>
      <c r="C8" s="2">
        <v>12276</v>
      </c>
      <c r="D8" s="12">
        <v>798.68</v>
      </c>
      <c r="E8" s="3">
        <f t="shared" si="0"/>
        <v>0.52303863785199733</v>
      </c>
    </row>
    <row r="9" spans="2:29" x14ac:dyDescent="0.25">
      <c r="B9" s="6">
        <v>43</v>
      </c>
      <c r="C9" s="2">
        <v>7030</v>
      </c>
      <c r="D9" s="12">
        <v>834.53</v>
      </c>
      <c r="E9" s="3">
        <f t="shared" si="0"/>
        <v>0.54651604453176161</v>
      </c>
    </row>
    <row r="10" spans="2:29" x14ac:dyDescent="0.25">
      <c r="B10" s="6">
        <v>44</v>
      </c>
      <c r="C10" s="2">
        <v>4076</v>
      </c>
      <c r="D10" s="12">
        <v>867.64</v>
      </c>
      <c r="E10" s="3">
        <f t="shared" si="0"/>
        <v>0.56819908316961365</v>
      </c>
    </row>
    <row r="11" spans="2:29" x14ac:dyDescent="0.25">
      <c r="B11" s="6">
        <v>45</v>
      </c>
      <c r="C11" s="2">
        <v>2352</v>
      </c>
      <c r="D11" s="12">
        <v>890.4</v>
      </c>
      <c r="E11" s="3">
        <f t="shared" si="0"/>
        <v>0.58310412573673864</v>
      </c>
    </row>
    <row r="12" spans="2:29" x14ac:dyDescent="0.25">
      <c r="B12" s="6" t="s">
        <v>40</v>
      </c>
      <c r="C12" s="2">
        <v>2096</v>
      </c>
      <c r="D12" s="12">
        <v>915.43</v>
      </c>
      <c r="E12" s="3">
        <f t="shared" si="0"/>
        <v>0.59949574328749178</v>
      </c>
    </row>
    <row r="13" spans="2:29" x14ac:dyDescent="0.25">
      <c r="B13" s="6" t="s">
        <v>37</v>
      </c>
      <c r="C13" s="46">
        <v>58663</v>
      </c>
      <c r="D13" s="84">
        <v>795.12</v>
      </c>
      <c r="E13" s="82">
        <f t="shared" si="0"/>
        <v>0.52070726915520626</v>
      </c>
    </row>
    <row r="14" spans="2:29" x14ac:dyDescent="0.25">
      <c r="B14" s="96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14" s="96"/>
      <c r="D14" s="96"/>
      <c r="E14" s="96"/>
    </row>
    <row r="15" spans="2:29" x14ac:dyDescent="0.25">
      <c r="B15" s="97"/>
      <c r="C15" s="97"/>
      <c r="D15" s="97"/>
      <c r="E15" s="97"/>
    </row>
    <row r="16" spans="2:29" ht="44.25" customHeight="1" x14ac:dyDescent="0.25">
      <c r="B16" s="93" t="str">
        <f>'starosna mirovina BMU'!B33:C33</f>
        <v>Prosječna mjesečna isplaćena netoplaća Republike Hrvatske za veljaču 2026. u eurima (EUR) (izvor: DZS)</v>
      </c>
      <c r="C16" s="93"/>
      <c r="D16" s="47">
        <f>'starosna mirovina BMU'!D33</f>
        <v>1527</v>
      </c>
    </row>
  </sheetData>
  <mergeCells count="3">
    <mergeCell ref="B2:E2"/>
    <mergeCell ref="B16:C16"/>
    <mergeCell ref="B14:E15"/>
  </mergeCells>
  <conditionalFormatting sqref="E7:E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13" zoomScaleNormal="100" workbookViewId="0">
      <selection activeCell="G21" sqref="G21"/>
    </sheetView>
  </sheetViews>
  <sheetFormatPr defaultRowHeight="15" x14ac:dyDescent="0.25"/>
  <cols>
    <col min="2" max="2" width="15.140625" customWidth="1"/>
    <col min="3" max="4" width="16.140625" customWidth="1"/>
    <col min="5" max="5" width="15.28515625" customWidth="1"/>
  </cols>
  <sheetData>
    <row r="2" spans="2:29" ht="59.25" customHeight="1" x14ac:dyDescent="0.25">
      <c r="B2" s="98" t="s">
        <v>53</v>
      </c>
      <c r="C2" s="98"/>
      <c r="D2" s="98"/>
      <c r="E2" s="9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March 2026 (paid in April 2026)</v>
      </c>
    </row>
    <row r="6" spans="2:29" ht="40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 t="s">
        <v>39</v>
      </c>
      <c r="C7" s="2">
        <v>17103</v>
      </c>
      <c r="D7" s="12">
        <v>461.21323919780156</v>
      </c>
      <c r="E7" s="3">
        <f t="shared" ref="E7:E30" si="0">D7/$D$33</f>
        <v>0.30203879449757798</v>
      </c>
    </row>
    <row r="8" spans="2:29" x14ac:dyDescent="0.25">
      <c r="B8" s="6" t="s">
        <v>1</v>
      </c>
      <c r="C8" s="2">
        <v>14276</v>
      </c>
      <c r="D8" s="12">
        <v>628.13</v>
      </c>
      <c r="E8" s="3">
        <f t="shared" si="0"/>
        <v>0.41134905042567127</v>
      </c>
      <c r="I8" s="1"/>
    </row>
    <row r="9" spans="2:29" x14ac:dyDescent="0.25">
      <c r="B9" s="6" t="s">
        <v>2</v>
      </c>
      <c r="C9" s="2">
        <v>15648</v>
      </c>
      <c r="D9" s="12">
        <v>735.04</v>
      </c>
      <c r="E9" s="3">
        <f t="shared" si="0"/>
        <v>0.48136214800261951</v>
      </c>
    </row>
    <row r="10" spans="2:29" x14ac:dyDescent="0.25">
      <c r="B10" s="6">
        <v>30</v>
      </c>
      <c r="C10" s="2">
        <v>2869</v>
      </c>
      <c r="D10" s="12">
        <v>778.72</v>
      </c>
      <c r="E10" s="3">
        <f t="shared" si="0"/>
        <v>0.50996725605762938</v>
      </c>
    </row>
    <row r="11" spans="2:29" x14ac:dyDescent="0.25">
      <c r="B11" s="6">
        <v>31</v>
      </c>
      <c r="C11" s="2">
        <v>2316</v>
      </c>
      <c r="D11" s="12">
        <v>789.06</v>
      </c>
      <c r="E11" s="3">
        <f t="shared" si="0"/>
        <v>0.51673870333988203</v>
      </c>
    </row>
    <row r="12" spans="2:29" x14ac:dyDescent="0.25">
      <c r="B12" s="6">
        <v>32</v>
      </c>
      <c r="C12" s="2">
        <v>2073</v>
      </c>
      <c r="D12" s="12">
        <v>797.56</v>
      </c>
      <c r="E12" s="3">
        <f t="shared" si="0"/>
        <v>0.52230517354289452</v>
      </c>
    </row>
    <row r="13" spans="2:29" x14ac:dyDescent="0.25">
      <c r="B13" s="6">
        <v>33</v>
      </c>
      <c r="C13" s="2">
        <v>1726</v>
      </c>
      <c r="D13" s="12">
        <v>818.78</v>
      </c>
      <c r="E13" s="3">
        <f t="shared" si="0"/>
        <v>0.53620170268500322</v>
      </c>
    </row>
    <row r="14" spans="2:29" x14ac:dyDescent="0.25">
      <c r="B14" s="6">
        <v>34</v>
      </c>
      <c r="C14" s="2">
        <v>1301</v>
      </c>
      <c r="D14" s="12">
        <v>814.9</v>
      </c>
      <c r="E14" s="3">
        <f t="shared" si="0"/>
        <v>0.53366077275703994</v>
      </c>
    </row>
    <row r="15" spans="2:29" x14ac:dyDescent="0.25">
      <c r="B15" s="6">
        <v>35</v>
      </c>
      <c r="C15" s="2">
        <v>1079</v>
      </c>
      <c r="D15" s="12">
        <v>802.21</v>
      </c>
      <c r="E15" s="3">
        <f t="shared" si="0"/>
        <v>0.52535036018336612</v>
      </c>
    </row>
    <row r="16" spans="2:29" x14ac:dyDescent="0.25">
      <c r="B16" s="6">
        <v>36</v>
      </c>
      <c r="C16" s="2">
        <v>831</v>
      </c>
      <c r="D16" s="12">
        <v>823.93</v>
      </c>
      <c r="E16" s="3">
        <f t="shared" si="0"/>
        <v>0.53957432874918132</v>
      </c>
    </row>
    <row r="17" spans="2:5" x14ac:dyDescent="0.25">
      <c r="B17" s="6">
        <v>37</v>
      </c>
      <c r="C17" s="2">
        <v>616</v>
      </c>
      <c r="D17" s="12">
        <v>807.52</v>
      </c>
      <c r="E17" s="3">
        <f t="shared" si="0"/>
        <v>0.52882776686313027</v>
      </c>
    </row>
    <row r="18" spans="2:5" x14ac:dyDescent="0.25">
      <c r="B18" s="6">
        <v>38</v>
      </c>
      <c r="C18" s="2">
        <v>475</v>
      </c>
      <c r="D18" s="12">
        <v>840.06</v>
      </c>
      <c r="E18" s="3">
        <f t="shared" si="0"/>
        <v>0.55013752455795673</v>
      </c>
    </row>
    <row r="19" spans="2:5" x14ac:dyDescent="0.25">
      <c r="B19" s="6">
        <v>39</v>
      </c>
      <c r="C19" s="2">
        <v>280</v>
      </c>
      <c r="D19" s="12">
        <v>853.26</v>
      </c>
      <c r="E19" s="3">
        <f t="shared" si="0"/>
        <v>0.55878192534381144</v>
      </c>
    </row>
    <row r="20" spans="2:5" x14ac:dyDescent="0.25">
      <c r="B20" s="6">
        <v>40</v>
      </c>
      <c r="C20" s="2">
        <v>225</v>
      </c>
      <c r="D20" s="12">
        <v>830.62</v>
      </c>
      <c r="E20" s="3">
        <f t="shared" si="0"/>
        <v>0.54395546823837593</v>
      </c>
    </row>
    <row r="21" spans="2:5" x14ac:dyDescent="0.25">
      <c r="B21" s="6">
        <v>41</v>
      </c>
      <c r="C21" s="2">
        <v>114</v>
      </c>
      <c r="D21" s="12">
        <v>849.6</v>
      </c>
      <c r="E21" s="3">
        <f t="shared" si="0"/>
        <v>0.556385068762279</v>
      </c>
    </row>
    <row r="22" spans="2:5" x14ac:dyDescent="0.25">
      <c r="B22" s="6">
        <v>42</v>
      </c>
      <c r="C22" s="2">
        <v>58</v>
      </c>
      <c r="D22" s="12">
        <v>886</v>
      </c>
      <c r="E22" s="3">
        <f t="shared" si="0"/>
        <v>0.58022265880812052</v>
      </c>
    </row>
    <row r="23" spans="2:5" x14ac:dyDescent="0.25">
      <c r="B23" s="6">
        <v>43</v>
      </c>
      <c r="C23" s="2">
        <v>40</v>
      </c>
      <c r="D23" s="12">
        <v>877.55</v>
      </c>
      <c r="E23" s="3">
        <f t="shared" si="0"/>
        <v>0.57468893254747866</v>
      </c>
    </row>
    <row r="24" spans="2:5" x14ac:dyDescent="0.25">
      <c r="B24" s="6">
        <v>44</v>
      </c>
      <c r="C24" s="2">
        <v>23</v>
      </c>
      <c r="D24" s="12">
        <v>926.78</v>
      </c>
      <c r="E24" s="3">
        <f t="shared" si="0"/>
        <v>0.60692861820563193</v>
      </c>
    </row>
    <row r="25" spans="2:5" x14ac:dyDescent="0.25">
      <c r="B25" s="6">
        <v>45</v>
      </c>
      <c r="C25" s="2">
        <v>13</v>
      </c>
      <c r="D25" s="12">
        <v>912</v>
      </c>
      <c r="E25" s="3">
        <f t="shared" si="0"/>
        <v>0.59724950884086447</v>
      </c>
    </row>
    <row r="26" spans="2:5" x14ac:dyDescent="0.25">
      <c r="B26" s="6" t="s">
        <v>40</v>
      </c>
      <c r="C26" s="2">
        <v>14</v>
      </c>
      <c r="D26" s="12">
        <v>986.38</v>
      </c>
      <c r="E26" s="3">
        <f t="shared" si="0"/>
        <v>0.64595939751146036</v>
      </c>
    </row>
    <row r="27" spans="2:5" x14ac:dyDescent="0.25">
      <c r="B27" s="6" t="s">
        <v>37</v>
      </c>
      <c r="C27" s="7">
        <v>61080</v>
      </c>
      <c r="D27" s="79">
        <v>649.12</v>
      </c>
      <c r="E27" s="82">
        <f t="shared" si="0"/>
        <v>0.4250949574328749</v>
      </c>
    </row>
    <row r="28" spans="2:5" x14ac:dyDescent="0.25">
      <c r="B28" s="6" t="s">
        <v>5</v>
      </c>
      <c r="C28" s="2">
        <v>57312</v>
      </c>
      <c r="D28" s="12">
        <v>637.66</v>
      </c>
      <c r="E28" s="3">
        <f t="shared" si="0"/>
        <v>0.41759004584151932</v>
      </c>
    </row>
    <row r="29" spans="2:5" x14ac:dyDescent="0.25">
      <c r="B29" s="6" t="s">
        <v>6</v>
      </c>
      <c r="C29" s="2">
        <v>3281</v>
      </c>
      <c r="D29" s="12">
        <v>818.54</v>
      </c>
      <c r="E29" s="3">
        <f t="shared" si="0"/>
        <v>0.53604453176162403</v>
      </c>
    </row>
    <row r="30" spans="2:5" x14ac:dyDescent="0.25">
      <c r="B30" s="6" t="s">
        <v>41</v>
      </c>
      <c r="C30" s="2">
        <v>487</v>
      </c>
      <c r="D30" s="12">
        <v>856.7</v>
      </c>
      <c r="E30" s="3">
        <f t="shared" si="0"/>
        <v>0.56103470857891291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6.5" customHeight="1" x14ac:dyDescent="0.25">
      <c r="B33" s="93" t="str">
        <f>'starosna mirovina BMU'!B33:C33</f>
        <v>Prosječna mjesečna isplaćena netoplaća Republike Hrvatske za veljaču 2026. u eurima (EUR) (izvor: DZS)</v>
      </c>
      <c r="C33" s="93"/>
      <c r="D33" s="47">
        <f>'starosna mirovina BMU'!D33</f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zoomScaleNormal="100"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  <col min="9" max="9" width="12" bestFit="1" customWidth="1"/>
  </cols>
  <sheetData>
    <row r="2" spans="2:5" ht="49.5" customHeight="1" x14ac:dyDescent="0.25">
      <c r="B2" s="92" t="s">
        <v>11</v>
      </c>
      <c r="C2" s="92"/>
      <c r="D2" s="92"/>
      <c r="E2" s="92"/>
    </row>
    <row r="3" spans="2:5" ht="18.75" customHeight="1" x14ac:dyDescent="0.25">
      <c r="B3" s="99" t="s">
        <v>12</v>
      </c>
      <c r="C3" s="99"/>
      <c r="D3" s="99"/>
      <c r="E3" s="100"/>
    </row>
    <row r="4" spans="2:5" x14ac:dyDescent="0.25">
      <c r="C4" s="11"/>
      <c r="D4" s="11"/>
    </row>
    <row r="6" spans="2:5" x14ac:dyDescent="0.25">
      <c r="B6" t="str">
        <f>'starosna prevedena iz inv.BMU'!B5</f>
        <v>For March 2026 (paid in April 2026)</v>
      </c>
    </row>
    <row r="7" spans="2:5" ht="24" x14ac:dyDescent="0.25">
      <c r="B7" s="5" t="s">
        <v>10</v>
      </c>
      <c r="C7" s="5" t="s">
        <v>0</v>
      </c>
      <c r="D7" s="5" t="s">
        <v>8</v>
      </c>
      <c r="E7" s="5" t="str">
        <f>'starosna mirovina BMU'!E6</f>
        <v>Net replacement rate for February 2026.</v>
      </c>
    </row>
    <row r="8" spans="2:5" x14ac:dyDescent="0.25">
      <c r="B8" s="6" t="s">
        <v>9</v>
      </c>
      <c r="C8" s="2">
        <v>79109</v>
      </c>
      <c r="D8" s="12">
        <v>287.86682476077311</v>
      </c>
      <c r="E8" s="3">
        <f t="shared" ref="E8:E31" si="0">D8/$D$34</f>
        <v>0.18851789440784095</v>
      </c>
    </row>
    <row r="9" spans="2:5" x14ac:dyDescent="0.25">
      <c r="B9" s="6" t="s">
        <v>1</v>
      </c>
      <c r="C9" s="2">
        <v>62083</v>
      </c>
      <c r="D9" s="2">
        <v>363.79</v>
      </c>
      <c r="E9" s="3">
        <f t="shared" si="0"/>
        <v>0.23823837590045843</v>
      </c>
    </row>
    <row r="10" spans="2:5" x14ac:dyDescent="0.25">
      <c r="B10" s="6" t="s">
        <v>2</v>
      </c>
      <c r="C10" s="2">
        <v>65926</v>
      </c>
      <c r="D10" s="2">
        <v>459.82</v>
      </c>
      <c r="E10" s="3">
        <f t="shared" si="0"/>
        <v>0.30112639161755073</v>
      </c>
    </row>
    <row r="11" spans="2:5" x14ac:dyDescent="0.25">
      <c r="B11" s="6">
        <v>30</v>
      </c>
      <c r="C11" s="2">
        <v>24220</v>
      </c>
      <c r="D11" s="2">
        <v>544.19000000000005</v>
      </c>
      <c r="E11" s="3">
        <f t="shared" si="0"/>
        <v>0.35637851997380487</v>
      </c>
    </row>
    <row r="12" spans="2:5" x14ac:dyDescent="0.25">
      <c r="B12" s="6">
        <v>31</v>
      </c>
      <c r="C12" s="2">
        <v>15667</v>
      </c>
      <c r="D12" s="2">
        <v>562.73</v>
      </c>
      <c r="E12" s="3">
        <f t="shared" si="0"/>
        <v>0.36851997380484613</v>
      </c>
    </row>
    <row r="13" spans="2:5" x14ac:dyDescent="0.25">
      <c r="B13" s="6">
        <v>32</v>
      </c>
      <c r="C13" s="2">
        <v>14476</v>
      </c>
      <c r="D13" s="2">
        <v>572.71</v>
      </c>
      <c r="E13" s="3">
        <f t="shared" si="0"/>
        <v>0.37505566470203017</v>
      </c>
    </row>
    <row r="14" spans="2:5" x14ac:dyDescent="0.25">
      <c r="B14" s="6">
        <v>33</v>
      </c>
      <c r="C14" s="2">
        <v>12648</v>
      </c>
      <c r="D14" s="2">
        <v>594.57000000000005</v>
      </c>
      <c r="E14" s="3">
        <f t="shared" si="0"/>
        <v>0.38937131630648331</v>
      </c>
    </row>
    <row r="15" spans="2:5" x14ac:dyDescent="0.25">
      <c r="B15" s="6">
        <v>34</v>
      </c>
      <c r="C15" s="2">
        <v>9880</v>
      </c>
      <c r="D15" s="2">
        <v>627.23</v>
      </c>
      <c r="E15" s="3">
        <f t="shared" si="0"/>
        <v>0.41075965946299936</v>
      </c>
    </row>
    <row r="16" spans="2:5" x14ac:dyDescent="0.25">
      <c r="B16" s="6">
        <v>35</v>
      </c>
      <c r="C16" s="2">
        <v>45732</v>
      </c>
      <c r="D16" s="2">
        <v>635.46</v>
      </c>
      <c r="E16" s="3">
        <f t="shared" si="0"/>
        <v>0.41614931237721026</v>
      </c>
    </row>
    <row r="17" spans="2:5" x14ac:dyDescent="0.25">
      <c r="B17" s="6">
        <v>36</v>
      </c>
      <c r="C17" s="2">
        <v>15233</v>
      </c>
      <c r="D17" s="2">
        <v>676.56</v>
      </c>
      <c r="E17" s="3">
        <f t="shared" si="0"/>
        <v>0.44306483300589389</v>
      </c>
    </row>
    <row r="18" spans="2:5" x14ac:dyDescent="0.25">
      <c r="B18" s="6">
        <v>37</v>
      </c>
      <c r="C18" s="2">
        <v>13154</v>
      </c>
      <c r="D18" s="2">
        <v>713.68</v>
      </c>
      <c r="E18" s="3">
        <f t="shared" si="0"/>
        <v>0.46737393582187292</v>
      </c>
    </row>
    <row r="19" spans="2:5" x14ac:dyDescent="0.25">
      <c r="B19" s="6">
        <v>38</v>
      </c>
      <c r="C19" s="2">
        <v>12503</v>
      </c>
      <c r="D19" s="2">
        <v>755.08</v>
      </c>
      <c r="E19" s="3">
        <f t="shared" si="0"/>
        <v>0.49448592010478065</v>
      </c>
    </row>
    <row r="20" spans="2:5" x14ac:dyDescent="0.25">
      <c r="B20" s="6">
        <v>39</v>
      </c>
      <c r="C20" s="2">
        <v>11689</v>
      </c>
      <c r="D20" s="2">
        <v>797.58</v>
      </c>
      <c r="E20" s="3">
        <f t="shared" si="0"/>
        <v>0.52231827111984286</v>
      </c>
    </row>
    <row r="21" spans="2:5" x14ac:dyDescent="0.25">
      <c r="B21" s="6">
        <v>40</v>
      </c>
      <c r="C21" s="2">
        <v>27902</v>
      </c>
      <c r="D21" s="2">
        <v>780.05</v>
      </c>
      <c r="E21" s="3">
        <f t="shared" si="0"/>
        <v>0.51083824492468888</v>
      </c>
    </row>
    <row r="22" spans="2:5" x14ac:dyDescent="0.25">
      <c r="B22" s="6">
        <v>41</v>
      </c>
      <c r="C22" s="2">
        <v>37315</v>
      </c>
      <c r="D22" s="2">
        <v>685.59</v>
      </c>
      <c r="E22" s="3">
        <f t="shared" si="0"/>
        <v>0.44897838899803538</v>
      </c>
    </row>
    <row r="23" spans="2:5" x14ac:dyDescent="0.25">
      <c r="B23" s="6">
        <v>42</v>
      </c>
      <c r="C23" s="2">
        <v>20419</v>
      </c>
      <c r="D23" s="2">
        <v>727.54</v>
      </c>
      <c r="E23" s="3">
        <f t="shared" si="0"/>
        <v>0.4764505566470203</v>
      </c>
    </row>
    <row r="24" spans="2:5" x14ac:dyDescent="0.25">
      <c r="B24" s="6">
        <v>43</v>
      </c>
      <c r="C24" s="2">
        <v>15091</v>
      </c>
      <c r="D24" s="2">
        <v>758.34</v>
      </c>
      <c r="E24" s="3">
        <f t="shared" si="0"/>
        <v>0.49662082514734779</v>
      </c>
    </row>
    <row r="25" spans="2:5" x14ac:dyDescent="0.25">
      <c r="B25" s="6">
        <v>44</v>
      </c>
      <c r="C25" s="2">
        <v>11425</v>
      </c>
      <c r="D25" s="2">
        <v>790.15</v>
      </c>
      <c r="E25" s="3">
        <f t="shared" si="0"/>
        <v>0.51745252128356256</v>
      </c>
    </row>
    <row r="26" spans="2:5" x14ac:dyDescent="0.25">
      <c r="B26" s="6">
        <v>45</v>
      </c>
      <c r="C26" s="2">
        <v>9557</v>
      </c>
      <c r="D26" s="2">
        <v>808.13</v>
      </c>
      <c r="E26" s="3">
        <f t="shared" si="0"/>
        <v>0.52922724296005241</v>
      </c>
    </row>
    <row r="27" spans="2:5" x14ac:dyDescent="0.25">
      <c r="B27" s="6" t="s">
        <v>3</v>
      </c>
      <c r="C27" s="2">
        <v>15515</v>
      </c>
      <c r="D27" s="2">
        <v>897.91</v>
      </c>
      <c r="E27" s="3">
        <f t="shared" si="0"/>
        <v>0.58802226588081208</v>
      </c>
    </row>
    <row r="28" spans="2:5" x14ac:dyDescent="0.25">
      <c r="B28" s="6" t="s">
        <v>4</v>
      </c>
      <c r="C28" s="7">
        <v>519544</v>
      </c>
      <c r="D28" s="7">
        <v>561.12</v>
      </c>
      <c r="E28" s="4">
        <f t="shared" si="0"/>
        <v>0.36746561886051082</v>
      </c>
    </row>
    <row r="29" spans="2:5" x14ac:dyDescent="0.25">
      <c r="B29" s="6" t="s">
        <v>5</v>
      </c>
      <c r="C29" s="2">
        <v>284009</v>
      </c>
      <c r="D29" s="2">
        <v>421.38</v>
      </c>
      <c r="E29" s="3">
        <f t="shared" si="0"/>
        <v>0.27595284872298625</v>
      </c>
    </row>
    <row r="30" spans="2:5" x14ac:dyDescent="0.25">
      <c r="B30" s="6" t="s">
        <v>6</v>
      </c>
      <c r="C30" s="2">
        <v>98311</v>
      </c>
      <c r="D30" s="2">
        <v>686.78</v>
      </c>
      <c r="E30" s="3">
        <f t="shared" si="0"/>
        <v>0.44975769482645711</v>
      </c>
    </row>
    <row r="31" spans="2:5" x14ac:dyDescent="0.25">
      <c r="B31" s="6" t="s">
        <v>7</v>
      </c>
      <c r="C31" s="2">
        <v>137224</v>
      </c>
      <c r="D31" s="2">
        <v>760.29</v>
      </c>
      <c r="E31" s="3">
        <f t="shared" si="0"/>
        <v>0.49789783889980349</v>
      </c>
    </row>
    <row r="34" spans="2:4" ht="51" customHeight="1" x14ac:dyDescent="0.25">
      <c r="B34" s="101" t="str">
        <f>'starosna mirovina BMU'!B33:C33</f>
        <v>Prosječna mjesečna isplaćena netoplaća Republike Hrvatske za veljaču 2026. u eurima (EUR) (izvor: DZS)</v>
      </c>
      <c r="C34" s="102"/>
      <c r="D34" s="47">
        <f>'starosna mirovina BMU'!D33</f>
        <v>1527</v>
      </c>
    </row>
  </sheetData>
  <mergeCells count="3">
    <mergeCell ref="B2:E2"/>
    <mergeCell ref="B3:E3"/>
    <mergeCell ref="B34:C34"/>
  </mergeCells>
  <conditionalFormatting sqref="E8:E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{89C67D4C-8C51-4FA9-9997-5614D88EF127}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C67D4C-8C51-4FA9-9997-5614D88EF1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E8:E31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4.85546875" customWidth="1"/>
    <col min="4" max="5" width="15.7109375" customWidth="1"/>
  </cols>
  <sheetData>
    <row r="2" spans="2:29" ht="49.5" customHeight="1" x14ac:dyDescent="0.25">
      <c r="B2" s="92" t="s">
        <v>54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March 2026 (paid in April 2026)</v>
      </c>
    </row>
    <row r="6" spans="2:29" ht="37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>
        <v>30</v>
      </c>
      <c r="C7" s="2">
        <v>4460</v>
      </c>
      <c r="D7" s="12">
        <v>477.18834080717488</v>
      </c>
      <c r="E7" s="3">
        <f t="shared" ref="E7:E27" si="0">D7/$D$30</f>
        <v>0.31250055062683357</v>
      </c>
    </row>
    <row r="8" spans="2:29" x14ac:dyDescent="0.25">
      <c r="B8" s="6">
        <v>31</v>
      </c>
      <c r="C8" s="2">
        <v>4054</v>
      </c>
      <c r="D8" s="12">
        <v>458.76</v>
      </c>
      <c r="E8" s="3">
        <f t="shared" si="0"/>
        <v>0.30043222003929271</v>
      </c>
    </row>
    <row r="9" spans="2:29" x14ac:dyDescent="0.25">
      <c r="B9" s="6">
        <v>32</v>
      </c>
      <c r="C9" s="2">
        <v>5530</v>
      </c>
      <c r="D9" s="12">
        <v>495.87</v>
      </c>
      <c r="E9" s="3">
        <f t="shared" si="0"/>
        <v>0.32473477406679763</v>
      </c>
    </row>
    <row r="10" spans="2:29" x14ac:dyDescent="0.25">
      <c r="B10" s="6">
        <v>33</v>
      </c>
      <c r="C10" s="2">
        <v>6191</v>
      </c>
      <c r="D10" s="12">
        <v>531.23</v>
      </c>
      <c r="E10" s="3">
        <f t="shared" si="0"/>
        <v>0.34789129011132941</v>
      </c>
    </row>
    <row r="11" spans="2:29" x14ac:dyDescent="0.25">
      <c r="B11" s="6">
        <v>34</v>
      </c>
      <c r="C11" s="2">
        <v>5578</v>
      </c>
      <c r="D11" s="12">
        <v>553.78</v>
      </c>
      <c r="E11" s="3">
        <f t="shared" si="0"/>
        <v>0.36265880812049767</v>
      </c>
    </row>
    <row r="12" spans="2:29" x14ac:dyDescent="0.25">
      <c r="B12" s="6">
        <v>35</v>
      </c>
      <c r="C12" s="2">
        <v>12699</v>
      </c>
      <c r="D12" s="12">
        <v>605.47</v>
      </c>
      <c r="E12" s="3">
        <f t="shared" si="0"/>
        <v>0.39650949574328753</v>
      </c>
    </row>
    <row r="13" spans="2:29" x14ac:dyDescent="0.25">
      <c r="B13" s="6">
        <v>36</v>
      </c>
      <c r="C13" s="2">
        <v>10202</v>
      </c>
      <c r="D13" s="12">
        <v>616.39</v>
      </c>
      <c r="E13" s="3">
        <f t="shared" si="0"/>
        <v>0.40366077275703993</v>
      </c>
    </row>
    <row r="14" spans="2:29" x14ac:dyDescent="0.25">
      <c r="B14" s="6">
        <v>37</v>
      </c>
      <c r="C14" s="2">
        <v>10663</v>
      </c>
      <c r="D14" s="12">
        <v>635.59</v>
      </c>
      <c r="E14" s="3">
        <f t="shared" si="0"/>
        <v>0.41623444662737397</v>
      </c>
    </row>
    <row r="15" spans="2:29" x14ac:dyDescent="0.25">
      <c r="B15" s="6">
        <v>38</v>
      </c>
      <c r="C15" s="2">
        <v>10115</v>
      </c>
      <c r="D15" s="12">
        <v>647.44000000000005</v>
      </c>
      <c r="E15" s="3">
        <f t="shared" si="0"/>
        <v>0.42399476096922073</v>
      </c>
    </row>
    <row r="16" spans="2:29" x14ac:dyDescent="0.25">
      <c r="B16" s="6">
        <v>39</v>
      </c>
      <c r="C16" s="2">
        <v>8269</v>
      </c>
      <c r="D16" s="12">
        <v>672.44</v>
      </c>
      <c r="E16" s="3">
        <f t="shared" si="0"/>
        <v>0.44036673215455147</v>
      </c>
    </row>
    <row r="17" spans="2:5" x14ac:dyDescent="0.25">
      <c r="B17" s="6">
        <v>40</v>
      </c>
      <c r="C17" s="2">
        <v>5351</v>
      </c>
      <c r="D17" s="12">
        <v>693.91</v>
      </c>
      <c r="E17" s="3">
        <f t="shared" si="0"/>
        <v>0.45442698100851342</v>
      </c>
    </row>
    <row r="18" spans="2:5" x14ac:dyDescent="0.25">
      <c r="B18" s="6">
        <v>41</v>
      </c>
      <c r="C18" s="2">
        <v>1638</v>
      </c>
      <c r="D18" s="12">
        <v>685.12</v>
      </c>
      <c r="E18" s="3">
        <f t="shared" si="0"/>
        <v>0.44867059593975117</v>
      </c>
    </row>
    <row r="19" spans="2:5" x14ac:dyDescent="0.25">
      <c r="B19" s="6">
        <v>42</v>
      </c>
      <c r="C19" s="2">
        <v>590</v>
      </c>
      <c r="D19" s="12">
        <v>682.91</v>
      </c>
      <c r="E19" s="3">
        <f t="shared" si="0"/>
        <v>0.44722331368696788</v>
      </c>
    </row>
    <row r="20" spans="2:5" x14ac:dyDescent="0.25">
      <c r="B20" s="6">
        <v>43</v>
      </c>
      <c r="C20" s="2">
        <v>277</v>
      </c>
      <c r="D20" s="12">
        <v>705.26</v>
      </c>
      <c r="E20" s="3">
        <f t="shared" si="0"/>
        <v>0.46185985592665357</v>
      </c>
    </row>
    <row r="21" spans="2:5" x14ac:dyDescent="0.25">
      <c r="B21" s="6">
        <v>44</v>
      </c>
      <c r="C21" s="2">
        <v>128</v>
      </c>
      <c r="D21" s="12">
        <v>732.71</v>
      </c>
      <c r="E21" s="3">
        <f t="shared" si="0"/>
        <v>0.47983628028814673</v>
      </c>
    </row>
    <row r="22" spans="2:5" x14ac:dyDescent="0.25">
      <c r="B22" s="6">
        <v>45</v>
      </c>
      <c r="C22" s="2">
        <v>52</v>
      </c>
      <c r="D22" s="12">
        <v>768.1</v>
      </c>
      <c r="E22" s="3">
        <f t="shared" si="0"/>
        <v>0.50301244269810086</v>
      </c>
    </row>
    <row r="23" spans="2:5" x14ac:dyDescent="0.25">
      <c r="B23" s="6" t="s">
        <v>40</v>
      </c>
      <c r="C23" s="2">
        <v>39</v>
      </c>
      <c r="D23" s="12">
        <v>815.8</v>
      </c>
      <c r="E23" s="3">
        <f t="shared" si="0"/>
        <v>0.53425016371971179</v>
      </c>
    </row>
    <row r="24" spans="2:5" x14ac:dyDescent="0.25">
      <c r="B24" s="6" t="s">
        <v>37</v>
      </c>
      <c r="C24" s="7">
        <v>85836</v>
      </c>
      <c r="D24" s="79">
        <v>600.80999999999995</v>
      </c>
      <c r="E24" s="82">
        <f t="shared" si="0"/>
        <v>0.39345776031434182</v>
      </c>
    </row>
    <row r="25" spans="2:5" x14ac:dyDescent="0.25">
      <c r="B25" s="6" t="s">
        <v>5</v>
      </c>
      <c r="C25" s="2">
        <v>25813</v>
      </c>
      <c r="D25" s="12">
        <v>507.81</v>
      </c>
      <c r="E25" s="3">
        <f t="shared" si="0"/>
        <v>0.33255402750491159</v>
      </c>
    </row>
    <row r="26" spans="2:5" x14ac:dyDescent="0.25">
      <c r="B26" s="6" t="s">
        <v>6</v>
      </c>
      <c r="C26" s="2">
        <v>51948</v>
      </c>
      <c r="D26" s="12">
        <v>632.63</v>
      </c>
      <c r="E26" s="3">
        <f t="shared" si="0"/>
        <v>0.41429600523903076</v>
      </c>
    </row>
    <row r="27" spans="2:5" x14ac:dyDescent="0.25">
      <c r="B27" s="6" t="s">
        <v>42</v>
      </c>
      <c r="C27" s="2">
        <v>8075</v>
      </c>
      <c r="D27" s="12">
        <v>693.4</v>
      </c>
      <c r="E27" s="3">
        <f t="shared" si="0"/>
        <v>0.45409299279633264</v>
      </c>
    </row>
    <row r="28" spans="2:5" x14ac:dyDescent="0.25">
      <c r="B28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28" s="94"/>
      <c r="D28" s="94"/>
      <c r="E28" s="94"/>
    </row>
    <row r="29" spans="2:5" x14ac:dyDescent="0.25">
      <c r="B29" s="95"/>
      <c r="C29" s="95"/>
      <c r="D29" s="95"/>
      <c r="E29" s="95"/>
    </row>
    <row r="30" spans="2:5" ht="51.75" customHeight="1" x14ac:dyDescent="0.25">
      <c r="B30" s="93" t="str">
        <f>'starosna mirovina BMU'!B33:C33</f>
        <v>Prosječna mjesečna isplaćena netoplaća Republike Hrvatske za veljaču 2026. u eurima (EUR) (izvor: DZS)</v>
      </c>
      <c r="C30" s="93"/>
      <c r="D30" s="47">
        <f>'starosna mirovina BMU'!D33</f>
        <v>1527</v>
      </c>
    </row>
  </sheetData>
  <mergeCells count="3">
    <mergeCell ref="B2:E2"/>
    <mergeCell ref="B30:C30"/>
    <mergeCell ref="B28:E29"/>
  </mergeCells>
  <conditionalFormatting sqref="E7:E2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0"/>
  <sheetViews>
    <sheetView workbookViewId="0">
      <selection activeCell="N26" sqref="N26"/>
    </sheetView>
  </sheetViews>
  <sheetFormatPr defaultRowHeight="15" x14ac:dyDescent="0.25"/>
  <cols>
    <col min="2" max="2" width="15.140625" customWidth="1"/>
    <col min="3" max="3" width="14.85546875" customWidth="1"/>
    <col min="4" max="5" width="15.7109375" customWidth="1"/>
  </cols>
  <sheetData>
    <row r="1" spans="2:29" ht="17.25" customHeight="1" x14ac:dyDescent="0.25"/>
    <row r="2" spans="2:29" ht="63.75" customHeight="1" x14ac:dyDescent="0.25">
      <c r="B2" s="103" t="s">
        <v>68</v>
      </c>
      <c r="C2" s="103"/>
      <c r="D2" s="103"/>
      <c r="E2" s="103"/>
      <c r="F2" s="8"/>
      <c r="G2" s="8"/>
      <c r="H2" s="8"/>
      <c r="I2" s="8"/>
      <c r="J2" s="3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March 2026 (paid in April 2026)</v>
      </c>
    </row>
    <row r="6" spans="2:29" ht="37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>
        <v>30</v>
      </c>
      <c r="C7" s="2">
        <v>15600</v>
      </c>
      <c r="D7" s="12">
        <v>600.50516666666647</v>
      </c>
      <c r="E7" s="3">
        <f t="shared" ref="E7:E27" si="0">D7/$D$30</f>
        <v>0.39325813141235527</v>
      </c>
    </row>
    <row r="8" spans="2:29" x14ac:dyDescent="0.25">
      <c r="B8" s="6">
        <v>31</v>
      </c>
      <c r="C8" s="2">
        <v>5919</v>
      </c>
      <c r="D8" s="12">
        <v>638.95000000000005</v>
      </c>
      <c r="E8" s="3">
        <f t="shared" si="0"/>
        <v>0.41843483955468241</v>
      </c>
    </row>
    <row r="9" spans="2:29" x14ac:dyDescent="0.25">
      <c r="B9" s="6">
        <v>32</v>
      </c>
      <c r="C9" s="2">
        <v>5208</v>
      </c>
      <c r="D9" s="12">
        <v>665.45</v>
      </c>
      <c r="E9" s="3">
        <f t="shared" si="0"/>
        <v>0.43578912901113298</v>
      </c>
    </row>
    <row r="10" spans="2:29" x14ac:dyDescent="0.25">
      <c r="B10" s="6">
        <v>33</v>
      </c>
      <c r="C10" s="2">
        <v>4348</v>
      </c>
      <c r="D10" s="12">
        <v>687.07</v>
      </c>
      <c r="E10" s="3">
        <f t="shared" si="0"/>
        <v>0.44994760969220698</v>
      </c>
    </row>
    <row r="11" spans="2:29" x14ac:dyDescent="0.25">
      <c r="B11" s="6">
        <v>34</v>
      </c>
      <c r="C11" s="2">
        <v>3193</v>
      </c>
      <c r="D11" s="12">
        <v>706.68</v>
      </c>
      <c r="E11" s="3">
        <f t="shared" si="0"/>
        <v>0.46278978388998032</v>
      </c>
    </row>
    <row r="12" spans="2:29" x14ac:dyDescent="0.25">
      <c r="B12" s="6">
        <v>35</v>
      </c>
      <c r="C12" s="2">
        <v>16279</v>
      </c>
      <c r="D12" s="12">
        <v>768.62</v>
      </c>
      <c r="E12" s="3">
        <f t="shared" si="0"/>
        <v>0.5033529796987557</v>
      </c>
    </row>
    <row r="13" spans="2:29" x14ac:dyDescent="0.25">
      <c r="B13" s="6">
        <v>36</v>
      </c>
      <c r="C13" s="2">
        <v>8680</v>
      </c>
      <c r="D13" s="12">
        <v>782.38</v>
      </c>
      <c r="E13" s="3">
        <f t="shared" si="0"/>
        <v>0.51236411263916171</v>
      </c>
    </row>
    <row r="14" spans="2:29" x14ac:dyDescent="0.25">
      <c r="B14" s="6">
        <v>37</v>
      </c>
      <c r="C14" s="2">
        <v>7969</v>
      </c>
      <c r="D14" s="12">
        <v>797.56</v>
      </c>
      <c r="E14" s="3">
        <f t="shared" si="0"/>
        <v>0.52230517354289452</v>
      </c>
    </row>
    <row r="15" spans="2:29" x14ac:dyDescent="0.25">
      <c r="B15" s="6">
        <v>38</v>
      </c>
      <c r="C15" s="2">
        <v>7431</v>
      </c>
      <c r="D15" s="12">
        <v>813.38</v>
      </c>
      <c r="E15" s="3">
        <f t="shared" si="0"/>
        <v>0.53266535690897188</v>
      </c>
    </row>
    <row r="16" spans="2:29" x14ac:dyDescent="0.25">
      <c r="B16" s="6">
        <v>39</v>
      </c>
      <c r="C16" s="2">
        <v>6488</v>
      </c>
      <c r="D16" s="12">
        <v>820.64</v>
      </c>
      <c r="E16" s="3">
        <f t="shared" si="0"/>
        <v>0.53741977734119184</v>
      </c>
    </row>
    <row r="17" spans="2:5" x14ac:dyDescent="0.25">
      <c r="B17" s="6">
        <v>40</v>
      </c>
      <c r="C17" s="2">
        <v>6168</v>
      </c>
      <c r="D17" s="12">
        <v>831.36</v>
      </c>
      <c r="E17" s="3">
        <f t="shared" si="0"/>
        <v>0.54444007858546173</v>
      </c>
    </row>
    <row r="18" spans="2:5" x14ac:dyDescent="0.25">
      <c r="B18" s="6">
        <v>41</v>
      </c>
      <c r="C18" s="2">
        <v>3251</v>
      </c>
      <c r="D18" s="12">
        <v>856.76</v>
      </c>
      <c r="E18" s="3">
        <f t="shared" si="0"/>
        <v>0.56107400130975771</v>
      </c>
    </row>
    <row r="19" spans="2:5" x14ac:dyDescent="0.25">
      <c r="B19" s="6">
        <v>42</v>
      </c>
      <c r="C19" s="2">
        <v>1735</v>
      </c>
      <c r="D19" s="12">
        <v>891.57</v>
      </c>
      <c r="E19" s="3">
        <f t="shared" si="0"/>
        <v>0.5838703339882122</v>
      </c>
    </row>
    <row r="20" spans="2:5" x14ac:dyDescent="0.25">
      <c r="B20" s="6">
        <v>43</v>
      </c>
      <c r="C20" s="2">
        <v>970</v>
      </c>
      <c r="D20" s="12">
        <v>908.11</v>
      </c>
      <c r="E20" s="3">
        <f t="shared" si="0"/>
        <v>0.59470203012442702</v>
      </c>
    </row>
    <row r="21" spans="2:5" x14ac:dyDescent="0.25">
      <c r="B21" s="6">
        <v>44</v>
      </c>
      <c r="C21" s="2">
        <v>563</v>
      </c>
      <c r="D21" s="12">
        <v>950.3</v>
      </c>
      <c r="E21" s="3">
        <f t="shared" si="0"/>
        <v>0.62233136869679107</v>
      </c>
    </row>
    <row r="22" spans="2:5" x14ac:dyDescent="0.25">
      <c r="B22" s="6">
        <v>45</v>
      </c>
      <c r="C22" s="2">
        <v>244</v>
      </c>
      <c r="D22" s="12">
        <v>949.29</v>
      </c>
      <c r="E22" s="3">
        <f t="shared" si="0"/>
        <v>0.62166994106090367</v>
      </c>
    </row>
    <row r="23" spans="2:5" x14ac:dyDescent="0.25">
      <c r="B23" s="6" t="s">
        <v>40</v>
      </c>
      <c r="C23" s="2">
        <v>172</v>
      </c>
      <c r="D23" s="12">
        <v>1003.32</v>
      </c>
      <c r="E23" s="3">
        <f t="shared" si="0"/>
        <v>0.65705304518664054</v>
      </c>
    </row>
    <row r="24" spans="2:5" x14ac:dyDescent="0.25">
      <c r="B24" s="6" t="s">
        <v>37</v>
      </c>
      <c r="C24" s="7">
        <v>94218</v>
      </c>
      <c r="D24" s="79">
        <v>744.73</v>
      </c>
      <c r="E24" s="82">
        <f t="shared" si="0"/>
        <v>0.48770792403405372</v>
      </c>
    </row>
    <row r="25" spans="2:5" x14ac:dyDescent="0.25">
      <c r="B25" s="6" t="s">
        <v>5</v>
      </c>
      <c r="C25" s="2">
        <v>34268</v>
      </c>
      <c r="D25" s="12">
        <v>637.89</v>
      </c>
      <c r="E25" s="3">
        <f t="shared" si="0"/>
        <v>0.41774066797642434</v>
      </c>
    </row>
    <row r="26" spans="2:5" x14ac:dyDescent="0.25">
      <c r="B26" s="6" t="s">
        <v>6</v>
      </c>
      <c r="C26" s="2">
        <v>46847</v>
      </c>
      <c r="D26" s="12">
        <v>790.4</v>
      </c>
      <c r="E26" s="3">
        <f t="shared" si="0"/>
        <v>0.51761624099541581</v>
      </c>
    </row>
    <row r="27" spans="2:5" x14ac:dyDescent="0.25">
      <c r="B27" s="6" t="s">
        <v>42</v>
      </c>
      <c r="C27" s="2">
        <v>13103</v>
      </c>
      <c r="D27" s="12">
        <v>860.88</v>
      </c>
      <c r="E27" s="3">
        <f t="shared" si="0"/>
        <v>0.56377210216110019</v>
      </c>
    </row>
    <row r="28" spans="2:5" x14ac:dyDescent="0.25">
      <c r="B28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28" s="94"/>
      <c r="D28" s="94"/>
      <c r="E28" s="94"/>
    </row>
    <row r="29" spans="2:5" x14ac:dyDescent="0.25">
      <c r="B29" s="95"/>
      <c r="C29" s="95"/>
      <c r="D29" s="95"/>
      <c r="E29" s="95"/>
    </row>
    <row r="30" spans="2:5" ht="51.75" customHeight="1" x14ac:dyDescent="0.25">
      <c r="B30" s="93" t="str">
        <f>'starosna mirovina BMU'!B33:C33</f>
        <v>Prosječna mjesečna isplaćena netoplaća Republike Hrvatske za veljaču 2026. u eurima (EUR) (izvor: DZS)</v>
      </c>
      <c r="C30" s="93"/>
      <c r="D30" s="47">
        <f>'starosna mirovina BMU'!D33</f>
        <v>1527</v>
      </c>
    </row>
  </sheetData>
  <mergeCells count="3">
    <mergeCell ref="B2:E2"/>
    <mergeCell ref="B28:E29"/>
    <mergeCell ref="B30:C30"/>
  </mergeCells>
  <conditionalFormatting sqref="E7: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{7F252780-6FB5-4E7D-9B35-80E57C772A6B}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252780-6FB5-4E7D-9B35-80E57C772A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topLeftCell="A7" workbookViewId="0">
      <selection activeCell="C7" sqref="C7:D26"/>
    </sheetView>
  </sheetViews>
  <sheetFormatPr defaultRowHeight="15" x14ac:dyDescent="0.25"/>
  <cols>
    <col min="2" max="2" width="15.140625" customWidth="1"/>
    <col min="3" max="3" width="14.7109375" customWidth="1"/>
    <col min="4" max="4" width="15.140625" customWidth="1"/>
    <col min="5" max="5" width="14.5703125" customWidth="1"/>
  </cols>
  <sheetData>
    <row r="2" spans="2:29" ht="57.75" customHeight="1" x14ac:dyDescent="0.25">
      <c r="B2" s="98" t="s">
        <v>55</v>
      </c>
      <c r="C2" s="98"/>
      <c r="D2" s="98"/>
      <c r="E2" s="9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March 2026 (paid in April 2026)</v>
      </c>
    </row>
    <row r="6" spans="2:29" ht="40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>
        <v>31</v>
      </c>
      <c r="C7" s="2">
        <v>13</v>
      </c>
      <c r="D7" s="12">
        <v>540.41999999999996</v>
      </c>
      <c r="E7" s="3">
        <f t="shared" ref="E7:E26" si="0">D7/$D$29</f>
        <v>0.35390962671905696</v>
      </c>
    </row>
    <row r="8" spans="2:29" x14ac:dyDescent="0.25">
      <c r="B8" s="6">
        <v>32</v>
      </c>
      <c r="C8" s="2">
        <v>45</v>
      </c>
      <c r="D8" s="12">
        <v>537.21</v>
      </c>
      <c r="E8" s="3">
        <f t="shared" si="0"/>
        <v>0.35180746561886056</v>
      </c>
    </row>
    <row r="9" spans="2:29" x14ac:dyDescent="0.25">
      <c r="B9" s="6">
        <v>33</v>
      </c>
      <c r="C9" s="2">
        <v>39</v>
      </c>
      <c r="D9" s="12">
        <v>554.98</v>
      </c>
      <c r="E9" s="3">
        <f t="shared" si="0"/>
        <v>0.36344466273739362</v>
      </c>
    </row>
    <row r="10" spans="2:29" x14ac:dyDescent="0.25">
      <c r="B10" s="6">
        <v>34</v>
      </c>
      <c r="C10" s="2">
        <v>23</v>
      </c>
      <c r="D10" s="12">
        <v>570.99</v>
      </c>
      <c r="E10" s="3">
        <f t="shared" si="0"/>
        <v>0.37392927308447937</v>
      </c>
    </row>
    <row r="11" spans="2:29" x14ac:dyDescent="0.25">
      <c r="B11" s="6">
        <v>35</v>
      </c>
      <c r="C11" s="2">
        <v>89</v>
      </c>
      <c r="D11" s="12">
        <v>661</v>
      </c>
      <c r="E11" s="3">
        <f t="shared" si="0"/>
        <v>0.43287491814014406</v>
      </c>
    </row>
    <row r="12" spans="2:29" x14ac:dyDescent="0.25">
      <c r="B12" s="6">
        <v>36</v>
      </c>
      <c r="C12" s="2">
        <v>57</v>
      </c>
      <c r="D12" s="12">
        <v>654.33000000000004</v>
      </c>
      <c r="E12" s="3">
        <f t="shared" si="0"/>
        <v>0.42850687622789785</v>
      </c>
    </row>
    <row r="13" spans="2:29" x14ac:dyDescent="0.25">
      <c r="B13" s="6">
        <v>37</v>
      </c>
      <c r="C13" s="2">
        <v>48</v>
      </c>
      <c r="D13" s="12">
        <v>667.31</v>
      </c>
      <c r="E13" s="3">
        <f t="shared" si="0"/>
        <v>0.43700720366732149</v>
      </c>
    </row>
    <row r="14" spans="2:29" x14ac:dyDescent="0.25">
      <c r="B14" s="6">
        <v>38</v>
      </c>
      <c r="C14" s="2">
        <v>27</v>
      </c>
      <c r="D14" s="12">
        <v>714.48</v>
      </c>
      <c r="E14" s="3">
        <f t="shared" si="0"/>
        <v>0.46789783889980358</v>
      </c>
    </row>
    <row r="15" spans="2:29" x14ac:dyDescent="0.25">
      <c r="B15" s="6">
        <v>39</v>
      </c>
      <c r="C15" s="2">
        <v>19</v>
      </c>
      <c r="D15" s="12">
        <v>723.11</v>
      </c>
      <c r="E15" s="3">
        <f t="shared" si="0"/>
        <v>0.47354944335297972</v>
      </c>
    </row>
    <row r="16" spans="2:29" x14ac:dyDescent="0.25">
      <c r="B16" s="6">
        <v>40</v>
      </c>
      <c r="C16" s="2">
        <v>10</v>
      </c>
      <c r="D16" s="12">
        <v>776.56</v>
      </c>
      <c r="E16" s="3">
        <f t="shared" si="0"/>
        <v>0.50855271774721678</v>
      </c>
    </row>
    <row r="17" spans="2:5" x14ac:dyDescent="0.25">
      <c r="B17" s="6">
        <v>41</v>
      </c>
      <c r="C17" s="2">
        <v>3</v>
      </c>
      <c r="D17" s="12">
        <v>811.7</v>
      </c>
      <c r="E17" s="3">
        <f t="shared" si="0"/>
        <v>0.53156516044531765</v>
      </c>
    </row>
    <row r="18" spans="2:5" x14ac:dyDescent="0.25">
      <c r="B18" s="6">
        <v>42</v>
      </c>
      <c r="C18" s="2">
        <v>4</v>
      </c>
      <c r="D18" s="12">
        <v>804.31</v>
      </c>
      <c r="E18" s="3">
        <f t="shared" si="0"/>
        <v>0.52672560576293381</v>
      </c>
    </row>
    <row r="19" spans="2:5" x14ac:dyDescent="0.25">
      <c r="B19" s="6">
        <v>43</v>
      </c>
      <c r="C19" s="2">
        <v>2</v>
      </c>
      <c r="D19" s="12">
        <v>910.79</v>
      </c>
      <c r="E19" s="3">
        <f t="shared" si="0"/>
        <v>0.59645710543549446</v>
      </c>
    </row>
    <row r="20" spans="2:5" x14ac:dyDescent="0.25">
      <c r="B20" s="6">
        <v>44</v>
      </c>
      <c r="C20" s="2">
        <v>0</v>
      </c>
      <c r="D20" s="12">
        <v>0</v>
      </c>
      <c r="E20" s="3">
        <f t="shared" si="0"/>
        <v>0</v>
      </c>
    </row>
    <row r="21" spans="2:5" x14ac:dyDescent="0.25">
      <c r="B21" s="6">
        <v>45</v>
      </c>
      <c r="C21" s="2">
        <v>0</v>
      </c>
      <c r="D21" s="12">
        <v>0</v>
      </c>
      <c r="E21" s="3">
        <f t="shared" si="0"/>
        <v>0</v>
      </c>
    </row>
    <row r="22" spans="2:5" x14ac:dyDescent="0.25">
      <c r="B22" s="6" t="s">
        <v>40</v>
      </c>
      <c r="C22" s="2">
        <v>0</v>
      </c>
      <c r="D22" s="12">
        <v>0</v>
      </c>
      <c r="E22" s="3">
        <f t="shared" si="0"/>
        <v>0</v>
      </c>
    </row>
    <row r="23" spans="2:5" x14ac:dyDescent="0.25">
      <c r="B23" s="6" t="s">
        <v>37</v>
      </c>
      <c r="C23" s="7">
        <v>379</v>
      </c>
      <c r="D23" s="79">
        <v>639.59</v>
      </c>
      <c r="E23" s="82">
        <f t="shared" si="0"/>
        <v>0.41885396201702685</v>
      </c>
    </row>
    <row r="24" spans="2:5" x14ac:dyDescent="0.25">
      <c r="B24" s="6" t="s">
        <v>5</v>
      </c>
      <c r="C24" s="2">
        <v>120</v>
      </c>
      <c r="D24" s="12">
        <v>549.80999999999995</v>
      </c>
      <c r="E24" s="3">
        <f t="shared" si="0"/>
        <v>0.36005893909626713</v>
      </c>
    </row>
    <row r="25" spans="2:5" x14ac:dyDescent="0.25">
      <c r="B25" s="6" t="s">
        <v>6</v>
      </c>
      <c r="C25" s="2">
        <v>240</v>
      </c>
      <c r="D25" s="12">
        <v>671.61</v>
      </c>
      <c r="E25" s="3">
        <f t="shared" si="0"/>
        <v>0.43982318271119841</v>
      </c>
    </row>
    <row r="26" spans="2:5" x14ac:dyDescent="0.25">
      <c r="B26" s="6" t="s">
        <v>42</v>
      </c>
      <c r="C26" s="2">
        <v>19</v>
      </c>
      <c r="D26" s="12">
        <v>802.08</v>
      </c>
      <c r="E26" s="3">
        <f t="shared" si="0"/>
        <v>0.52526522593320235</v>
      </c>
    </row>
    <row r="27" spans="2:5" ht="12.75" customHeight="1" x14ac:dyDescent="0.25">
      <c r="B27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27" s="94"/>
      <c r="D27" s="94"/>
      <c r="E27" s="94"/>
    </row>
    <row r="28" spans="2:5" x14ac:dyDescent="0.25">
      <c r="B28" s="95"/>
      <c r="C28" s="95"/>
      <c r="D28" s="95"/>
      <c r="E28" s="95"/>
    </row>
    <row r="29" spans="2:5" ht="48" customHeight="1" x14ac:dyDescent="0.25">
      <c r="B29" s="93" t="str">
        <f>'starosna mirovina BMU'!B33:C33</f>
        <v>Prosječna mjesečna isplaćena netoplaća Republike Hrvatske za veljaču 2026. u eurima (EUR) (izvor: DZS)</v>
      </c>
      <c r="C29" s="93"/>
      <c r="D29" s="47">
        <f>'starosna mirovina BMU'!D33</f>
        <v>1527</v>
      </c>
    </row>
  </sheetData>
  <mergeCells count="3">
    <mergeCell ref="B2:E2"/>
    <mergeCell ref="B29:C29"/>
    <mergeCell ref="B27:E28"/>
  </mergeCells>
  <conditionalFormatting sqref="E7:E2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7" workbookViewId="0">
      <selection activeCell="C7" sqref="C7:D30"/>
    </sheetView>
  </sheetViews>
  <sheetFormatPr defaultRowHeight="15" x14ac:dyDescent="0.25"/>
  <cols>
    <col min="2" max="2" width="15.140625" customWidth="1"/>
    <col min="3" max="3" width="14.85546875" customWidth="1"/>
    <col min="4" max="4" width="15.28515625" customWidth="1"/>
    <col min="5" max="5" width="15.42578125" customWidth="1"/>
  </cols>
  <sheetData>
    <row r="2" spans="2:29" ht="50.25" customHeight="1" x14ac:dyDescent="0.25">
      <c r="B2" s="92" t="s">
        <v>56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26.25" customHeight="1" x14ac:dyDescent="0.25"/>
    <row r="5" spans="2:29" x14ac:dyDescent="0.25">
      <c r="B5" t="str">
        <f>'starosna mirovina BMU'!B5</f>
        <v>For March 2026 (paid in April 2026)</v>
      </c>
    </row>
    <row r="6" spans="2:29" ht="34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February 2026.</v>
      </c>
    </row>
    <row r="7" spans="2:29" x14ac:dyDescent="0.25">
      <c r="B7" s="6" t="s">
        <v>39</v>
      </c>
      <c r="C7" s="2">
        <v>86113</v>
      </c>
      <c r="D7" s="12">
        <v>402.34769477314688</v>
      </c>
      <c r="E7" s="3">
        <f t="shared" ref="E7:E30" si="0">D7/$D$33</f>
        <v>0.26348899461240793</v>
      </c>
    </row>
    <row r="8" spans="2:29" x14ac:dyDescent="0.25">
      <c r="B8" s="6" t="s">
        <v>1</v>
      </c>
      <c r="C8" s="2">
        <v>60297</v>
      </c>
      <c r="D8" s="12">
        <v>476.21</v>
      </c>
      <c r="E8" s="3">
        <f t="shared" si="0"/>
        <v>0.31185985592665355</v>
      </c>
    </row>
    <row r="9" spans="2:29" x14ac:dyDescent="0.25">
      <c r="B9" s="6" t="s">
        <v>2</v>
      </c>
      <c r="C9" s="2">
        <v>65026</v>
      </c>
      <c r="D9" s="12">
        <v>594.66</v>
      </c>
      <c r="E9" s="3">
        <f t="shared" si="0"/>
        <v>0.38943025540275045</v>
      </c>
    </row>
    <row r="10" spans="2:29" x14ac:dyDescent="0.25">
      <c r="B10" s="6">
        <v>30</v>
      </c>
      <c r="C10" s="2">
        <v>39692</v>
      </c>
      <c r="D10" s="12">
        <v>644.27</v>
      </c>
      <c r="E10" s="3">
        <f t="shared" si="0"/>
        <v>0.42191879502292073</v>
      </c>
    </row>
    <row r="11" spans="2:29" x14ac:dyDescent="0.25">
      <c r="B11" s="6">
        <v>31</v>
      </c>
      <c r="C11" s="2">
        <v>24682</v>
      </c>
      <c r="D11" s="12">
        <v>654.83000000000004</v>
      </c>
      <c r="E11" s="3">
        <f t="shared" si="0"/>
        <v>0.42883431565160446</v>
      </c>
    </row>
    <row r="12" spans="2:29" x14ac:dyDescent="0.25">
      <c r="B12" s="6">
        <v>32</v>
      </c>
      <c r="C12" s="2">
        <v>24446</v>
      </c>
      <c r="D12" s="12">
        <v>660.91</v>
      </c>
      <c r="E12" s="3">
        <f t="shared" si="0"/>
        <v>0.43281597904387686</v>
      </c>
    </row>
    <row r="13" spans="2:29" x14ac:dyDescent="0.25">
      <c r="B13" s="6">
        <v>33</v>
      </c>
      <c r="C13" s="2">
        <v>22651</v>
      </c>
      <c r="D13" s="12">
        <v>677.54</v>
      </c>
      <c r="E13" s="3">
        <f t="shared" si="0"/>
        <v>0.44370661427635882</v>
      </c>
    </row>
    <row r="14" spans="2:29" x14ac:dyDescent="0.25">
      <c r="B14" s="6">
        <v>34</v>
      </c>
      <c r="C14" s="2">
        <v>18461</v>
      </c>
      <c r="D14" s="12">
        <v>701.2</v>
      </c>
      <c r="E14" s="3">
        <f t="shared" si="0"/>
        <v>0.45920104780615589</v>
      </c>
    </row>
    <row r="15" spans="2:29" x14ac:dyDescent="0.25">
      <c r="B15" s="6">
        <v>35</v>
      </c>
      <c r="C15" s="2">
        <v>69269</v>
      </c>
      <c r="D15" s="12">
        <v>755.73</v>
      </c>
      <c r="E15" s="3">
        <f t="shared" si="0"/>
        <v>0.4949115913555992</v>
      </c>
    </row>
    <row r="16" spans="2:29" x14ac:dyDescent="0.25">
      <c r="B16" s="6">
        <v>36</v>
      </c>
      <c r="C16" s="2">
        <v>33378</v>
      </c>
      <c r="D16" s="12">
        <v>758.18</v>
      </c>
      <c r="E16" s="3">
        <f t="shared" si="0"/>
        <v>0.49651604453176157</v>
      </c>
    </row>
    <row r="17" spans="2:5" x14ac:dyDescent="0.25">
      <c r="B17" s="6">
        <v>37</v>
      </c>
      <c r="C17" s="2">
        <v>31622</v>
      </c>
      <c r="D17" s="12">
        <v>778.36</v>
      </c>
      <c r="E17" s="3">
        <f t="shared" si="0"/>
        <v>0.5097314996725606</v>
      </c>
    </row>
    <row r="18" spans="2:5" x14ac:dyDescent="0.25">
      <c r="B18" s="6">
        <v>38</v>
      </c>
      <c r="C18" s="2">
        <v>30372</v>
      </c>
      <c r="D18" s="12">
        <v>808.86</v>
      </c>
      <c r="E18" s="3">
        <f t="shared" si="0"/>
        <v>0.52970530451866404</v>
      </c>
    </row>
    <row r="19" spans="2:5" x14ac:dyDescent="0.25">
      <c r="B19" s="6">
        <v>39</v>
      </c>
      <c r="C19" s="2">
        <v>27300</v>
      </c>
      <c r="D19" s="12">
        <v>849.9</v>
      </c>
      <c r="E19" s="3">
        <f t="shared" si="0"/>
        <v>0.55658153241650288</v>
      </c>
    </row>
    <row r="20" spans="2:5" x14ac:dyDescent="0.25">
      <c r="B20" s="6">
        <v>40</v>
      </c>
      <c r="C20" s="2">
        <v>37393</v>
      </c>
      <c r="D20" s="12">
        <v>911.77</v>
      </c>
      <c r="E20" s="3">
        <f t="shared" si="0"/>
        <v>0.59709888670595934</v>
      </c>
    </row>
    <row r="21" spans="2:5" x14ac:dyDescent="0.25">
      <c r="B21" s="6">
        <v>41</v>
      </c>
      <c r="C21" s="2">
        <v>48344</v>
      </c>
      <c r="D21" s="12">
        <v>841.22</v>
      </c>
      <c r="E21" s="3">
        <f t="shared" si="0"/>
        <v>0.55089718402095611</v>
      </c>
    </row>
    <row r="22" spans="2:5" x14ac:dyDescent="0.25">
      <c r="B22" s="6">
        <v>42</v>
      </c>
      <c r="C22" s="2">
        <v>26148</v>
      </c>
      <c r="D22" s="12">
        <v>892.46</v>
      </c>
      <c r="E22" s="3">
        <f t="shared" si="0"/>
        <v>0.58445317616240999</v>
      </c>
    </row>
    <row r="23" spans="2:5" x14ac:dyDescent="0.25">
      <c r="B23" s="6">
        <v>43</v>
      </c>
      <c r="C23" s="2">
        <v>18972</v>
      </c>
      <c r="D23" s="12">
        <v>931.55</v>
      </c>
      <c r="E23" s="3">
        <f t="shared" si="0"/>
        <v>0.61005239030779301</v>
      </c>
    </row>
    <row r="24" spans="2:5" x14ac:dyDescent="0.25">
      <c r="B24" s="6">
        <v>44</v>
      </c>
      <c r="C24" s="2">
        <v>14184</v>
      </c>
      <c r="D24" s="12">
        <v>970.46</v>
      </c>
      <c r="E24" s="3">
        <f t="shared" si="0"/>
        <v>0.63553372626064175</v>
      </c>
    </row>
    <row r="25" spans="2:5" x14ac:dyDescent="0.25">
      <c r="B25" s="6">
        <v>45</v>
      </c>
      <c r="C25" s="2">
        <v>11901</v>
      </c>
      <c r="D25" s="12">
        <v>1000.88</v>
      </c>
      <c r="E25" s="3">
        <f t="shared" si="0"/>
        <v>0.65545514079895217</v>
      </c>
    </row>
    <row r="26" spans="2:5" x14ac:dyDescent="0.25">
      <c r="B26" s="6" t="s">
        <v>40</v>
      </c>
      <c r="C26" s="2">
        <v>19795</v>
      </c>
      <c r="D26" s="12">
        <v>1124.75</v>
      </c>
      <c r="E26" s="3">
        <f t="shared" si="0"/>
        <v>0.73657498362802887</v>
      </c>
    </row>
    <row r="27" spans="2:5" x14ac:dyDescent="0.25">
      <c r="B27" s="6" t="s">
        <v>37</v>
      </c>
      <c r="C27" s="7">
        <v>710046</v>
      </c>
      <c r="D27" s="79">
        <v>706.94</v>
      </c>
      <c r="E27" s="82">
        <f t="shared" si="0"/>
        <v>0.46296005239030785</v>
      </c>
    </row>
    <row r="28" spans="2:5" x14ac:dyDescent="0.25">
      <c r="B28" s="6" t="s">
        <v>5</v>
      </c>
      <c r="C28" s="2">
        <v>341368</v>
      </c>
      <c r="D28" s="12">
        <v>551.35</v>
      </c>
      <c r="E28" s="3">
        <f t="shared" si="0"/>
        <v>0.36106745252128358</v>
      </c>
    </row>
    <row r="29" spans="2:5" x14ac:dyDescent="0.25">
      <c r="B29" s="6" t="s">
        <v>6</v>
      </c>
      <c r="C29" s="2">
        <v>191941</v>
      </c>
      <c r="D29" s="12">
        <v>781.68</v>
      </c>
      <c r="E29" s="3">
        <f t="shared" si="0"/>
        <v>0.51190569744597247</v>
      </c>
    </row>
    <row r="30" spans="2:5" x14ac:dyDescent="0.25">
      <c r="B30" s="6" t="s">
        <v>42</v>
      </c>
      <c r="C30" s="2">
        <v>176737</v>
      </c>
      <c r="D30" s="12">
        <v>926.3</v>
      </c>
      <c r="E30" s="3">
        <f t="shared" si="0"/>
        <v>0.60661427635887355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5.75" customHeight="1" x14ac:dyDescent="0.25">
      <c r="B33" s="93" t="str">
        <f>'starosna mirovina BMU'!B33:C33</f>
        <v>Prosječna mjesečna isplaćena netoplaća Republike Hrvatske za veljaču 2026. u eurima (EUR) (izvor: DZS)</v>
      </c>
      <c r="C33" s="93"/>
      <c r="D33" s="47">
        <f>'starosna mirovina BMU'!D33</f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</vt:i4>
      </vt:variant>
    </vt:vector>
  </HeadingPairs>
  <TitlesOfParts>
    <vt:vector size="13" baseType="lpstr">
      <vt:lpstr>NOVO GRAF+TABLICA</vt:lpstr>
      <vt:lpstr>starosna mirovina BMU</vt:lpstr>
      <vt:lpstr>starosna za dugo.osig. BMU</vt:lpstr>
      <vt:lpstr>starosna prevedena iz inv.BMU</vt:lpstr>
      <vt:lpstr>UKUPNO starosna BMU</vt:lpstr>
      <vt:lpstr>PSM BMU</vt:lpstr>
      <vt:lpstr>PSM 70+</vt:lpstr>
      <vt:lpstr>PSM zbog stečaja BMU</vt:lpstr>
      <vt:lpstr>sveukupno ST BMU</vt:lpstr>
      <vt:lpstr>invalidska BMU</vt:lpstr>
      <vt:lpstr>obiteljska BMU</vt:lpstr>
      <vt:lpstr>UKUPNO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2026-04-21T10:28:35Z</cp:lastPrinted>
  <dcterms:created xsi:type="dcterms:W3CDTF">2023-10-03T11:00:22Z</dcterms:created>
  <dcterms:modified xsi:type="dcterms:W3CDTF">2026-04-21T10:29:50Z</dcterms:modified>
</cp:coreProperties>
</file>