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6\"/>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70+" sheetId="15" r:id="rId7"/>
    <sheet name="PSM zbog stečaja BMU" sheetId="6" r:id="rId8"/>
    <sheet name="sveukupno ST BMU" sheetId="8" r:id="rId9"/>
    <sheet name="invalidska BMU" sheetId="9" r:id="rId10"/>
    <sheet name="obiteljska BMU" sheetId="11" r:id="rId11"/>
    <sheet name="UKUPNO BMU" sheetId="13" state="hidden" r:id="rId12"/>
  </sheets>
  <definedNames>
    <definedName name="_xlnm.Print_Area" localSheetId="0">'NOVO GRAF+TABLICA'!$A$1:$D$123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4" i="14" l="1"/>
  <c r="D34" i="15" l="1"/>
  <c r="B34" i="15"/>
  <c r="B31" i="15"/>
  <c r="E10" i="15"/>
  <c r="E8" i="15"/>
  <c r="E7" i="15"/>
  <c r="E6" i="15"/>
  <c r="D6" i="15"/>
  <c r="C6" i="15"/>
  <c r="B5" i="15"/>
  <c r="E29" i="15" l="1"/>
  <c r="E12" i="15"/>
  <c r="E14" i="15"/>
  <c r="E13" i="15"/>
  <c r="E9" i="15"/>
  <c r="E30" i="15"/>
  <c r="E11" i="15"/>
  <c r="E15" i="15"/>
  <c r="E16" i="15"/>
  <c r="E17" i="15"/>
  <c r="E18" i="15"/>
  <c r="E19" i="15"/>
  <c r="E20" i="15"/>
  <c r="E21" i="15"/>
  <c r="E22" i="15"/>
  <c r="E23" i="15"/>
  <c r="E24" i="15"/>
  <c r="E25" i="15"/>
  <c r="E26" i="15"/>
  <c r="E27" i="15"/>
  <c r="E28" i="15"/>
  <c r="B31" i="11"/>
  <c r="B31" i="9"/>
  <c r="B31" i="8"/>
  <c r="B27" i="6"/>
  <c r="B28" i="5"/>
  <c r="B31" i="3"/>
  <c r="B14" i="2"/>
  <c r="D50" i="14" l="1"/>
  <c r="D51" i="14"/>
  <c r="D52" i="14"/>
  <c r="D53" i="14"/>
  <c r="D55" i="14"/>
  <c r="D56" i="14"/>
  <c r="D57" i="14"/>
  <c r="D58" i="14"/>
  <c r="D59" i="14"/>
  <c r="D60" i="14"/>
  <c r="D61" i="14"/>
  <c r="D62" i="14"/>
  <c r="D63" i="14"/>
  <c r="D64" i="14"/>
  <c r="D65" i="14"/>
  <c r="D66"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<sst xmlns="http://schemas.openxmlformats.org/spreadsheetml/2006/main" count="147" uniqueCount="71">
  <si>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</si>
  <si>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</si>
  <si>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</si>
  <si>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</si>
  <si>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</si>
  <si>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</si>
  <si>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</si>
  <si>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</si>
  <si>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</si>
  <si>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</si>
  <si>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</si>
  <si>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</si>
  <si>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</si>
  <si>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</si>
  <si>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</si>
  <si>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</si>
  <si>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</si>
  <si>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</si>
  <si>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</si>
  <si>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</si>
  <si>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</si>
  <si>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</si>
  <si>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</si>
  <si>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</si>
  <si>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</si>
  <si>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</si>
  <si>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</si>
  <si>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</si>
  <si>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</si>
  <si>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</si>
  <si>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</si>
  <si>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</si>
  <si>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</si>
  <si>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</si>
  <si>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</si>
  <si>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</si>
  <si>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</si>
  <si>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</si>
  <si>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</si>
  <si>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</si>
  <si>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</si>
  <si>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</si>
  <si>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</si>
  <si>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</si>
  <si>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</si>
  <si>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</si>
  <si>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</si>
  <si>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</si>
  <si>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</si>
  <si>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</si>
  <si>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</si>
  <si>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</si>
  <si>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</si>
  <si>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</si>
  <si>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</si>
  <si>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 xml:space="preserve">Number of beneficiaries not including Active Military Personnel (DVO), Police Officers (PO), Authorised Officials (OSO), Croatian Veterans from the Homeland War- ZOHBDR and Members of the Croatian Defence Council (HVO).   </t>
  </si>
  <si>
    <t>As of January 2026, act 85 of the Pension Insurance Act came into effect (Official Gazette 96/25).</t>
  </si>
  <si>
    <t>Early age pension without reduction of the initial factor</t>
  </si>
  <si>
    <t>As of March 2026, in use act 83 paragraph 9 and act 169 paragraph 9 of the Pension Insurance Act came into effect (Official Gazette 96/25).</t>
  </si>
  <si>
    <t>OVERVIEW OF BASIC STATUS INFORMATION ON THE PENSION INSURANCE SYSTEM
 for April 2026 (paid in May 2026)</t>
  </si>
  <si>
    <t>* In 2026, an average net salary in the Republic of Croaita is available for March 2026.</t>
  </si>
  <si>
    <t>Net replacement rate for March 2026.</t>
  </si>
  <si>
    <r>
      <t xml:space="preserve">475,52                                                       </t>
    </r>
    <r>
      <rPr>
        <sz val="12"/>
        <color rgb="FFFF0000"/>
        <rFont val="Calibri"/>
        <family val="2"/>
        <charset val="238"/>
        <scheme val="minor"/>
      </rPr>
      <t xml:space="preserve">   (344,55)</t>
    </r>
  </si>
  <si>
    <t xml:space="preserve">Average net salary in the Republic of Croatia for March 2026., in EUR (source: State Bureau of Statistics) </t>
  </si>
  <si>
    <t>For April 2026 (paid in May 2026)</t>
  </si>
  <si>
    <t>Prosječna mjesečna isplaćena netoplaća Republike Hrvatske za ožujak 2026. u eurima (EUR) (izvor: DZS)</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</si>
  <si>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*For  2025, the expenses of a one-time cash benefit paid to pensioners  in the amount of EUR 61.460.999 are included and the payment of annual pension supplement of 271.561.812 euros (EUR)
**As for 2026, the last available (temporary) data on expenditure incurred for pensions and pension benefits refers to March 2026, while the planned expenditure from January to December 2026 is  10.195.665.863 euro.
</t>
  </si>
  <si>
    <r>
      <t xml:space="preserve">BENEFFICIARIES OF AN EARLY AGE PENSION WITHOUT REDUCTION OF THE INITIAL FACTOR, WHO HAVE BECOME ELIGIBLE UNDER THE  THE PENSION INSURANCE ACT  83 PARAGRAPH 9 </t>
    </r>
    <r>
      <rPr>
        <b/>
        <vertAlign val="superscript"/>
        <sz val="10"/>
        <color theme="1"/>
        <rFont val="Calibri"/>
        <family val="2"/>
        <charset val="238"/>
        <scheme val="minor"/>
      </rPr>
      <t>1)</t>
    </r>
    <r>
      <rPr>
        <b/>
        <sz val="10"/>
        <color theme="1"/>
        <rFont val="Calibri"/>
        <family val="2"/>
        <charset val="238"/>
        <scheme val="minor"/>
      </rPr>
      <t xml:space="preserve">
</t>
    </r>
    <r>
      <rPr>
        <b/>
        <sz val="10"/>
        <color rgb="FFFF0000"/>
        <rFont val="Calibri"/>
        <family val="2"/>
        <charset val="238"/>
        <scheme val="minor"/>
      </rPr>
      <t xml:space="preserve">- </t>
    </r>
    <r>
      <rPr>
        <b/>
        <i/>
        <sz val="10"/>
        <color rgb="FFFF0000"/>
        <rFont val="Calibri"/>
        <family val="2"/>
        <charset val="238"/>
        <scheme val="minor"/>
      </rPr>
      <t>NOT INCLUDING INTERNATIONAL AGREEMENTS</t>
    </r>
  </si>
  <si>
    <r>
      <rPr>
        <vertAlign val="superscript"/>
        <sz val="7"/>
        <color theme="1"/>
        <rFont val="Calibri"/>
        <family val="2"/>
        <charset val="238"/>
        <scheme val="minor"/>
      </rPr>
      <t>1)</t>
    </r>
    <r>
      <rPr>
        <sz val="7"/>
        <color theme="1"/>
        <rFont val="Calibri"/>
        <family val="2"/>
        <charset val="238"/>
        <scheme val="minor"/>
      </rPr>
      <t>The number of pension beneficiaries includes early-age pensioners (99%), old-age pensioners, and beneficiaries of pensions for long-term insured persons (1%).</t>
    </r>
  </si>
  <si>
    <r>
      <t xml:space="preserve">I. Pension beneficiaries entitled according to the Pension Insurance Act  
</t>
    </r>
    <r>
      <rPr>
        <b/>
        <i/>
        <sz val="14"/>
        <color rgb="FFFF0000"/>
        <rFont val="Calibri"/>
        <family val="2"/>
        <charset val="238"/>
        <scheme val="minor"/>
      </rPr>
      <t>not including international agreements</t>
    </r>
  </si>
  <si>
    <t xml:space="preserve"> I. TOTAL  PENSION INSURANCE 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</si>
</sst>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7"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7.5"/>
      <color rgb="FF1C1C1C"/>
      <name val="Arial"/>
      <family val="2"/>
      <charset val="238"/>
    </font>
    <font>
      <sz val="7.5"/>
      <color theme="1"/>
      <name val="Calibri"/>
      <family val="2"/>
      <charset val="238"/>
      <scheme val="minor"/>
    </font>
    <font>
      <b/>
      <vertAlign val="superscript"/>
      <sz val="10"/>
      <color theme="1"/>
      <name val="Calibri"/>
      <family val="2"/>
      <charset val="238"/>
      <scheme val="minor"/>
    </font>
    <font>
      <vertAlign val="superscript"/>
      <sz val="7"/>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s>
  <cellStyleXfs count="1">
    <xf numFmtId="0" fontId="0" fillId="0" borderId="0"/>
  </cellStyleXfs>
  <cellXfs count="107">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26" fillId="0" borderId="1" xfId="0" applyFont="1" applyFill="1" applyBorder="1" applyAlignment="1">
      <alignment horizontal="left" vertical="center"/>
    </xf>
    <xf numFmtId="0" fontId="23" fillId="2" borderId="1" xfId="0" applyFont="1" applyFill="1" applyBorder="1" applyAlignment="1">
      <alignment vertical="top" wrapText="1"/>
    </xf>
    <xf numFmtId="0" fontId="43" fillId="0" borderId="0" xfId="0" applyFont="1" applyAlignment="1">
      <alignment vertical="center"/>
    </xf>
    <xf numFmtId="0" fontId="44" fillId="0" borderId="0" xfId="0" applyFont="1"/>
    <xf numFmtId="0" fontId="0" fillId="0" borderId="0" xfId="0" applyFont="1" applyAlignment="1">
      <alignment horizontal="right"/>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5" fillId="0" borderId="0" xfId="0" applyFont="1" applyAlignment="1">
      <alignment horizontal="center" vertical="center" wrapText="1"/>
    </xf>
    <xf numFmtId="0" fontId="25" fillId="5" borderId="1" xfId="0" applyFont="1" applyFill="1" applyBorder="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April 2026</a:t>
          </a:r>
        </a:p>
        <a:p>
          <a:pPr algn="ctr"/>
          <a:r>
            <a:rPr lang="hr-HR" sz="2400" b="1"/>
            <a:t>1.233.676</a:t>
          </a:r>
          <a:r>
            <a:rPr lang="hr-HR" sz="2400"/>
            <a:t> </a:t>
          </a:r>
          <a:r>
            <a:rPr lang="hr-HR" sz="1800"/>
            <a:t>(EUR 644,29)</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April 2026</a:t>
          </a:r>
        </a:p>
        <a:p>
          <a:pPr algn="ctr"/>
          <a:r>
            <a:rPr lang="hr-HR" sz="1800" i="1" baseline="0">
              <a:solidFill>
                <a:srgbClr val="FFFF00"/>
              </a:solidFill>
            </a:rPr>
            <a:t>according to the international agreements</a:t>
          </a:r>
        </a:p>
        <a:p>
          <a:pPr algn="ctr"/>
          <a:r>
            <a:rPr lang="hr-HR" sz="2400" b="1" baseline="0">
              <a:solidFill>
                <a:schemeClr val="bg1"/>
              </a:solidFill>
            </a:rPr>
            <a:t>193.535</a:t>
          </a:r>
          <a:r>
            <a:rPr lang="hr-HR" sz="1800" baseline="0">
              <a:solidFill>
                <a:schemeClr val="bg1"/>
              </a:solidFill>
            </a:rPr>
            <a:t> (EUR 194,50 )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April 2026</a:t>
          </a:r>
          <a:endParaRPr lang="hr-HR" sz="1800" i="1">
            <a:solidFill>
              <a:srgbClr val="FFFF00"/>
            </a:solidFill>
          </a:endParaRP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1.040.141</a:t>
          </a:r>
          <a:r>
            <a:rPr lang="hr-HR" sz="1800"/>
            <a:t> </a:t>
          </a:r>
          <a:r>
            <a:rPr lang="hr-HR" sz="1800" b="1"/>
            <a:t>(EUR 727,98 </a:t>
          </a:r>
          <a:r>
            <a:rPr lang="hr-HR" sz="1800" b="1" baseline="0"/>
            <a:t>46,8</a:t>
          </a:r>
          <a:r>
            <a:rPr lang="hr-HR" sz="1800" b="1">
              <a:solidFill>
                <a:schemeClr val="bg1"/>
              </a:solidFill>
            </a:rPr>
            <a:t>%)</a:t>
          </a:r>
        </a:p>
      </xdr:txBody>
    </xdr:sp>
    <xdr:clientData/>
  </xdr:twoCellAnchor>
  <xdr:twoCellAnchor editAs="oneCell">
    <xdr:from>
      <xdr:col>0</xdr:col>
      <xdr:colOff>0</xdr:colOff>
      <xdr:row>106</xdr:row>
      <xdr:rowOff>38100</xdr:rowOff>
    </xdr:from>
    <xdr:to>
      <xdr:col>3</xdr:col>
      <xdr:colOff>962024</xdr:colOff>
      <xdr:row>122</xdr:row>
      <xdr:rowOff>152400</xdr:rowOff>
    </xdr:to>
    <xdr:pic>
      <xdr:nvPicPr>
        <xdr:cNvPr id="8" name="Slika 7"/>
        <xdr:cNvPicPr>
          <a:picLocks noChangeAspect="1"/>
        </xdr:cNvPicPr>
      </xdr:nvPicPr>
      <xdr:blipFill>
        <a:blip xmlns:r="http://schemas.openxmlformats.org/officeDocument/2006/relationships" r:embed="rId1"/>
        <a:stretch>
          <a:fillRect/>
        </a:stretch>
      </xdr:blipFill>
      <xdr:spPr>
        <a:xfrm>
          <a:off x="0" y="27555825"/>
          <a:ext cx="6877049" cy="3162300"/>
        </a:xfrm>
        <a:prstGeom prst="rect">
          <a:avLst/>
        </a:prstGeom>
      </xdr:spPr>
    </xdr:pic>
    <xdr:clientData/>
  </xdr:twoCellAnchor>
  <xdr:twoCellAnchor editAs="oneCell">
    <xdr:from>
      <xdr:col>0</xdr:col>
      <xdr:colOff>0</xdr:colOff>
      <xdr:row>71</xdr:row>
      <xdr:rowOff>47625</xdr:rowOff>
    </xdr:from>
    <xdr:to>
      <xdr:col>3</xdr:col>
      <xdr:colOff>942975</xdr:colOff>
      <xdr:row>94</xdr:row>
      <xdr:rowOff>180975</xdr:rowOff>
    </xdr:to>
    <xdr:pic>
      <xdr:nvPicPr>
        <xdr:cNvPr id="7" name="Slika 6"/>
        <xdr:cNvPicPr>
          <a:picLocks noChangeAspect="1"/>
        </xdr:cNvPicPr>
      </xdr:nvPicPr>
      <xdr:blipFill>
        <a:blip xmlns:r="http://schemas.openxmlformats.org/officeDocument/2006/relationships" r:embed="rId2"/>
        <a:stretch>
          <a:fillRect/>
        </a:stretch>
      </xdr:blipFill>
      <xdr:spPr>
        <a:xfrm>
          <a:off x="0" y="20231100"/>
          <a:ext cx="6858000" cy="4514850"/>
        </a:xfrm>
        <a:prstGeom prst="rect">
          <a:avLst/>
        </a:prstGeom>
      </xdr:spPr>
    </xdr:pic>
    <xdr:clientData/>
  </xdr:twoCellAnchor>
  <xdr:twoCellAnchor editAs="oneCell">
    <xdr:from>
      <xdr:col>0</xdr:col>
      <xdr:colOff>0</xdr:colOff>
      <xdr:row>24</xdr:row>
      <xdr:rowOff>57149</xdr:rowOff>
    </xdr:from>
    <xdr:to>
      <xdr:col>3</xdr:col>
      <xdr:colOff>971550</xdr:colOff>
      <xdr:row>43</xdr:row>
      <xdr:rowOff>161924</xdr:rowOff>
    </xdr:to>
    <xdr:pic>
      <xdr:nvPicPr>
        <xdr:cNvPr id="10" name="Slika 9"/>
        <xdr:cNvPicPr>
          <a:picLocks noChangeAspect="1"/>
        </xdr:cNvPicPr>
      </xdr:nvPicPr>
      <xdr:blipFill>
        <a:blip xmlns:r="http://schemas.openxmlformats.org/officeDocument/2006/relationships" r:embed="rId3"/>
        <a:stretch>
          <a:fillRect/>
        </a:stretch>
      </xdr:blipFill>
      <xdr:spPr>
        <a:xfrm>
          <a:off x="0" y="9001124"/>
          <a:ext cx="6886575" cy="418147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9"/>
  <sheetViews>
    <sheetView tabSelected="1" zoomScaleNormal="100" workbookViewId="0">
      <selection activeCell="E112" sqref="E112"/>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90" t="s">
        <v>59</v>
      </c>
      <c r="B3" s="90"/>
      <c r="C3" s="90"/>
      <c r="D3" s="44"/>
      <c r="E3" s="44"/>
      <c r="F3" s="43"/>
      <c r="G3" s="36"/>
      <c r="H3" s="36"/>
      <c r="I3" s="36"/>
      <c r="J3" s="36"/>
      <c r="K3" s="36"/>
      <c r="L3" s="36"/>
      <c r="M3" s="36"/>
      <c r="N3" s="36"/>
      <c r="O3" s="36"/>
    </row>
    <row r="4" spans="1:15" ht="18" customHeight="1" x14ac:dyDescent="0.25">
      <c r="A4" s="42"/>
      <c r="B4" s="42"/>
      <c r="C4" s="42"/>
      <c r="D4" s="42"/>
      <c r="E4" s="42"/>
      <c r="F4" s="36"/>
      <c r="G4" s="36"/>
      <c r="H4" s="36"/>
      <c r="I4" s="36"/>
      <c r="J4" s="36"/>
      <c r="K4" s="36"/>
      <c r="L4" s="36"/>
      <c r="M4" s="36"/>
      <c r="N4" s="36"/>
      <c r="O4" s="36"/>
    </row>
    <row r="5" spans="1:15" customFormat="1" ht="28.5" customHeight="1" x14ac:dyDescent="0.25">
      <c r="F5" s="36"/>
      <c r="G5" s="36"/>
      <c r="H5" s="36"/>
      <c r="I5" s="36"/>
      <c r="J5" s="36"/>
      <c r="K5" s="36"/>
      <c r="L5" s="36"/>
      <c r="M5" s="36"/>
      <c r="N5" s="36"/>
      <c r="O5" s="36"/>
    </row>
    <row r="6" spans="1:15" customFormat="1" ht="15.75" customHeight="1" x14ac:dyDescent="0.25">
      <c r="F6" s="36"/>
      <c r="G6" s="36"/>
      <c r="H6" s="36"/>
      <c r="I6" s="36"/>
      <c r="J6" s="36"/>
      <c r="K6" s="36"/>
      <c r="L6" s="36"/>
      <c r="M6" s="36"/>
      <c r="N6" s="36"/>
      <c r="O6" s="36"/>
    </row>
    <row r="7" spans="1:15" customFormat="1" ht="49.5" customHeight="1" x14ac:dyDescent="0.25">
      <c r="F7" s="36"/>
      <c r="G7" s="36"/>
      <c r="H7" s="36"/>
      <c r="I7" s="41"/>
      <c r="J7" s="36"/>
      <c r="K7" s="36"/>
      <c r="L7" s="36"/>
      <c r="M7" s="36"/>
      <c r="N7" s="36"/>
      <c r="O7" s="36"/>
    </row>
    <row r="8" spans="1:15" customFormat="1" ht="66" customHeight="1" x14ac:dyDescent="0.25">
      <c r="F8" s="36"/>
      <c r="G8" s="36"/>
      <c r="H8" s="36"/>
      <c r="I8" s="36"/>
      <c r="J8" s="36"/>
      <c r="K8" s="36"/>
      <c r="L8" s="36"/>
      <c r="M8" s="36"/>
      <c r="N8" s="36"/>
      <c r="O8" s="36"/>
    </row>
    <row r="9" spans="1:15" customFormat="1" ht="15" customHeight="1" x14ac:dyDescent="0.25">
      <c r="F9" s="36"/>
      <c r="G9" s="36"/>
      <c r="H9" s="36"/>
      <c r="I9" s="36"/>
      <c r="J9" s="36"/>
      <c r="K9" s="36"/>
      <c r="L9" s="36"/>
      <c r="M9" s="36"/>
      <c r="N9" s="36"/>
      <c r="O9" s="36"/>
    </row>
    <row r="10" spans="1:15" s="40" customFormat="1" ht="15" customHeight="1" x14ac:dyDescent="0.25">
      <c r="F10" s="36"/>
      <c r="G10" s="36"/>
      <c r="H10" s="36"/>
      <c r="I10" s="36"/>
      <c r="J10" s="36"/>
      <c r="K10" s="36"/>
      <c r="L10" s="36"/>
      <c r="M10" s="36"/>
      <c r="N10" s="36"/>
      <c r="O10" s="36"/>
    </row>
    <row r="11" spans="1:15" s="37" customFormat="1" ht="30.75" customHeight="1" x14ac:dyDescent="0.2">
      <c r="A11" s="39"/>
      <c r="B11" s="39"/>
      <c r="C11" s="39"/>
      <c r="D11" s="39"/>
      <c r="E11" s="38"/>
      <c r="F11" s="36"/>
      <c r="G11" s="36"/>
      <c r="H11" s="36"/>
      <c r="I11" s="36"/>
      <c r="J11" s="36"/>
      <c r="K11" s="36"/>
      <c r="L11" s="36"/>
      <c r="M11" s="36"/>
      <c r="N11" s="36"/>
      <c r="O11" s="36"/>
    </row>
    <row r="12" spans="1:15" s="33" customFormat="1" ht="19.5" customHeight="1" x14ac:dyDescent="0.25">
      <c r="A12" s="34"/>
      <c r="B12" s="34"/>
      <c r="C12" s="34"/>
      <c r="D12" s="34"/>
      <c r="E12" s="35"/>
      <c r="F12" s="36"/>
      <c r="G12" s="36"/>
      <c r="H12" s="36"/>
      <c r="I12" s="36"/>
      <c r="J12" s="36"/>
      <c r="K12" s="36"/>
      <c r="L12" s="36"/>
      <c r="M12" s="36"/>
      <c r="N12" s="36"/>
      <c r="O12" s="36"/>
    </row>
    <row r="13" spans="1:15" s="33" customFormat="1" ht="19.5" customHeight="1" x14ac:dyDescent="0.25">
      <c r="A13" s="34"/>
      <c r="B13" s="34"/>
      <c r="C13" s="34"/>
      <c r="D13" s="34"/>
      <c r="E13" s="35"/>
      <c r="F13" s="36"/>
      <c r="G13" s="36"/>
      <c r="H13" s="36"/>
      <c r="I13" s="36"/>
      <c r="J13" s="36"/>
      <c r="K13" s="36"/>
      <c r="L13" s="36"/>
      <c r="M13" s="36"/>
      <c r="N13" s="36"/>
      <c r="O13" s="36"/>
    </row>
    <row r="14" spans="1:15" s="33" customFormat="1" ht="19.5" customHeight="1" x14ac:dyDescent="0.25">
      <c r="A14" s="34"/>
      <c r="B14" s="34"/>
      <c r="C14" s="34"/>
      <c r="D14" s="34"/>
      <c r="E14" s="34"/>
      <c r="F14" s="36"/>
      <c r="G14" s="36"/>
      <c r="H14" s="36"/>
      <c r="I14" s="36"/>
      <c r="J14" s="36"/>
      <c r="K14" s="36"/>
      <c r="L14" s="36"/>
      <c r="M14" s="36"/>
      <c r="N14" s="36"/>
      <c r="O14" s="36"/>
    </row>
    <row r="15" spans="1:15" s="33" customFormat="1" ht="19.5" customHeight="1" x14ac:dyDescent="0.25">
      <c r="A15" s="34"/>
      <c r="B15" s="34"/>
      <c r="C15" s="34"/>
      <c r="D15" s="34"/>
      <c r="E15" s="69"/>
      <c r="F15" s="36"/>
      <c r="G15" s="36"/>
      <c r="H15" s="36"/>
      <c r="I15" s="36"/>
      <c r="J15" s="36"/>
      <c r="K15" s="36"/>
      <c r="L15" s="36"/>
      <c r="M15" s="36"/>
      <c r="N15" s="36"/>
      <c r="O15" s="36"/>
    </row>
    <row r="16" spans="1:15" s="33" customFormat="1" ht="19.5" customHeight="1" x14ac:dyDescent="0.25">
      <c r="A16" s="34"/>
      <c r="B16" s="34"/>
      <c r="C16" s="34"/>
      <c r="D16" s="34"/>
      <c r="E16" s="34"/>
      <c r="F16" s="41"/>
      <c r="G16" s="36"/>
      <c r="H16" s="36"/>
      <c r="I16" s="36"/>
      <c r="J16" s="36"/>
      <c r="K16" s="36"/>
      <c r="L16" s="36"/>
      <c r="M16" s="36"/>
      <c r="N16" s="36"/>
      <c r="O16" s="36"/>
    </row>
    <row r="17" spans="1:17" s="33" customFormat="1" ht="39" customHeight="1" x14ac:dyDescent="0.25">
      <c r="A17" s="34"/>
      <c r="B17" s="34"/>
      <c r="C17" s="34"/>
      <c r="D17" s="67"/>
      <c r="E17" s="35"/>
      <c r="F17" s="41"/>
      <c r="G17" s="48"/>
      <c r="H17" s="36"/>
      <c r="I17" s="36"/>
      <c r="J17" s="36"/>
      <c r="K17" s="36"/>
      <c r="L17" s="36"/>
      <c r="M17" s="36"/>
      <c r="N17" s="36"/>
      <c r="O17" s="36"/>
    </row>
    <row r="18" spans="1:17" s="33" customFormat="1" ht="39" customHeight="1" x14ac:dyDescent="0.25">
      <c r="A18" s="34"/>
      <c r="B18" s="34"/>
      <c r="C18" s="34"/>
      <c r="D18" s="34"/>
      <c r="E18" s="35"/>
      <c r="F18" s="36"/>
      <c r="G18" s="36"/>
      <c r="H18" s="36"/>
      <c r="I18" s="36"/>
      <c r="J18" s="36"/>
      <c r="K18" s="36"/>
      <c r="L18" s="36"/>
      <c r="M18" s="36"/>
      <c r="N18" s="36"/>
      <c r="O18" s="36"/>
    </row>
    <row r="19" spans="1:17" s="33" customFormat="1" ht="39" customHeight="1" x14ac:dyDescent="0.25">
      <c r="A19" s="34"/>
      <c r="B19" s="34"/>
      <c r="C19" s="34"/>
      <c r="D19" s="34"/>
      <c r="E19" s="35"/>
      <c r="F19" s="36"/>
      <c r="G19" s="36"/>
      <c r="H19" s="36"/>
      <c r="I19" s="36"/>
      <c r="J19" s="36"/>
      <c r="K19" s="36"/>
      <c r="L19" s="36"/>
      <c r="M19" s="36"/>
      <c r="N19" s="36"/>
      <c r="O19" s="36"/>
    </row>
    <row r="20" spans="1:17" s="33" customFormat="1" ht="39" customHeight="1" x14ac:dyDescent="0.25">
      <c r="A20" s="34"/>
      <c r="B20" s="34"/>
      <c r="C20" s="34"/>
      <c r="D20" s="34"/>
      <c r="E20" s="35"/>
      <c r="F20" s="31"/>
      <c r="G20" s="34"/>
      <c r="H20" s="34"/>
      <c r="I20" s="34"/>
      <c r="J20" s="34"/>
    </row>
    <row r="21" spans="1:17" s="33" customFormat="1" ht="19.5" customHeight="1" x14ac:dyDescent="0.25">
      <c r="A21" s="34"/>
      <c r="B21" s="34"/>
      <c r="C21" s="34"/>
      <c r="D21" s="34"/>
      <c r="E21" s="35"/>
      <c r="F21" s="31"/>
      <c r="G21" s="34"/>
      <c r="H21" s="34"/>
      <c r="I21" s="34"/>
      <c r="J21" s="34"/>
    </row>
    <row r="22" spans="1:17" customFormat="1" ht="34.5" customHeight="1" x14ac:dyDescent="0.3">
      <c r="D22" s="32"/>
      <c r="E22" s="32"/>
      <c r="F22" s="31"/>
      <c r="G22" s="32"/>
      <c r="H22" s="32"/>
      <c r="I22" s="32"/>
      <c r="J22" s="32"/>
      <c r="K22" s="32"/>
      <c r="L22" s="32"/>
    </row>
    <row r="23" spans="1:17" customFormat="1" ht="33.75" customHeight="1" x14ac:dyDescent="0.25">
      <c r="F23" s="31"/>
    </row>
    <row r="24" spans="1:17" customFormat="1" ht="34.5" customHeight="1" x14ac:dyDescent="0.25"/>
    <row r="25" spans="1:17" customFormat="1" ht="51" customHeight="1" x14ac:dyDescent="0.25">
      <c r="E25" s="31"/>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7"/>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68" t="s">
        <v>60</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2" t="s">
        <v>69</v>
      </c>
      <c r="B47" s="92"/>
      <c r="C47" s="92"/>
      <c r="D47" s="92"/>
    </row>
    <row r="48" spans="1:17" ht="38.25" x14ac:dyDescent="0.25">
      <c r="A48" s="30" t="s">
        <v>16</v>
      </c>
      <c r="B48" s="30" t="s">
        <v>17</v>
      </c>
      <c r="C48" s="30" t="s">
        <v>18</v>
      </c>
      <c r="D48" s="50" t="s">
        <v>61</v>
      </c>
      <c r="F48" s="14"/>
    </row>
    <row r="49" spans="1:4" ht="20.25" customHeight="1" x14ac:dyDescent="0.25">
      <c r="A49" s="27" t="s">
        <v>14</v>
      </c>
      <c r="B49" s="51">
        <v>409733</v>
      </c>
      <c r="C49" s="52">
        <v>720.09</v>
      </c>
      <c r="D49" s="71">
        <f>C49/$C$69</f>
        <v>0.46308038585209005</v>
      </c>
    </row>
    <row r="50" spans="1:4" ht="20.25" customHeight="1" x14ac:dyDescent="0.25">
      <c r="A50" s="84" t="s">
        <v>48</v>
      </c>
      <c r="B50" s="51">
        <v>59049</v>
      </c>
      <c r="C50" s="52">
        <v>799.22</v>
      </c>
      <c r="D50" s="71">
        <f t="shared" ref="D50:D66" si="0">C50/$C$69</f>
        <v>0.51396784565916398</v>
      </c>
    </row>
    <row r="51" spans="1:4" ht="20.25" customHeight="1" x14ac:dyDescent="0.25">
      <c r="A51" s="66" t="s">
        <v>15</v>
      </c>
      <c r="B51" s="51">
        <v>60771</v>
      </c>
      <c r="C51" s="52">
        <v>651.02</v>
      </c>
      <c r="D51" s="71">
        <f t="shared" si="0"/>
        <v>0.41866237942122186</v>
      </c>
    </row>
    <row r="52" spans="1:4" ht="18" customHeight="1" x14ac:dyDescent="0.25">
      <c r="A52" s="28" t="s">
        <v>20</v>
      </c>
      <c r="B52" s="53">
        <v>529553</v>
      </c>
      <c r="C52" s="54">
        <v>720.98</v>
      </c>
      <c r="D52" s="72">
        <f t="shared" si="0"/>
        <v>0.46365273311897109</v>
      </c>
    </row>
    <row r="53" spans="1:4" ht="21" customHeight="1" x14ac:dyDescent="0.25">
      <c r="A53" s="27" t="s">
        <v>19</v>
      </c>
      <c r="B53" s="51">
        <v>83981</v>
      </c>
      <c r="C53" s="52">
        <v>602.42999999999995</v>
      </c>
      <c r="D53" s="71">
        <f t="shared" si="0"/>
        <v>0.38741479099678455</v>
      </c>
    </row>
    <row r="54" spans="1:4" ht="21" customHeight="1" x14ac:dyDescent="0.25">
      <c r="A54" s="27" t="s">
        <v>57</v>
      </c>
      <c r="B54" s="51">
        <v>96031</v>
      </c>
      <c r="C54" s="52">
        <v>746.69</v>
      </c>
      <c r="D54" s="71">
        <f t="shared" si="0"/>
        <v>0.48018649517684892</v>
      </c>
    </row>
    <row r="55" spans="1:4" ht="21" customHeight="1" x14ac:dyDescent="0.25">
      <c r="A55" s="29" t="s">
        <v>49</v>
      </c>
      <c r="B55" s="51">
        <v>379</v>
      </c>
      <c r="C55" s="52">
        <v>641.48</v>
      </c>
      <c r="D55" s="71">
        <f t="shared" si="0"/>
        <v>0.41252733118971063</v>
      </c>
    </row>
    <row r="56" spans="1:4" ht="18" customHeight="1" x14ac:dyDescent="0.25">
      <c r="A56" s="28" t="s">
        <v>21</v>
      </c>
      <c r="B56" s="53">
        <v>709944</v>
      </c>
      <c r="C56" s="54">
        <v>710.4</v>
      </c>
      <c r="D56" s="72">
        <f t="shared" si="0"/>
        <v>0.45684887459807072</v>
      </c>
    </row>
    <row r="57" spans="1:4" ht="19.5" customHeight="1" x14ac:dyDescent="0.25">
      <c r="A57" s="27" t="s">
        <v>22</v>
      </c>
      <c r="B57" s="51">
        <v>81410</v>
      </c>
      <c r="C57" s="52">
        <v>530.02</v>
      </c>
      <c r="D57" s="71">
        <f t="shared" si="0"/>
        <v>0.34084887459807073</v>
      </c>
    </row>
    <row r="58" spans="1:4" ht="19.5" customHeight="1" x14ac:dyDescent="0.25">
      <c r="A58" s="27" t="s">
        <v>23</v>
      </c>
      <c r="B58" s="51">
        <v>152227</v>
      </c>
      <c r="C58" s="52">
        <v>545.88</v>
      </c>
      <c r="D58" s="71">
        <f t="shared" si="0"/>
        <v>0.35104823151125403</v>
      </c>
    </row>
    <row r="59" spans="1:4" ht="18.75" x14ac:dyDescent="0.25">
      <c r="A59" s="106" t="s">
        <v>70</v>
      </c>
      <c r="B59" s="55">
        <v>943581</v>
      </c>
      <c r="C59" s="56">
        <v>668.29</v>
      </c>
      <c r="D59" s="73">
        <f t="shared" si="0"/>
        <v>0.42976848874598067</v>
      </c>
    </row>
    <row r="60" spans="1:4" ht="19.5" customHeight="1" x14ac:dyDescent="0.25">
      <c r="A60" s="26" t="s">
        <v>24</v>
      </c>
      <c r="B60" s="57">
        <v>16209</v>
      </c>
      <c r="C60" s="58">
        <v>952.16</v>
      </c>
      <c r="D60" s="73">
        <f t="shared" si="0"/>
        <v>0.61232154340836009</v>
      </c>
    </row>
    <row r="61" spans="1:4" ht="19.5" customHeight="1" x14ac:dyDescent="0.25">
      <c r="A61" s="26" t="s">
        <v>25</v>
      </c>
      <c r="B61" s="57">
        <v>72364</v>
      </c>
      <c r="C61" s="58">
        <v>1445.84</v>
      </c>
      <c r="D61" s="73">
        <f t="shared" si="0"/>
        <v>0.92980064308681665</v>
      </c>
    </row>
    <row r="62" spans="1:4" ht="19.5" customHeight="1" x14ac:dyDescent="0.25">
      <c r="A62" s="26" t="s">
        <v>26</v>
      </c>
      <c r="B62" s="57">
        <v>7987</v>
      </c>
      <c r="C62" s="58">
        <v>820.61</v>
      </c>
      <c r="D62" s="73">
        <f t="shared" si="0"/>
        <v>0.52772347266881026</v>
      </c>
    </row>
    <row r="63" spans="1:4" ht="19.5" customHeight="1" x14ac:dyDescent="0.3">
      <c r="A63" s="25" t="s">
        <v>27</v>
      </c>
      <c r="B63" s="59">
        <v>1040141</v>
      </c>
      <c r="C63" s="60">
        <v>727.98</v>
      </c>
      <c r="D63" s="74">
        <f t="shared" si="0"/>
        <v>0.46815434083601287</v>
      </c>
    </row>
    <row r="64" spans="1:4" ht="18.75" customHeight="1" x14ac:dyDescent="0.25">
      <c r="A64" s="24" t="s">
        <v>28</v>
      </c>
      <c r="B64" s="61">
        <v>28159</v>
      </c>
      <c r="C64" s="62">
        <v>866.2</v>
      </c>
      <c r="D64" s="71">
        <f t="shared" si="0"/>
        <v>0.55704180064308684</v>
      </c>
    </row>
    <row r="65" spans="1:17" ht="25.5" customHeight="1" x14ac:dyDescent="0.25">
      <c r="A65" s="24" t="s">
        <v>29</v>
      </c>
      <c r="B65" s="61">
        <v>112323</v>
      </c>
      <c r="C65" s="62">
        <v>737.63</v>
      </c>
      <c r="D65" s="71">
        <f t="shared" si="0"/>
        <v>0.47436012861736332</v>
      </c>
    </row>
    <row r="66" spans="1:17" ht="29.25" customHeight="1" x14ac:dyDescent="0.25">
      <c r="A66" s="24" t="s">
        <v>33</v>
      </c>
      <c r="B66" s="63">
        <v>99804</v>
      </c>
      <c r="C66" s="65">
        <v>1031.33</v>
      </c>
      <c r="D66" s="77">
        <f t="shared" si="0"/>
        <v>0.66323472668810279</v>
      </c>
    </row>
    <row r="67" spans="1:17" ht="32.25" customHeight="1" x14ac:dyDescent="0.25">
      <c r="A67" s="85" t="s">
        <v>34</v>
      </c>
      <c r="B67" s="63">
        <v>280353</v>
      </c>
      <c r="C67" s="64" t="s">
        <v>62</v>
      </c>
      <c r="D67" s="76">
        <v>0.30599999999999999</v>
      </c>
      <c r="E67" s="82"/>
      <c r="F67" s="75"/>
      <c r="G67" s="23"/>
      <c r="I67" s="23"/>
    </row>
    <row r="68" spans="1:17" ht="18" customHeight="1" x14ac:dyDescent="0.25">
      <c r="A68" s="22" t="s">
        <v>30</v>
      </c>
      <c r="B68" s="21">
        <v>14.84</v>
      </c>
      <c r="C68" s="20">
        <v>2.68</v>
      </c>
      <c r="F68" s="15"/>
      <c r="K68" s="14"/>
      <c r="M68" s="13"/>
      <c r="N68" s="13"/>
      <c r="O68" s="13"/>
      <c r="P68" s="13"/>
      <c r="Q68" s="13"/>
    </row>
    <row r="69" spans="1:17" ht="25.5" customHeight="1" x14ac:dyDescent="0.25">
      <c r="A69" s="91" t="s">
        <v>63</v>
      </c>
      <c r="B69" s="91"/>
      <c r="C69" s="70">
        <v>1555</v>
      </c>
      <c r="F69" s="15"/>
      <c r="K69" s="14"/>
      <c r="M69" s="13"/>
      <c r="N69" s="13"/>
      <c r="O69" s="13"/>
      <c r="P69" s="13"/>
      <c r="Q69" s="13"/>
    </row>
    <row r="70" spans="1:17" ht="9.75" customHeight="1" x14ac:dyDescent="0.25">
      <c r="A70" s="86" t="s">
        <v>56</v>
      </c>
    </row>
    <row r="71" spans="1:17" ht="9.75" customHeight="1" x14ac:dyDescent="0.25">
      <c r="A71" s="87" t="s">
        <v>58</v>
      </c>
    </row>
    <row r="72" spans="1:17" x14ac:dyDescent="0.25">
      <c r="E72" s="14"/>
      <c r="F72" s="15"/>
      <c r="K72" s="14"/>
    </row>
    <row r="73" spans="1:17" x14ac:dyDescent="0.25">
      <c r="E73" s="14"/>
      <c r="F73" s="15"/>
      <c r="K73" s="14"/>
    </row>
    <row r="74" spans="1:17" x14ac:dyDescent="0.25">
      <c r="E74" s="14"/>
      <c r="F74" s="15"/>
      <c r="K74" s="14"/>
    </row>
    <row r="85" spans="1:6" x14ac:dyDescent="0.25">
      <c r="E85" s="88"/>
    </row>
    <row r="96" spans="1:6" x14ac:dyDescent="0.25">
      <c r="A96" s="19" t="s">
        <v>31</v>
      </c>
      <c r="B96" s="18"/>
      <c r="C96"/>
      <c r="D96"/>
      <c r="E96"/>
      <c r="F96"/>
    </row>
    <row r="97" spans="1:12" ht="12" customHeight="1" x14ac:dyDescent="0.25">
      <c r="A97" s="19" t="s">
        <v>32</v>
      </c>
      <c r="B97" s="18"/>
      <c r="C97" s="18"/>
      <c r="D97" s="18"/>
      <c r="E97" s="18"/>
      <c r="F97" s="18"/>
    </row>
    <row r="98" spans="1:12" ht="5.25" customHeight="1" x14ac:dyDescent="0.25"/>
    <row r="99" spans="1:12" ht="15" customHeight="1" x14ac:dyDescent="0.25">
      <c r="A99" s="89" t="s">
        <v>46</v>
      </c>
      <c r="B99" s="89"/>
      <c r="C99" s="89"/>
      <c r="D99" s="89"/>
      <c r="E99" s="16"/>
      <c r="F99" s="16"/>
      <c r="G99" s="16"/>
      <c r="H99" s="16"/>
      <c r="I99" s="16"/>
      <c r="J99" s="16"/>
      <c r="K99" s="16"/>
      <c r="L99" s="16"/>
    </row>
    <row r="100" spans="1:12" ht="15" customHeight="1" x14ac:dyDescent="0.25">
      <c r="A100" s="89"/>
      <c r="B100" s="89"/>
      <c r="C100" s="89"/>
      <c r="D100" s="89"/>
      <c r="E100" s="17"/>
      <c r="F100" s="17"/>
      <c r="G100" s="17"/>
      <c r="H100" s="17"/>
      <c r="I100" s="17"/>
      <c r="J100" s="17"/>
      <c r="K100" s="17"/>
      <c r="L100" s="17"/>
    </row>
    <row r="101" spans="1:12" ht="6.75" customHeight="1" x14ac:dyDescent="0.25">
      <c r="A101" s="89"/>
      <c r="B101" s="89"/>
      <c r="C101" s="89"/>
      <c r="D101" s="89"/>
    </row>
    <row r="102" spans="1:12" ht="52.5" customHeight="1" x14ac:dyDescent="0.25">
      <c r="A102" s="89" t="s">
        <v>47</v>
      </c>
      <c r="B102" s="89"/>
      <c r="C102" s="89"/>
      <c r="D102" s="89"/>
    </row>
    <row r="103" spans="1:12" ht="47.25" customHeight="1" x14ac:dyDescent="0.25">
      <c r="A103" s="93" t="s">
        <v>66</v>
      </c>
      <c r="B103" s="93"/>
      <c r="C103" s="93"/>
      <c r="D103" s="93"/>
    </row>
    <row r="104" spans="1:12" x14ac:dyDescent="0.25">
      <c r="A104" s="93"/>
      <c r="B104" s="93"/>
      <c r="C104" s="93"/>
      <c r="D104" s="93"/>
      <c r="E104" s="14"/>
      <c r="F104" s="14"/>
      <c r="G104" s="15"/>
    </row>
    <row r="105" spans="1:12" x14ac:dyDescent="0.25">
      <c r="A105" s="93"/>
      <c r="B105" s="93"/>
      <c r="C105" s="93"/>
      <c r="D105" s="93"/>
    </row>
    <row r="106" spans="1:12" ht="18.75" customHeight="1" x14ac:dyDescent="0.25">
      <c r="A106" s="93"/>
      <c r="B106" s="93"/>
      <c r="C106" s="93"/>
      <c r="D106" s="93"/>
    </row>
    <row r="118" spans="1:11" ht="15" customHeight="1" x14ac:dyDescent="0.25">
      <c r="A118" s="89"/>
      <c r="B118" s="89"/>
      <c r="C118" s="89"/>
      <c r="D118" s="16"/>
      <c r="E118" s="79"/>
      <c r="F118" s="16"/>
      <c r="G118" s="16"/>
      <c r="H118" s="16"/>
      <c r="I118" s="16"/>
      <c r="J118" s="16"/>
      <c r="K118" s="16"/>
    </row>
    <row r="119" spans="1:11" x14ac:dyDescent="0.25">
      <c r="A119" s="89"/>
      <c r="B119" s="89"/>
      <c r="C119" s="89"/>
      <c r="E119" s="80"/>
    </row>
  </sheetData>
  <mergeCells count="7">
    <mergeCell ref="A118:C119"/>
    <mergeCell ref="A3:C3"/>
    <mergeCell ref="A69:B69"/>
    <mergeCell ref="A47:D47"/>
    <mergeCell ref="A102:D102"/>
    <mergeCell ref="A99:D101"/>
    <mergeCell ref="A103:D106"/>
  </mergeCells>
  <pageMargins left="0.59055118110236227" right="0" top="0.39370078740157483" bottom="0.39370078740157483" header="0.31496062992125984" footer="0.31496062992125984"/>
  <pageSetup paperSize="9" scale="91" orientation="portrait" r:id="rId1"/>
  <rowBreaks count="2" manualBreakCount="2">
    <brk id="24" max="3" man="1"/>
    <brk id="7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4" t="s">
        <v>42</v>
      </c>
      <c r="C2" s="94"/>
      <c r="D2" s="94"/>
      <c r="E2" s="94"/>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April 2026 (paid in May 2026)</v>
      </c>
    </row>
    <row r="6" spans="2:29" ht="38.2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37</v>
      </c>
      <c r="C7" s="2">
        <v>32784</v>
      </c>
      <c r="D7" s="12">
        <v>434.3993786603221</v>
      </c>
      <c r="E7" s="3">
        <f t="shared" ref="E7:E30" si="0">D7/$D$33</f>
        <v>0.27935651360792418</v>
      </c>
    </row>
    <row r="8" spans="2:29" x14ac:dyDescent="0.25">
      <c r="B8" s="6" t="s">
        <v>1</v>
      </c>
      <c r="C8" s="2">
        <v>16737</v>
      </c>
      <c r="D8" s="12">
        <v>528.96</v>
      </c>
      <c r="E8" s="3">
        <f t="shared" si="0"/>
        <v>0.34016720257234728</v>
      </c>
      <c r="I8" s="1"/>
    </row>
    <row r="9" spans="2:29" x14ac:dyDescent="0.25">
      <c r="B9" s="6" t="s">
        <v>2</v>
      </c>
      <c r="C9" s="2">
        <v>16656</v>
      </c>
      <c r="D9" s="12">
        <v>590.08000000000004</v>
      </c>
      <c r="E9" s="3">
        <f t="shared" si="0"/>
        <v>0.3794726688102894</v>
      </c>
    </row>
    <row r="10" spans="2:29" x14ac:dyDescent="0.25">
      <c r="B10" s="6">
        <v>30</v>
      </c>
      <c r="C10" s="2">
        <v>2828</v>
      </c>
      <c r="D10" s="12">
        <v>630.82000000000005</v>
      </c>
      <c r="E10" s="3">
        <f t="shared" si="0"/>
        <v>0.40567202572347272</v>
      </c>
    </row>
    <row r="11" spans="2:29" x14ac:dyDescent="0.25">
      <c r="B11" s="6">
        <v>31</v>
      </c>
      <c r="C11" s="2">
        <v>2358</v>
      </c>
      <c r="D11" s="12">
        <v>636.82000000000005</v>
      </c>
      <c r="E11" s="3">
        <f t="shared" si="0"/>
        <v>0.40953054662379423</v>
      </c>
    </row>
    <row r="12" spans="2:29" x14ac:dyDescent="0.25">
      <c r="B12" s="6">
        <v>32</v>
      </c>
      <c r="C12" s="2">
        <v>2036</v>
      </c>
      <c r="D12" s="12">
        <v>654.95000000000005</v>
      </c>
      <c r="E12" s="3">
        <f t="shared" si="0"/>
        <v>0.42118971061093252</v>
      </c>
    </row>
    <row r="13" spans="2:29" x14ac:dyDescent="0.25">
      <c r="B13" s="6">
        <v>33</v>
      </c>
      <c r="C13" s="2">
        <v>1846</v>
      </c>
      <c r="D13" s="12">
        <v>670.78</v>
      </c>
      <c r="E13" s="3">
        <f t="shared" si="0"/>
        <v>0.43136977491961415</v>
      </c>
    </row>
    <row r="14" spans="2:29" x14ac:dyDescent="0.25">
      <c r="B14" s="6">
        <v>34</v>
      </c>
      <c r="C14" s="2">
        <v>1535</v>
      </c>
      <c r="D14" s="12">
        <v>683.11</v>
      </c>
      <c r="E14" s="3">
        <f t="shared" si="0"/>
        <v>0.43929903536977494</v>
      </c>
    </row>
    <row r="15" spans="2:29" x14ac:dyDescent="0.25">
      <c r="B15" s="6">
        <v>35</v>
      </c>
      <c r="C15" s="2">
        <v>1267</v>
      </c>
      <c r="D15" s="12">
        <v>689.1</v>
      </c>
      <c r="E15" s="3">
        <f t="shared" si="0"/>
        <v>0.4431511254019293</v>
      </c>
    </row>
    <row r="16" spans="2:29" x14ac:dyDescent="0.25">
      <c r="B16" s="6">
        <v>36</v>
      </c>
      <c r="C16" s="2">
        <v>1035</v>
      </c>
      <c r="D16" s="12">
        <v>701.4</v>
      </c>
      <c r="E16" s="3">
        <f t="shared" si="0"/>
        <v>0.45106109324758842</v>
      </c>
    </row>
    <row r="17" spans="2:5" x14ac:dyDescent="0.25">
      <c r="B17" s="6">
        <v>37</v>
      </c>
      <c r="C17" s="2">
        <v>730</v>
      </c>
      <c r="D17" s="12">
        <v>718.04</v>
      </c>
      <c r="E17" s="3">
        <f t="shared" si="0"/>
        <v>0.46176205787781349</v>
      </c>
    </row>
    <row r="18" spans="2:5" x14ac:dyDescent="0.25">
      <c r="B18" s="6">
        <v>38</v>
      </c>
      <c r="C18" s="2">
        <v>585</v>
      </c>
      <c r="D18" s="12">
        <v>722.52</v>
      </c>
      <c r="E18" s="3">
        <f t="shared" si="0"/>
        <v>0.46464308681672023</v>
      </c>
    </row>
    <row r="19" spans="2:5" x14ac:dyDescent="0.25">
      <c r="B19" s="6">
        <v>39</v>
      </c>
      <c r="C19" s="2">
        <v>407</v>
      </c>
      <c r="D19" s="12">
        <v>733.77</v>
      </c>
      <c r="E19" s="3">
        <f t="shared" si="0"/>
        <v>0.47187781350482316</v>
      </c>
    </row>
    <row r="20" spans="2:5" x14ac:dyDescent="0.25">
      <c r="B20" s="6">
        <v>40</v>
      </c>
      <c r="C20" s="2">
        <v>240</v>
      </c>
      <c r="D20" s="12">
        <v>750.14</v>
      </c>
      <c r="E20" s="3">
        <f t="shared" si="0"/>
        <v>0.48240514469453377</v>
      </c>
    </row>
    <row r="21" spans="2:5" x14ac:dyDescent="0.25">
      <c r="B21" s="6">
        <v>41</v>
      </c>
      <c r="C21" s="2">
        <v>142</v>
      </c>
      <c r="D21" s="12">
        <v>752.81</v>
      </c>
      <c r="E21" s="3">
        <f t="shared" si="0"/>
        <v>0.4841221864951768</v>
      </c>
    </row>
    <row r="22" spans="2:5" x14ac:dyDescent="0.25">
      <c r="B22" s="6">
        <v>42</v>
      </c>
      <c r="C22" s="2">
        <v>81</v>
      </c>
      <c r="D22" s="12">
        <v>811.72</v>
      </c>
      <c r="E22" s="3">
        <f t="shared" si="0"/>
        <v>0.52200643086816723</v>
      </c>
    </row>
    <row r="23" spans="2:5" x14ac:dyDescent="0.25">
      <c r="B23" s="6">
        <v>43</v>
      </c>
      <c r="C23" s="2">
        <v>56</v>
      </c>
      <c r="D23" s="12">
        <v>864.11</v>
      </c>
      <c r="E23" s="3">
        <f t="shared" si="0"/>
        <v>0.55569774919614146</v>
      </c>
    </row>
    <row r="24" spans="2:5" x14ac:dyDescent="0.25">
      <c r="B24" s="6">
        <v>44</v>
      </c>
      <c r="C24" s="2">
        <v>34</v>
      </c>
      <c r="D24" s="12">
        <v>835.42</v>
      </c>
      <c r="E24" s="3">
        <f t="shared" si="0"/>
        <v>0.53724758842443732</v>
      </c>
    </row>
    <row r="25" spans="2:5" x14ac:dyDescent="0.25">
      <c r="B25" s="6">
        <v>45</v>
      </c>
      <c r="C25" s="2">
        <v>23</v>
      </c>
      <c r="D25" s="12">
        <v>839.98</v>
      </c>
      <c r="E25" s="3">
        <f t="shared" si="0"/>
        <v>0.54018006430868171</v>
      </c>
    </row>
    <row r="26" spans="2:5" x14ac:dyDescent="0.25">
      <c r="B26" s="6" t="s">
        <v>38</v>
      </c>
      <c r="C26" s="2">
        <v>30</v>
      </c>
      <c r="D26" s="12">
        <v>906.4</v>
      </c>
      <c r="E26" s="3">
        <f t="shared" si="0"/>
        <v>0.58289389067524111</v>
      </c>
    </row>
    <row r="27" spans="2:5" x14ac:dyDescent="0.25">
      <c r="B27" s="6" t="s">
        <v>35</v>
      </c>
      <c r="C27" s="7">
        <v>81410</v>
      </c>
      <c r="D27" s="78">
        <v>530.02</v>
      </c>
      <c r="E27" s="81">
        <f t="shared" si="0"/>
        <v>0.34084887459807073</v>
      </c>
    </row>
    <row r="28" spans="2:5" x14ac:dyDescent="0.25">
      <c r="B28" s="6" t="s">
        <v>5</v>
      </c>
      <c r="C28" s="2">
        <v>76780</v>
      </c>
      <c r="D28" s="12">
        <v>518.74</v>
      </c>
      <c r="E28" s="3">
        <f t="shared" si="0"/>
        <v>0.33359485530546623</v>
      </c>
    </row>
    <row r="29" spans="2:5" x14ac:dyDescent="0.25">
      <c r="B29" s="6" t="s">
        <v>6</v>
      </c>
      <c r="C29" s="2">
        <v>4024</v>
      </c>
      <c r="D29" s="12">
        <v>706.89</v>
      </c>
      <c r="E29" s="3">
        <f t="shared" si="0"/>
        <v>0.45459163987138262</v>
      </c>
    </row>
    <row r="30" spans="2:5" x14ac:dyDescent="0.25">
      <c r="B30" s="6" t="s">
        <v>40</v>
      </c>
      <c r="C30" s="2">
        <v>606</v>
      </c>
      <c r="D30" s="12">
        <v>785.46</v>
      </c>
      <c r="E30" s="3">
        <f t="shared" si="0"/>
        <v>0.50511897106109327</v>
      </c>
    </row>
    <row r="31" spans="2:5" x14ac:dyDescent="0.25">
      <c r="B31" s="96" t="str">
        <f>'starosna mirovina BMU'!B31</f>
        <v xml:space="preserve">Number of beneficiaries not including Active Military Personnel (DVO), Police Officers (PO), Authorised Officials (OSO), Croatian Veterans from the Homeland War- ZOHBDR and Members of the Croatian Defence Council (HVO).   </v>
      </c>
      <c r="C31" s="96"/>
      <c r="D31" s="96"/>
      <c r="E31" s="96"/>
    </row>
    <row r="32" spans="2:5" x14ac:dyDescent="0.25">
      <c r="B32" s="97"/>
      <c r="C32" s="97"/>
      <c r="D32" s="97"/>
      <c r="E32" s="97"/>
    </row>
    <row r="33" spans="2:4" ht="46.5" customHeight="1" x14ac:dyDescent="0.25">
      <c r="B33" s="95" t="str">
        <f>'starosna mirovina BMU'!B33:C33</f>
        <v>Prosječna mjesečna isplaćena netoplaća Republike Hrvatske za ožujak 2026. u eurima (EUR) (izvor: DZS)</v>
      </c>
      <c r="C33" s="95"/>
      <c r="D33" s="46">
        <f>'starosna mirovina BMU'!D33</f>
        <v>1555</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10" workbookViewId="0">
      <selection activeCell="C7" sqref="C7:D30"/>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4" t="s">
        <v>43</v>
      </c>
      <c r="C2" s="94"/>
      <c r="D2" s="94"/>
      <c r="E2" s="94"/>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April 2026 (paid in May 2026)</v>
      </c>
    </row>
    <row r="6" spans="2:29" ht="35.2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37</v>
      </c>
      <c r="C7" s="2">
        <v>39526</v>
      </c>
      <c r="D7" s="12">
        <v>360.99322926681168</v>
      </c>
      <c r="E7" s="3">
        <f t="shared" ref="E7:E30" si="0">D7/$D$33</f>
        <v>0.23214998666675993</v>
      </c>
    </row>
    <row r="8" spans="2:29" x14ac:dyDescent="0.25">
      <c r="B8" s="6" t="s">
        <v>1</v>
      </c>
      <c r="C8" s="2">
        <v>18020</v>
      </c>
      <c r="D8" s="12">
        <v>418.6</v>
      </c>
      <c r="E8" s="3">
        <f t="shared" si="0"/>
        <v>0.2691961414790997</v>
      </c>
    </row>
    <row r="9" spans="2:29" x14ac:dyDescent="0.25">
      <c r="B9" s="6" t="s">
        <v>2</v>
      </c>
      <c r="C9" s="2">
        <v>19453</v>
      </c>
      <c r="D9" s="12">
        <v>509.12</v>
      </c>
      <c r="E9" s="3">
        <f t="shared" si="0"/>
        <v>0.32740836012861735</v>
      </c>
    </row>
    <row r="10" spans="2:29" x14ac:dyDescent="0.25">
      <c r="B10" s="6">
        <v>30</v>
      </c>
      <c r="C10" s="2">
        <v>4792</v>
      </c>
      <c r="D10" s="12">
        <v>554.84</v>
      </c>
      <c r="E10" s="3">
        <f t="shared" si="0"/>
        <v>0.35681028938906756</v>
      </c>
    </row>
    <row r="11" spans="2:29" x14ac:dyDescent="0.25">
      <c r="B11" s="6">
        <v>31</v>
      </c>
      <c r="C11" s="2">
        <v>4332</v>
      </c>
      <c r="D11" s="12">
        <v>581.17999999999995</v>
      </c>
      <c r="E11" s="3">
        <f t="shared" si="0"/>
        <v>0.37374919614147906</v>
      </c>
    </row>
    <row r="12" spans="2:29" x14ac:dyDescent="0.25">
      <c r="B12" s="6">
        <v>32</v>
      </c>
      <c r="C12" s="2">
        <v>4246</v>
      </c>
      <c r="D12" s="12">
        <v>584.92999999999995</v>
      </c>
      <c r="E12" s="3">
        <f t="shared" si="0"/>
        <v>0.37616077170418005</v>
      </c>
    </row>
    <row r="13" spans="2:29" x14ac:dyDescent="0.25">
      <c r="B13" s="6">
        <v>33</v>
      </c>
      <c r="C13" s="2">
        <v>4120</v>
      </c>
      <c r="D13" s="12">
        <v>607.03</v>
      </c>
      <c r="E13" s="3">
        <f t="shared" si="0"/>
        <v>0.39037299035369771</v>
      </c>
    </row>
    <row r="14" spans="2:29" x14ac:dyDescent="0.25">
      <c r="B14" s="6">
        <v>34</v>
      </c>
      <c r="C14" s="2">
        <v>3714</v>
      </c>
      <c r="D14" s="12">
        <v>627.98</v>
      </c>
      <c r="E14" s="3">
        <f t="shared" si="0"/>
        <v>0.40384565916398713</v>
      </c>
    </row>
    <row r="15" spans="2:29" x14ac:dyDescent="0.25">
      <c r="B15" s="6">
        <v>35</v>
      </c>
      <c r="C15" s="2">
        <v>11985</v>
      </c>
      <c r="D15" s="12">
        <v>609.77</v>
      </c>
      <c r="E15" s="3">
        <f t="shared" si="0"/>
        <v>0.39213504823151124</v>
      </c>
    </row>
    <row r="16" spans="2:29" x14ac:dyDescent="0.25">
      <c r="B16" s="6">
        <v>36</v>
      </c>
      <c r="C16" s="2">
        <v>5638</v>
      </c>
      <c r="D16" s="12">
        <v>658.66</v>
      </c>
      <c r="E16" s="3">
        <f t="shared" si="0"/>
        <v>0.42357556270096464</v>
      </c>
    </row>
    <row r="17" spans="2:5" x14ac:dyDescent="0.25">
      <c r="B17" s="6">
        <v>37</v>
      </c>
      <c r="C17" s="2">
        <v>4702</v>
      </c>
      <c r="D17" s="12">
        <v>688.67</v>
      </c>
      <c r="E17" s="3">
        <f t="shared" si="0"/>
        <v>0.44287459807073953</v>
      </c>
    </row>
    <row r="18" spans="2:5" x14ac:dyDescent="0.25">
      <c r="B18" s="6">
        <v>38</v>
      </c>
      <c r="C18" s="2">
        <v>4241</v>
      </c>
      <c r="D18" s="12">
        <v>723.3</v>
      </c>
      <c r="E18" s="3">
        <f t="shared" si="0"/>
        <v>0.465144694533762</v>
      </c>
    </row>
    <row r="19" spans="2:5" x14ac:dyDescent="0.25">
      <c r="B19" s="6">
        <v>39</v>
      </c>
      <c r="C19" s="2">
        <v>3279</v>
      </c>
      <c r="D19" s="12">
        <v>747.28</v>
      </c>
      <c r="E19" s="3">
        <f t="shared" si="0"/>
        <v>0.48056591639871382</v>
      </c>
    </row>
    <row r="20" spans="2:5" x14ac:dyDescent="0.25">
      <c r="B20" s="6">
        <v>40</v>
      </c>
      <c r="C20" s="2">
        <v>13316</v>
      </c>
      <c r="D20" s="12">
        <v>739.44</v>
      </c>
      <c r="E20" s="3">
        <f t="shared" si="0"/>
        <v>0.47552411575562703</v>
      </c>
    </row>
    <row r="21" spans="2:5" x14ac:dyDescent="0.25">
      <c r="B21" s="6">
        <v>41</v>
      </c>
      <c r="C21" s="2">
        <v>3423</v>
      </c>
      <c r="D21" s="12">
        <v>774.2</v>
      </c>
      <c r="E21" s="3">
        <f t="shared" si="0"/>
        <v>0.49787781350482319</v>
      </c>
    </row>
    <row r="22" spans="2:5" x14ac:dyDescent="0.25">
      <c r="B22" s="6">
        <v>42</v>
      </c>
      <c r="C22" s="2">
        <v>2095</v>
      </c>
      <c r="D22" s="12">
        <v>803.36</v>
      </c>
      <c r="E22" s="3">
        <f t="shared" si="0"/>
        <v>0.51663022508038581</v>
      </c>
    </row>
    <row r="23" spans="2:5" x14ac:dyDescent="0.25">
      <c r="B23" s="6">
        <v>43</v>
      </c>
      <c r="C23" s="2">
        <v>1573</v>
      </c>
      <c r="D23" s="12">
        <v>843.9</v>
      </c>
      <c r="E23" s="3">
        <f t="shared" si="0"/>
        <v>0.5427009646302251</v>
      </c>
    </row>
    <row r="24" spans="2:5" x14ac:dyDescent="0.25">
      <c r="B24" s="6">
        <v>44</v>
      </c>
      <c r="C24" s="2">
        <v>1126</v>
      </c>
      <c r="D24" s="12">
        <v>885.43</v>
      </c>
      <c r="E24" s="3">
        <f t="shared" si="0"/>
        <v>0.56940836012861729</v>
      </c>
    </row>
    <row r="25" spans="2:5" x14ac:dyDescent="0.25">
      <c r="B25" s="6">
        <v>45</v>
      </c>
      <c r="C25" s="2">
        <v>862</v>
      </c>
      <c r="D25" s="12">
        <v>906.98</v>
      </c>
      <c r="E25" s="3">
        <f t="shared" si="0"/>
        <v>0.58326688102893887</v>
      </c>
    </row>
    <row r="26" spans="2:5" x14ac:dyDescent="0.25">
      <c r="B26" s="6" t="s">
        <v>38</v>
      </c>
      <c r="C26" s="2">
        <v>1784</v>
      </c>
      <c r="D26" s="12">
        <v>1023.51</v>
      </c>
      <c r="E26" s="3">
        <f t="shared" si="0"/>
        <v>0.65820578778135053</v>
      </c>
    </row>
    <row r="27" spans="2:5" x14ac:dyDescent="0.25">
      <c r="B27" s="6" t="s">
        <v>35</v>
      </c>
      <c r="C27" s="7">
        <v>152227</v>
      </c>
      <c r="D27" s="78">
        <v>545.88</v>
      </c>
      <c r="E27" s="81">
        <f t="shared" si="0"/>
        <v>0.35104823151125403</v>
      </c>
    </row>
    <row r="28" spans="2:5" x14ac:dyDescent="0.25">
      <c r="B28" s="6" t="s">
        <v>5</v>
      </c>
      <c r="C28" s="2">
        <v>98203</v>
      </c>
      <c r="D28" s="12">
        <v>450.18</v>
      </c>
      <c r="E28" s="3">
        <f t="shared" si="0"/>
        <v>0.28950482315112541</v>
      </c>
    </row>
    <row r="29" spans="2:5" x14ac:dyDescent="0.25">
      <c r="B29" s="6" t="s">
        <v>6</v>
      </c>
      <c r="C29" s="2">
        <v>29845</v>
      </c>
      <c r="D29" s="12">
        <v>662.68</v>
      </c>
      <c r="E29" s="3">
        <f t="shared" si="0"/>
        <v>0.42616077170418004</v>
      </c>
    </row>
    <row r="30" spans="2:5" x14ac:dyDescent="0.25">
      <c r="B30" s="6" t="s">
        <v>40</v>
      </c>
      <c r="C30" s="2">
        <v>24179</v>
      </c>
      <c r="D30" s="12">
        <v>790.43</v>
      </c>
      <c r="E30" s="3">
        <f t="shared" si="0"/>
        <v>0.5083151125401929</v>
      </c>
    </row>
    <row r="31" spans="2:5" x14ac:dyDescent="0.25">
      <c r="B31" s="96" t="str">
        <f>'starosna mirovina BMU'!B31</f>
        <v xml:space="preserve">Number of beneficiaries not including Active Military Personnel (DVO), Police Officers (PO), Authorised Officials (OSO), Croatian Veterans from the Homeland War- ZOHBDR and Members of the Croatian Defence Council (HVO).   </v>
      </c>
      <c r="C31" s="96"/>
      <c r="D31" s="96"/>
      <c r="E31" s="96"/>
    </row>
    <row r="32" spans="2:5" x14ac:dyDescent="0.25">
      <c r="B32" s="97"/>
      <c r="C32" s="97"/>
      <c r="D32" s="97"/>
      <c r="E32" s="97"/>
    </row>
    <row r="33" spans="2:4" ht="45.75" customHeight="1" x14ac:dyDescent="0.25">
      <c r="B33" s="95" t="str">
        <f>'starosna mirovina BMU'!B33:C33</f>
        <v>Prosječna mjesečna isplaćena netoplaća Republike Hrvatske za ožujak 2026. u eurima (EUR) (izvor: DZS)</v>
      </c>
      <c r="C33" s="95"/>
      <c r="D33" s="46">
        <f>'starosna mirovina BMU'!D33</f>
        <v>1555</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4" t="s">
        <v>13</v>
      </c>
      <c r="C2" s="94"/>
      <c r="D2" s="94"/>
      <c r="E2" s="94"/>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April 2026 (paid in May 2026)</v>
      </c>
    </row>
    <row r="6" spans="2:29" ht="24" x14ac:dyDescent="0.25">
      <c r="B6" s="5" t="s">
        <v>10</v>
      </c>
      <c r="C6" s="5" t="s">
        <v>0</v>
      </c>
      <c r="D6" s="5" t="s">
        <v>8</v>
      </c>
      <c r="E6" s="5" t="str">
        <f>'starosna mirovina BMU'!E6</f>
        <v>Net replacement rate for March 2026.</v>
      </c>
    </row>
    <row r="7" spans="2:29" x14ac:dyDescent="0.25">
      <c r="B7" s="6" t="s">
        <v>9</v>
      </c>
      <c r="C7" s="2">
        <v>158298</v>
      </c>
      <c r="D7" s="12">
        <v>294.10700451048024</v>
      </c>
      <c r="E7" s="3">
        <f t="shared" ref="E7:E30" si="0">D7/$D$33</f>
        <v>0.18913633730577506</v>
      </c>
    </row>
    <row r="8" spans="2:29" x14ac:dyDescent="0.25">
      <c r="B8" s="6" t="s">
        <v>1</v>
      </c>
      <c r="C8" s="2">
        <v>99329</v>
      </c>
      <c r="D8" s="2">
        <v>359.33</v>
      </c>
      <c r="E8" s="3">
        <f t="shared" si="0"/>
        <v>0.23108038585209001</v>
      </c>
      <c r="I8" s="1"/>
    </row>
    <row r="9" spans="2:29" x14ac:dyDescent="0.25">
      <c r="B9" s="6" t="s">
        <v>2</v>
      </c>
      <c r="C9" s="2">
        <v>105176</v>
      </c>
      <c r="D9" s="2">
        <v>440.97</v>
      </c>
      <c r="E9" s="3">
        <f t="shared" si="0"/>
        <v>0.28358199356913183</v>
      </c>
    </row>
    <row r="10" spans="2:29" x14ac:dyDescent="0.25">
      <c r="B10" s="6">
        <v>30</v>
      </c>
      <c r="C10" s="2">
        <v>50801</v>
      </c>
      <c r="D10" s="2">
        <v>486.06</v>
      </c>
      <c r="E10" s="3">
        <f t="shared" si="0"/>
        <v>0.31257877813504825</v>
      </c>
    </row>
    <row r="11" spans="2:29" x14ac:dyDescent="0.25">
      <c r="B11" s="6">
        <v>31</v>
      </c>
      <c r="C11" s="2">
        <v>33286</v>
      </c>
      <c r="D11" s="2">
        <v>496.26</v>
      </c>
      <c r="E11" s="3">
        <f t="shared" si="0"/>
        <v>0.31913826366559483</v>
      </c>
    </row>
    <row r="12" spans="2:29" x14ac:dyDescent="0.25">
      <c r="B12" s="6">
        <v>32</v>
      </c>
      <c r="C12" s="2">
        <v>32567</v>
      </c>
      <c r="D12" s="2">
        <v>502.48</v>
      </c>
      <c r="E12" s="3">
        <f t="shared" si="0"/>
        <v>0.32313826366559489</v>
      </c>
    </row>
    <row r="13" spans="2:29" x14ac:dyDescent="0.25">
      <c r="B13" s="6">
        <v>33</v>
      </c>
      <c r="C13" s="2">
        <v>29216</v>
      </c>
      <c r="D13" s="2">
        <v>520.65</v>
      </c>
      <c r="E13" s="3">
        <f t="shared" si="0"/>
        <v>0.3348231511254019</v>
      </c>
    </row>
    <row r="14" spans="2:29" x14ac:dyDescent="0.25">
      <c r="B14" s="6">
        <v>34</v>
      </c>
      <c r="C14" s="2">
        <v>23746</v>
      </c>
      <c r="D14" s="2">
        <v>540.47</v>
      </c>
      <c r="E14" s="3">
        <f t="shared" si="0"/>
        <v>0.34756913183279742</v>
      </c>
    </row>
    <row r="15" spans="2:29" x14ac:dyDescent="0.25">
      <c r="B15" s="6">
        <v>35</v>
      </c>
      <c r="C15" s="2">
        <v>89559</v>
      </c>
      <c r="D15" s="2">
        <v>573.67999999999995</v>
      </c>
      <c r="E15" s="3">
        <f t="shared" si="0"/>
        <v>0.36892604501607712</v>
      </c>
    </row>
    <row r="16" spans="2:29" x14ac:dyDescent="0.25">
      <c r="B16" s="6">
        <v>36</v>
      </c>
      <c r="C16" s="2">
        <v>40885</v>
      </c>
      <c r="D16" s="2">
        <v>580.12</v>
      </c>
      <c r="E16" s="3">
        <f t="shared" si="0"/>
        <v>0.37306752411575561</v>
      </c>
    </row>
    <row r="17" spans="2:5" x14ac:dyDescent="0.25">
      <c r="B17" s="6">
        <v>37</v>
      </c>
      <c r="C17" s="2">
        <v>36836</v>
      </c>
      <c r="D17" s="2">
        <v>601.11</v>
      </c>
      <c r="E17" s="3">
        <f t="shared" si="0"/>
        <v>0.38656591639871385</v>
      </c>
    </row>
    <row r="18" spans="2:5" x14ac:dyDescent="0.25">
      <c r="B18" s="6">
        <v>38</v>
      </c>
      <c r="C18" s="2">
        <v>34031</v>
      </c>
      <c r="D18" s="2">
        <v>628.59</v>
      </c>
      <c r="E18" s="3">
        <f t="shared" si="0"/>
        <v>0.4042379421221865</v>
      </c>
    </row>
    <row r="19" spans="2:5" x14ac:dyDescent="0.25">
      <c r="B19" s="6">
        <v>39</v>
      </c>
      <c r="C19" s="2">
        <v>29085</v>
      </c>
      <c r="D19" s="2">
        <v>666.07</v>
      </c>
      <c r="E19" s="3">
        <f t="shared" si="0"/>
        <v>0.42834083601286177</v>
      </c>
    </row>
    <row r="20" spans="2:5" x14ac:dyDescent="0.25">
      <c r="B20" s="6">
        <v>40</v>
      </c>
      <c r="C20" s="2">
        <v>53688</v>
      </c>
      <c r="D20" s="2">
        <v>688.18</v>
      </c>
      <c r="E20" s="3">
        <f t="shared" si="0"/>
        <v>0.44255948553054658</v>
      </c>
    </row>
    <row r="21" spans="2:5" x14ac:dyDescent="0.25">
      <c r="B21" s="6">
        <v>41</v>
      </c>
      <c r="C21" s="2">
        <v>45440</v>
      </c>
      <c r="D21" s="2">
        <v>673.14</v>
      </c>
      <c r="E21" s="3">
        <f t="shared" si="0"/>
        <v>0.43288745980707394</v>
      </c>
    </row>
    <row r="22" spans="2:5" x14ac:dyDescent="0.25">
      <c r="B22" s="6">
        <v>42</v>
      </c>
      <c r="C22" s="2">
        <v>24706</v>
      </c>
      <c r="D22" s="2">
        <v>713.6</v>
      </c>
      <c r="E22" s="3">
        <f t="shared" si="0"/>
        <v>0.45890675241157558</v>
      </c>
    </row>
    <row r="23" spans="2:5" x14ac:dyDescent="0.25">
      <c r="B23" s="6">
        <v>43</v>
      </c>
      <c r="C23" s="2">
        <v>17799</v>
      </c>
      <c r="D23" s="2">
        <v>745.61</v>
      </c>
      <c r="E23" s="3">
        <f t="shared" si="0"/>
        <v>0.479491961414791</v>
      </c>
    </row>
    <row r="24" spans="2:5" x14ac:dyDescent="0.25">
      <c r="B24" s="6">
        <v>44</v>
      </c>
      <c r="C24" s="2">
        <v>13120</v>
      </c>
      <c r="D24" s="2">
        <v>778.54</v>
      </c>
      <c r="E24" s="3">
        <f t="shared" si="0"/>
        <v>0.50066881028938903</v>
      </c>
    </row>
    <row r="25" spans="2:5" x14ac:dyDescent="0.25">
      <c r="B25" s="6">
        <v>45</v>
      </c>
      <c r="C25" s="2">
        <v>10620</v>
      </c>
      <c r="D25" s="2">
        <v>799.83</v>
      </c>
      <c r="E25" s="3">
        <f t="shared" si="0"/>
        <v>0.51436012861736335</v>
      </c>
    </row>
    <row r="26" spans="2:5" x14ac:dyDescent="0.25">
      <c r="B26" s="6" t="s">
        <v>3</v>
      </c>
      <c r="C26" s="2">
        <v>17296</v>
      </c>
      <c r="D26" s="2">
        <v>889.32</v>
      </c>
      <c r="E26" s="3">
        <f t="shared" si="0"/>
        <v>0.57190996784565917</v>
      </c>
    </row>
    <row r="27" spans="2:5" x14ac:dyDescent="0.25">
      <c r="B27" s="6" t="s">
        <v>4</v>
      </c>
      <c r="C27" s="7">
        <v>945484</v>
      </c>
      <c r="D27" s="7">
        <v>512.73</v>
      </c>
      <c r="E27" s="4">
        <f t="shared" si="0"/>
        <v>0.32972990353697751</v>
      </c>
    </row>
    <row r="28" spans="2:5" x14ac:dyDescent="0.25">
      <c r="B28" s="6" t="s">
        <v>5</v>
      </c>
      <c r="C28" s="2">
        <v>532419</v>
      </c>
      <c r="D28" s="2">
        <v>402.41</v>
      </c>
      <c r="E28" s="3">
        <f t="shared" si="0"/>
        <v>0.25878456591639876</v>
      </c>
    </row>
    <row r="29" spans="2:5" x14ac:dyDescent="0.25">
      <c r="B29" s="6" t="s">
        <v>6</v>
      </c>
      <c r="C29" s="2">
        <v>230396</v>
      </c>
      <c r="D29" s="2">
        <v>598.98</v>
      </c>
      <c r="E29" s="3">
        <f t="shared" si="0"/>
        <v>0.3851961414790997</v>
      </c>
    </row>
    <row r="30" spans="2:5" x14ac:dyDescent="0.25">
      <c r="B30" s="6" t="s">
        <v>7</v>
      </c>
      <c r="C30" s="2">
        <v>182669</v>
      </c>
      <c r="D30" s="2">
        <v>725.5</v>
      </c>
      <c r="E30" s="3">
        <f t="shared" si="0"/>
        <v>0.4665594855305466</v>
      </c>
    </row>
    <row r="33" spans="2:4" ht="49.5" customHeight="1" x14ac:dyDescent="0.25">
      <c r="B33" s="95" t="str">
        <f>'starosna mirovina BMU'!B33:C33</f>
        <v>Prosječna mjesečna isplaćena netoplaća Republike Hrvatske za ožujak 2026. u eurima (EUR) (izvor: DZS)</v>
      </c>
      <c r="C33" s="95"/>
      <c r="D33" s="46">
        <f>'starosna mirovina BMU'!D33</f>
        <v>1555</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13" zoomScaleNormal="100" workbookViewId="0">
      <selection activeCell="D34" sqref="D34"/>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4" t="s">
        <v>41</v>
      </c>
      <c r="C2" s="94"/>
      <c r="D2" s="94"/>
      <c r="E2" s="94"/>
      <c r="F2" s="8"/>
      <c r="G2" s="8"/>
      <c r="H2" s="8"/>
      <c r="I2" s="8"/>
      <c r="J2" s="8"/>
      <c r="K2" s="8"/>
      <c r="L2" s="8"/>
      <c r="M2" s="8"/>
      <c r="N2" s="8"/>
      <c r="O2" s="8"/>
      <c r="P2" s="8"/>
      <c r="Q2" s="8"/>
      <c r="R2" s="8"/>
      <c r="S2" s="8"/>
      <c r="T2" s="8"/>
      <c r="U2" s="8"/>
      <c r="V2" s="8"/>
      <c r="W2" s="8"/>
      <c r="X2" s="8"/>
      <c r="Y2" s="8"/>
      <c r="Z2" s="8"/>
      <c r="AA2" s="8"/>
      <c r="AB2" s="8"/>
      <c r="AC2" s="8"/>
    </row>
    <row r="5" spans="2:29" x14ac:dyDescent="0.25">
      <c r="B5" t="s">
        <v>64</v>
      </c>
    </row>
    <row r="6" spans="2:29" ht="34.5" customHeight="1" x14ac:dyDescent="0.25">
      <c r="B6" s="5" t="s">
        <v>44</v>
      </c>
      <c r="C6" s="5" t="s">
        <v>17</v>
      </c>
      <c r="D6" s="5" t="s">
        <v>45</v>
      </c>
      <c r="E6" s="5" t="s">
        <v>61</v>
      </c>
    </row>
    <row r="7" spans="2:29" x14ac:dyDescent="0.25">
      <c r="B7" s="6" t="s">
        <v>37</v>
      </c>
      <c r="C7" s="2">
        <v>62600</v>
      </c>
      <c r="D7" s="12">
        <v>364.63871070287547</v>
      </c>
      <c r="E7" s="3">
        <f t="shared" ref="E7:E30" si="0">D7/$D$33</f>
        <v>0.23449434771889097</v>
      </c>
    </row>
    <row r="8" spans="2:29" x14ac:dyDescent="0.25">
      <c r="B8" s="6" t="s">
        <v>1</v>
      </c>
      <c r="C8" s="2">
        <v>46034</v>
      </c>
      <c r="D8" s="12">
        <v>429.6</v>
      </c>
      <c r="E8" s="3">
        <f t="shared" si="0"/>
        <v>0.27627009646302253</v>
      </c>
    </row>
    <row r="9" spans="2:29" x14ac:dyDescent="0.25">
      <c r="B9" s="6" t="s">
        <v>2</v>
      </c>
      <c r="C9" s="2">
        <v>49448</v>
      </c>
      <c r="D9" s="12">
        <v>551.17999999999995</v>
      </c>
      <c r="E9" s="3">
        <f t="shared" si="0"/>
        <v>0.35445659163987137</v>
      </c>
    </row>
    <row r="10" spans="2:29" x14ac:dyDescent="0.25">
      <c r="B10" s="6">
        <v>30</v>
      </c>
      <c r="C10" s="2">
        <v>19386</v>
      </c>
      <c r="D10" s="12">
        <v>682.67</v>
      </c>
      <c r="E10" s="3">
        <f t="shared" si="0"/>
        <v>0.43901607717041796</v>
      </c>
    </row>
    <row r="11" spans="2:29" x14ac:dyDescent="0.25">
      <c r="B11" s="6">
        <v>31</v>
      </c>
      <c r="C11" s="2">
        <v>12410</v>
      </c>
      <c r="D11" s="12">
        <v>703.76</v>
      </c>
      <c r="E11" s="3">
        <f t="shared" si="0"/>
        <v>0.45257877813504821</v>
      </c>
    </row>
    <row r="12" spans="2:29" x14ac:dyDescent="0.25">
      <c r="B12" s="6">
        <v>32</v>
      </c>
      <c r="C12" s="2">
        <v>11600</v>
      </c>
      <c r="D12" s="12">
        <v>715.86</v>
      </c>
      <c r="E12" s="3">
        <f t="shared" si="0"/>
        <v>0.46036012861736336</v>
      </c>
    </row>
    <row r="13" spans="2:29" x14ac:dyDescent="0.25">
      <c r="B13" s="6">
        <v>33</v>
      </c>
      <c r="C13" s="2">
        <v>10380</v>
      </c>
      <c r="D13" s="12">
        <v>740.22</v>
      </c>
      <c r="E13" s="3">
        <f t="shared" si="0"/>
        <v>0.4760257234726688</v>
      </c>
    </row>
    <row r="14" spans="2:29" x14ac:dyDescent="0.25">
      <c r="B14" s="6">
        <v>34</v>
      </c>
      <c r="C14" s="2">
        <v>8406</v>
      </c>
      <c r="D14" s="12">
        <v>782.84</v>
      </c>
      <c r="E14" s="3">
        <f t="shared" si="0"/>
        <v>0.50343408360128616</v>
      </c>
    </row>
    <row r="15" spans="2:29" x14ac:dyDescent="0.25">
      <c r="B15" s="6">
        <v>35</v>
      </c>
      <c r="C15" s="2">
        <v>38962</v>
      </c>
      <c r="D15" s="12">
        <v>802.44</v>
      </c>
      <c r="E15" s="3">
        <f t="shared" si="0"/>
        <v>0.51603858520900325</v>
      </c>
    </row>
    <row r="16" spans="2:29" x14ac:dyDescent="0.25">
      <c r="B16" s="6">
        <v>36</v>
      </c>
      <c r="C16" s="2">
        <v>13643</v>
      </c>
      <c r="D16" s="12">
        <v>848.57</v>
      </c>
      <c r="E16" s="3">
        <f t="shared" si="0"/>
        <v>0.54570418006430876</v>
      </c>
    </row>
    <row r="17" spans="2:5" x14ac:dyDescent="0.25">
      <c r="B17" s="6">
        <v>37</v>
      </c>
      <c r="C17" s="2">
        <v>12344</v>
      </c>
      <c r="D17" s="12">
        <v>892.11</v>
      </c>
      <c r="E17" s="3">
        <f t="shared" si="0"/>
        <v>0.57370418006430868</v>
      </c>
    </row>
    <row r="18" spans="2:5" x14ac:dyDescent="0.25">
      <c r="B18" s="6">
        <v>38</v>
      </c>
      <c r="C18" s="2">
        <v>12378</v>
      </c>
      <c r="D18" s="12">
        <v>941.48</v>
      </c>
      <c r="E18" s="3">
        <f t="shared" si="0"/>
        <v>0.60545337620578776</v>
      </c>
    </row>
    <row r="19" spans="2:5" x14ac:dyDescent="0.25">
      <c r="B19" s="6">
        <v>39</v>
      </c>
      <c r="C19" s="2">
        <v>12338</v>
      </c>
      <c r="D19" s="12">
        <v>989.75</v>
      </c>
      <c r="E19" s="3">
        <f t="shared" si="0"/>
        <v>0.63649517684887458</v>
      </c>
    </row>
    <row r="20" spans="2:5" x14ac:dyDescent="0.25">
      <c r="B20" s="6">
        <v>40</v>
      </c>
      <c r="C20" s="2">
        <v>25642</v>
      </c>
      <c r="D20" s="12">
        <v>981.91</v>
      </c>
      <c r="E20" s="3">
        <f t="shared" si="0"/>
        <v>0.63145337620578779</v>
      </c>
    </row>
    <row r="21" spans="2:5" x14ac:dyDescent="0.25">
      <c r="B21" s="6">
        <v>41</v>
      </c>
      <c r="C21" s="2">
        <v>14759</v>
      </c>
      <c r="D21" s="12">
        <v>1002.58</v>
      </c>
      <c r="E21" s="3">
        <f t="shared" si="0"/>
        <v>0.64474598070739553</v>
      </c>
    </row>
    <row r="22" spans="2:5" x14ac:dyDescent="0.25">
      <c r="B22" s="6">
        <v>42</v>
      </c>
      <c r="C22" s="2">
        <v>11626</v>
      </c>
      <c r="D22" s="12">
        <v>1008.23</v>
      </c>
      <c r="E22" s="3">
        <f t="shared" si="0"/>
        <v>0.64837942122186498</v>
      </c>
    </row>
    <row r="23" spans="2:5" x14ac:dyDescent="0.25">
      <c r="B23" s="6">
        <v>43</v>
      </c>
      <c r="C23" s="2">
        <v>10807</v>
      </c>
      <c r="D23" s="12">
        <v>1007.62</v>
      </c>
      <c r="E23" s="3">
        <f t="shared" si="0"/>
        <v>0.64798713826366561</v>
      </c>
    </row>
    <row r="24" spans="2:5" x14ac:dyDescent="0.25">
      <c r="B24" s="6">
        <v>44</v>
      </c>
      <c r="C24" s="2">
        <v>9551</v>
      </c>
      <c r="D24" s="12">
        <v>1023.57</v>
      </c>
      <c r="E24" s="3">
        <f t="shared" si="0"/>
        <v>0.65824437299035377</v>
      </c>
    </row>
    <row r="25" spans="2:5" x14ac:dyDescent="0.25">
      <c r="B25" s="6">
        <v>45</v>
      </c>
      <c r="C25" s="2">
        <v>9436</v>
      </c>
      <c r="D25" s="12">
        <v>1035.24</v>
      </c>
      <c r="E25" s="3">
        <f t="shared" si="0"/>
        <v>0.66574919614147909</v>
      </c>
    </row>
    <row r="26" spans="2:5" x14ac:dyDescent="0.25">
      <c r="B26" s="6" t="s">
        <v>38</v>
      </c>
      <c r="C26" s="2">
        <v>17983</v>
      </c>
      <c r="D26" s="12">
        <v>1156.6600000000001</v>
      </c>
      <c r="E26" s="3">
        <f t="shared" si="0"/>
        <v>0.74383279742765274</v>
      </c>
    </row>
    <row r="27" spans="2:5" x14ac:dyDescent="0.25">
      <c r="B27" s="6" t="s">
        <v>35</v>
      </c>
      <c r="C27" s="7">
        <v>409733</v>
      </c>
      <c r="D27" s="78">
        <v>720.09</v>
      </c>
      <c r="E27" s="81">
        <f t="shared" si="0"/>
        <v>0.46308038585209005</v>
      </c>
    </row>
    <row r="28" spans="2:5" x14ac:dyDescent="0.25">
      <c r="B28" s="6" t="s">
        <v>5</v>
      </c>
      <c r="C28" s="2">
        <v>220264</v>
      </c>
      <c r="D28" s="12">
        <v>519.34</v>
      </c>
      <c r="E28" s="3">
        <f t="shared" si="0"/>
        <v>0.3339807073954984</v>
      </c>
    </row>
    <row r="29" spans="2:5" x14ac:dyDescent="0.25">
      <c r="B29" s="6" t="s">
        <v>6</v>
      </c>
      <c r="C29" s="2">
        <v>89665</v>
      </c>
      <c r="D29" s="12">
        <v>866.77</v>
      </c>
      <c r="E29" s="3">
        <f t="shared" si="0"/>
        <v>0.55740836012861739</v>
      </c>
    </row>
    <row r="30" spans="2:5" x14ac:dyDescent="0.25">
      <c r="B30" s="6" t="s">
        <v>40</v>
      </c>
      <c r="C30" s="2">
        <v>99804</v>
      </c>
      <c r="D30" s="12">
        <v>1031.33</v>
      </c>
      <c r="E30" s="3">
        <f t="shared" si="0"/>
        <v>0.66323472668810279</v>
      </c>
    </row>
    <row r="31" spans="2:5" x14ac:dyDescent="0.25">
      <c r="B31" s="96" t="s">
        <v>55</v>
      </c>
      <c r="C31" s="96"/>
      <c r="D31" s="96"/>
      <c r="E31" s="96"/>
    </row>
    <row r="32" spans="2:5" x14ac:dyDescent="0.25">
      <c r="B32" s="97"/>
      <c r="C32" s="97"/>
      <c r="D32" s="97"/>
      <c r="E32" s="97"/>
    </row>
    <row r="33" spans="2:4" ht="40.5" customHeight="1" x14ac:dyDescent="0.25">
      <c r="B33" s="95" t="s">
        <v>65</v>
      </c>
      <c r="C33" s="95"/>
      <c r="D33" s="49">
        <v>1555</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C7" sqref="C7:D13"/>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4" t="s">
        <v>50</v>
      </c>
      <c r="C2" s="94"/>
      <c r="D2" s="94"/>
      <c r="E2" s="94"/>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April 2026 (paid in May 2026)</v>
      </c>
    </row>
    <row r="6" spans="2:29" ht="33"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36</v>
      </c>
      <c r="C7" s="2">
        <v>30935</v>
      </c>
      <c r="D7" s="12">
        <v>764.043752384031</v>
      </c>
      <c r="E7" s="3">
        <f t="shared" ref="E7:E13" si="0">D7/$D$16</f>
        <v>0.49134646455564696</v>
      </c>
    </row>
    <row r="8" spans="2:29" x14ac:dyDescent="0.25">
      <c r="B8" s="6">
        <v>42</v>
      </c>
      <c r="C8" s="2">
        <v>12414</v>
      </c>
      <c r="D8" s="12">
        <v>802.21</v>
      </c>
      <c r="E8" s="3">
        <f t="shared" si="0"/>
        <v>0.51589067524115761</v>
      </c>
    </row>
    <row r="9" spans="2:29" x14ac:dyDescent="0.25">
      <c r="B9" s="6">
        <v>43</v>
      </c>
      <c r="C9" s="2">
        <v>7101</v>
      </c>
      <c r="D9" s="12">
        <v>837.93</v>
      </c>
      <c r="E9" s="3">
        <f t="shared" si="0"/>
        <v>0.53886173633440515</v>
      </c>
    </row>
    <row r="10" spans="2:29" x14ac:dyDescent="0.25">
      <c r="B10" s="6">
        <v>44</v>
      </c>
      <c r="C10" s="2">
        <v>4112</v>
      </c>
      <c r="D10" s="12">
        <v>871.33</v>
      </c>
      <c r="E10" s="3">
        <f t="shared" si="0"/>
        <v>0.56034083601286178</v>
      </c>
    </row>
    <row r="11" spans="2:29" x14ac:dyDescent="0.25">
      <c r="B11" s="6">
        <v>45</v>
      </c>
      <c r="C11" s="2">
        <v>2378</v>
      </c>
      <c r="D11" s="12">
        <v>894.96</v>
      </c>
      <c r="E11" s="3">
        <f t="shared" si="0"/>
        <v>0.57553697749196142</v>
      </c>
    </row>
    <row r="12" spans="2:29" x14ac:dyDescent="0.25">
      <c r="B12" s="6" t="s">
        <v>38</v>
      </c>
      <c r="C12" s="2">
        <v>2109</v>
      </c>
      <c r="D12" s="12">
        <v>918.59</v>
      </c>
      <c r="E12" s="3">
        <f t="shared" si="0"/>
        <v>0.59073311897106107</v>
      </c>
    </row>
    <row r="13" spans="2:29" x14ac:dyDescent="0.25">
      <c r="B13" s="6" t="s">
        <v>35</v>
      </c>
      <c r="C13" s="45">
        <v>59049</v>
      </c>
      <c r="D13" s="83">
        <v>799.22</v>
      </c>
      <c r="E13" s="81">
        <f t="shared" si="0"/>
        <v>0.51396784565916398</v>
      </c>
    </row>
    <row r="14" spans="2:29" x14ac:dyDescent="0.25">
      <c r="B14" s="98" t="str">
        <f>'starosna mirovina BMU'!B31</f>
        <v xml:space="preserve">Number of beneficiaries not including Active Military Personnel (DVO), Police Officers (PO), Authorised Officials (OSO), Croatian Veterans from the Homeland War- ZOHBDR and Members of the Croatian Defence Council (HVO).   </v>
      </c>
      <c r="C14" s="98"/>
      <c r="D14" s="98"/>
      <c r="E14" s="98"/>
    </row>
    <row r="15" spans="2:29" x14ac:dyDescent="0.25">
      <c r="B15" s="99"/>
      <c r="C15" s="99"/>
      <c r="D15" s="99"/>
      <c r="E15" s="99"/>
    </row>
    <row r="16" spans="2:29" ht="44.25" customHeight="1" x14ac:dyDescent="0.25">
      <c r="B16" s="95" t="str">
        <f>'starosna mirovina BMU'!B33:C33</f>
        <v>Prosječna mjesečna isplaćena netoplaća Republike Hrvatske za ožujak 2026. u eurima (EUR) (izvor: DZS)</v>
      </c>
      <c r="C16" s="95"/>
      <c r="D16" s="46">
        <f>'starosna mirovina BMU'!D33</f>
        <v>1555</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zoomScaleNormal="100" workbookViewId="0">
      <selection activeCell="C7" sqref="C7:D30"/>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100" t="s">
        <v>51</v>
      </c>
      <c r="C2" s="100"/>
      <c r="D2" s="100"/>
      <c r="E2" s="100"/>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April 2026 (paid in May 2026)</v>
      </c>
    </row>
    <row r="6" spans="2:29" ht="40.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37</v>
      </c>
      <c r="C7" s="2">
        <v>17018</v>
      </c>
      <c r="D7" s="12">
        <v>461.72367728287696</v>
      </c>
      <c r="E7" s="3">
        <f t="shared" ref="E7:E30" si="0">D7/$D$33</f>
        <v>0.29692840982821672</v>
      </c>
    </row>
    <row r="8" spans="2:29" x14ac:dyDescent="0.25">
      <c r="B8" s="6" t="s">
        <v>1</v>
      </c>
      <c r="C8" s="2">
        <v>14199</v>
      </c>
      <c r="D8" s="12">
        <v>629.58000000000004</v>
      </c>
      <c r="E8" s="3">
        <f t="shared" si="0"/>
        <v>0.40487459807073956</v>
      </c>
      <c r="I8" s="1"/>
    </row>
    <row r="9" spans="2:29" x14ac:dyDescent="0.25">
      <c r="B9" s="6" t="s">
        <v>2</v>
      </c>
      <c r="C9" s="2">
        <v>15583</v>
      </c>
      <c r="D9" s="12">
        <v>737.63</v>
      </c>
      <c r="E9" s="3">
        <f t="shared" si="0"/>
        <v>0.47436012861736332</v>
      </c>
    </row>
    <row r="10" spans="2:29" x14ac:dyDescent="0.25">
      <c r="B10" s="6">
        <v>30</v>
      </c>
      <c r="C10" s="2">
        <v>2857</v>
      </c>
      <c r="D10" s="12">
        <v>781.95</v>
      </c>
      <c r="E10" s="3">
        <f t="shared" si="0"/>
        <v>0.50286173633440523</v>
      </c>
    </row>
    <row r="11" spans="2:29" x14ac:dyDescent="0.25">
      <c r="B11" s="6">
        <v>31</v>
      </c>
      <c r="C11" s="2">
        <v>2303</v>
      </c>
      <c r="D11" s="12">
        <v>793.02</v>
      </c>
      <c r="E11" s="3">
        <f t="shared" si="0"/>
        <v>0.50998070739549839</v>
      </c>
    </row>
    <row r="12" spans="2:29" x14ac:dyDescent="0.25">
      <c r="B12" s="6">
        <v>32</v>
      </c>
      <c r="C12" s="2">
        <v>2059</v>
      </c>
      <c r="D12" s="12">
        <v>799.96</v>
      </c>
      <c r="E12" s="3">
        <f t="shared" si="0"/>
        <v>0.51444372990353704</v>
      </c>
    </row>
    <row r="13" spans="2:29" x14ac:dyDescent="0.25">
      <c r="B13" s="6">
        <v>33</v>
      </c>
      <c r="C13" s="2">
        <v>1713</v>
      </c>
      <c r="D13" s="12">
        <v>821.05</v>
      </c>
      <c r="E13" s="3">
        <f t="shared" si="0"/>
        <v>0.52800643086816712</v>
      </c>
    </row>
    <row r="14" spans="2:29" x14ac:dyDescent="0.25">
      <c r="B14" s="6">
        <v>34</v>
      </c>
      <c r="C14" s="2">
        <v>1293</v>
      </c>
      <c r="D14" s="12">
        <v>817.97</v>
      </c>
      <c r="E14" s="3">
        <f t="shared" si="0"/>
        <v>0.52602572347266885</v>
      </c>
    </row>
    <row r="15" spans="2:29" x14ac:dyDescent="0.25">
      <c r="B15" s="6">
        <v>35</v>
      </c>
      <c r="C15" s="2">
        <v>1072</v>
      </c>
      <c r="D15" s="12">
        <v>806.77</v>
      </c>
      <c r="E15" s="3">
        <f t="shared" si="0"/>
        <v>0.51882315112540189</v>
      </c>
    </row>
    <row r="16" spans="2:29" x14ac:dyDescent="0.25">
      <c r="B16" s="6">
        <v>36</v>
      </c>
      <c r="C16" s="2">
        <v>825</v>
      </c>
      <c r="D16" s="12">
        <v>827.03</v>
      </c>
      <c r="E16" s="3">
        <f t="shared" si="0"/>
        <v>0.53185209003215428</v>
      </c>
    </row>
    <row r="17" spans="2:5" x14ac:dyDescent="0.25">
      <c r="B17" s="6">
        <v>37</v>
      </c>
      <c r="C17" s="2">
        <v>613</v>
      </c>
      <c r="D17" s="12">
        <v>810.92</v>
      </c>
      <c r="E17" s="3">
        <f t="shared" si="0"/>
        <v>0.52149196141479093</v>
      </c>
    </row>
    <row r="18" spans="2:5" x14ac:dyDescent="0.25">
      <c r="B18" s="6">
        <v>38</v>
      </c>
      <c r="C18" s="2">
        <v>474</v>
      </c>
      <c r="D18" s="12">
        <v>844.83</v>
      </c>
      <c r="E18" s="3">
        <f t="shared" si="0"/>
        <v>0.54329903536977497</v>
      </c>
    </row>
    <row r="19" spans="2:5" x14ac:dyDescent="0.25">
      <c r="B19" s="6">
        <v>39</v>
      </c>
      <c r="C19" s="2">
        <v>275</v>
      </c>
      <c r="D19" s="12">
        <v>859.22</v>
      </c>
      <c r="E19" s="3">
        <f t="shared" si="0"/>
        <v>0.55255305466237947</v>
      </c>
    </row>
    <row r="20" spans="2:5" x14ac:dyDescent="0.25">
      <c r="B20" s="6">
        <v>40</v>
      </c>
      <c r="C20" s="2">
        <v>224</v>
      </c>
      <c r="D20" s="12">
        <v>834.58</v>
      </c>
      <c r="E20" s="3">
        <f t="shared" si="0"/>
        <v>0.5367073954983923</v>
      </c>
    </row>
    <row r="21" spans="2:5" x14ac:dyDescent="0.25">
      <c r="B21" s="6">
        <v>41</v>
      </c>
      <c r="C21" s="2">
        <v>114</v>
      </c>
      <c r="D21" s="12">
        <v>853.35</v>
      </c>
      <c r="E21" s="3">
        <f t="shared" si="0"/>
        <v>0.54877813504823147</v>
      </c>
    </row>
    <row r="22" spans="2:5" x14ac:dyDescent="0.25">
      <c r="B22" s="6">
        <v>42</v>
      </c>
      <c r="C22" s="2">
        <v>58</v>
      </c>
      <c r="D22" s="12">
        <v>889.88</v>
      </c>
      <c r="E22" s="3">
        <f t="shared" si="0"/>
        <v>0.57227009646302252</v>
      </c>
    </row>
    <row r="23" spans="2:5" x14ac:dyDescent="0.25">
      <c r="B23" s="6">
        <v>43</v>
      </c>
      <c r="C23" s="2">
        <v>40</v>
      </c>
      <c r="D23" s="12">
        <v>881.75</v>
      </c>
      <c r="E23" s="3">
        <f t="shared" si="0"/>
        <v>0.56704180064308685</v>
      </c>
    </row>
    <row r="24" spans="2:5" x14ac:dyDescent="0.25">
      <c r="B24" s="6">
        <v>44</v>
      </c>
      <c r="C24" s="2">
        <v>23</v>
      </c>
      <c r="D24" s="12">
        <v>930.79</v>
      </c>
      <c r="E24" s="3">
        <f t="shared" si="0"/>
        <v>0.59857877813504823</v>
      </c>
    </row>
    <row r="25" spans="2:5" x14ac:dyDescent="0.25">
      <c r="B25" s="6">
        <v>45</v>
      </c>
      <c r="C25" s="2">
        <v>14</v>
      </c>
      <c r="D25" s="12">
        <v>910.67</v>
      </c>
      <c r="E25" s="3">
        <f t="shared" si="0"/>
        <v>0.58563987138263662</v>
      </c>
    </row>
    <row r="26" spans="2:5" x14ac:dyDescent="0.25">
      <c r="B26" s="6" t="s">
        <v>38</v>
      </c>
      <c r="C26" s="2">
        <v>14</v>
      </c>
      <c r="D26" s="12">
        <v>990.82</v>
      </c>
      <c r="E26" s="3">
        <f t="shared" si="0"/>
        <v>0.63718327974276534</v>
      </c>
    </row>
    <row r="27" spans="2:5" x14ac:dyDescent="0.25">
      <c r="B27" s="6" t="s">
        <v>35</v>
      </c>
      <c r="C27" s="7">
        <v>60771</v>
      </c>
      <c r="D27" s="78">
        <v>651.02</v>
      </c>
      <c r="E27" s="81">
        <f t="shared" si="0"/>
        <v>0.41866237942122186</v>
      </c>
    </row>
    <row r="28" spans="2:5" x14ac:dyDescent="0.25">
      <c r="B28" s="6" t="s">
        <v>5</v>
      </c>
      <c r="C28" s="2">
        <v>57025</v>
      </c>
      <c r="D28" s="12">
        <v>639.41999999999996</v>
      </c>
      <c r="E28" s="3">
        <f t="shared" si="0"/>
        <v>0.41120257234726687</v>
      </c>
    </row>
    <row r="29" spans="2:5" x14ac:dyDescent="0.25">
      <c r="B29" s="6" t="s">
        <v>6</v>
      </c>
      <c r="C29" s="2">
        <v>3259</v>
      </c>
      <c r="D29" s="12">
        <v>822.64</v>
      </c>
      <c r="E29" s="3">
        <f t="shared" si="0"/>
        <v>0.5290289389067524</v>
      </c>
    </row>
    <row r="30" spans="2:5" x14ac:dyDescent="0.25">
      <c r="B30" s="6" t="s">
        <v>39</v>
      </c>
      <c r="C30" s="2">
        <v>487</v>
      </c>
      <c r="D30" s="12">
        <v>860.66</v>
      </c>
      <c r="E30" s="3">
        <f t="shared" si="0"/>
        <v>0.55347909967845654</v>
      </c>
    </row>
    <row r="31" spans="2:5" x14ac:dyDescent="0.25">
      <c r="B31" s="96" t="str">
        <f>'starosna mirovina BMU'!B31</f>
        <v xml:space="preserve">Number of beneficiaries not including Active Military Personnel (DVO), Police Officers (PO), Authorised Officials (OSO), Croatian Veterans from the Homeland War- ZOHBDR and Members of the Croatian Defence Council (HVO).   </v>
      </c>
      <c r="C31" s="96"/>
      <c r="D31" s="96"/>
      <c r="E31" s="96"/>
    </row>
    <row r="32" spans="2:5" x14ac:dyDescent="0.25">
      <c r="B32" s="97"/>
      <c r="C32" s="97"/>
      <c r="D32" s="97"/>
      <c r="E32" s="97"/>
    </row>
    <row r="33" spans="2:4" ht="46.5" customHeight="1" x14ac:dyDescent="0.25">
      <c r="B33" s="95" t="str">
        <f>'starosna mirovina BMU'!B33:C33</f>
        <v>Prosječna mjesečna isplaćena netoplaća Republike Hrvatske za ožujak 2026. u eurima (EUR) (izvor: DZS)</v>
      </c>
      <c r="C33" s="95"/>
      <c r="D33" s="46">
        <f>'starosna mirovina BMU'!D33</f>
        <v>1555</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4" t="s">
        <v>11</v>
      </c>
      <c r="C2" s="94"/>
      <c r="D2" s="94"/>
      <c r="E2" s="94"/>
    </row>
    <row r="3" spans="2:5" ht="18.75" customHeight="1" x14ac:dyDescent="0.25">
      <c r="B3" s="101" t="s">
        <v>12</v>
      </c>
      <c r="C3" s="101"/>
      <c r="D3" s="101"/>
      <c r="E3" s="102"/>
    </row>
    <row r="4" spans="2:5" x14ac:dyDescent="0.25">
      <c r="C4" s="11"/>
      <c r="D4" s="11"/>
    </row>
    <row r="6" spans="2:5" x14ac:dyDescent="0.25">
      <c r="B6" t="str">
        <f>'starosna prevedena iz inv.BMU'!B5</f>
        <v>For April 2026 (paid in May 2026)</v>
      </c>
    </row>
    <row r="7" spans="2:5" ht="24" x14ac:dyDescent="0.25">
      <c r="B7" s="5" t="s">
        <v>10</v>
      </c>
      <c r="C7" s="5" t="s">
        <v>0</v>
      </c>
      <c r="D7" s="5" t="s">
        <v>8</v>
      </c>
      <c r="E7" s="5" t="str">
        <f>'starosna mirovina BMU'!E6</f>
        <v>Net replacement rate for March 2026.</v>
      </c>
    </row>
    <row r="8" spans="2:5" x14ac:dyDescent="0.25">
      <c r="B8" s="6" t="s">
        <v>9</v>
      </c>
      <c r="C8" s="2">
        <v>79109</v>
      </c>
      <c r="D8" s="12">
        <v>287.86682476077311</v>
      </c>
      <c r="E8" s="3">
        <f t="shared" ref="E8:E31" si="0">D8/$D$34</f>
        <v>0.18512335997477369</v>
      </c>
    </row>
    <row r="9" spans="2:5" x14ac:dyDescent="0.25">
      <c r="B9" s="6" t="s">
        <v>1</v>
      </c>
      <c r="C9" s="2">
        <v>62083</v>
      </c>
      <c r="D9" s="2">
        <v>363.79</v>
      </c>
      <c r="E9" s="3">
        <f t="shared" si="0"/>
        <v>0.23394855305466239</v>
      </c>
    </row>
    <row r="10" spans="2:5" x14ac:dyDescent="0.25">
      <c r="B10" s="6" t="s">
        <v>2</v>
      </c>
      <c r="C10" s="2">
        <v>65926</v>
      </c>
      <c r="D10" s="2">
        <v>459.82</v>
      </c>
      <c r="E10" s="3">
        <f t="shared" si="0"/>
        <v>0.29570418006430865</v>
      </c>
    </row>
    <row r="11" spans="2:5" x14ac:dyDescent="0.25">
      <c r="B11" s="6">
        <v>30</v>
      </c>
      <c r="C11" s="2">
        <v>24220</v>
      </c>
      <c r="D11" s="2">
        <v>544.19000000000005</v>
      </c>
      <c r="E11" s="3">
        <f t="shared" si="0"/>
        <v>0.34996141479099679</v>
      </c>
    </row>
    <row r="12" spans="2:5" x14ac:dyDescent="0.25">
      <c r="B12" s="6">
        <v>31</v>
      </c>
      <c r="C12" s="2">
        <v>15667</v>
      </c>
      <c r="D12" s="2">
        <v>562.73</v>
      </c>
      <c r="E12" s="3">
        <f t="shared" si="0"/>
        <v>0.36188424437299038</v>
      </c>
    </row>
    <row r="13" spans="2:5" x14ac:dyDescent="0.25">
      <c r="B13" s="6">
        <v>32</v>
      </c>
      <c r="C13" s="2">
        <v>14476</v>
      </c>
      <c r="D13" s="2">
        <v>572.71</v>
      </c>
      <c r="E13" s="3">
        <f t="shared" si="0"/>
        <v>0.36830225080385853</v>
      </c>
    </row>
    <row r="14" spans="2:5" x14ac:dyDescent="0.25">
      <c r="B14" s="6">
        <v>33</v>
      </c>
      <c r="C14" s="2">
        <v>12648</v>
      </c>
      <c r="D14" s="2">
        <v>594.57000000000005</v>
      </c>
      <c r="E14" s="3">
        <f t="shared" si="0"/>
        <v>0.3823601286173634</v>
      </c>
    </row>
    <row r="15" spans="2:5" x14ac:dyDescent="0.25">
      <c r="B15" s="6">
        <v>34</v>
      </c>
      <c r="C15" s="2">
        <v>9880</v>
      </c>
      <c r="D15" s="2">
        <v>627.23</v>
      </c>
      <c r="E15" s="3">
        <f t="shared" si="0"/>
        <v>0.40336334405144697</v>
      </c>
    </row>
    <row r="16" spans="2:5" x14ac:dyDescent="0.25">
      <c r="B16" s="6">
        <v>35</v>
      </c>
      <c r="C16" s="2">
        <v>45732</v>
      </c>
      <c r="D16" s="2">
        <v>635.46</v>
      </c>
      <c r="E16" s="3">
        <f t="shared" si="0"/>
        <v>0.4086559485530547</v>
      </c>
    </row>
    <row r="17" spans="2:5" x14ac:dyDescent="0.25">
      <c r="B17" s="6">
        <v>36</v>
      </c>
      <c r="C17" s="2">
        <v>15233</v>
      </c>
      <c r="D17" s="2">
        <v>676.56</v>
      </c>
      <c r="E17" s="3">
        <f t="shared" si="0"/>
        <v>0.43508681672025717</v>
      </c>
    </row>
    <row r="18" spans="2:5" x14ac:dyDescent="0.25">
      <c r="B18" s="6">
        <v>37</v>
      </c>
      <c r="C18" s="2">
        <v>13154</v>
      </c>
      <c r="D18" s="2">
        <v>713.68</v>
      </c>
      <c r="E18" s="3">
        <f t="shared" si="0"/>
        <v>0.45895819935691318</v>
      </c>
    </row>
    <row r="19" spans="2:5" x14ac:dyDescent="0.25">
      <c r="B19" s="6">
        <v>38</v>
      </c>
      <c r="C19" s="2">
        <v>12503</v>
      </c>
      <c r="D19" s="2">
        <v>755.08</v>
      </c>
      <c r="E19" s="3">
        <f t="shared" si="0"/>
        <v>0.48558199356913184</v>
      </c>
    </row>
    <row r="20" spans="2:5" x14ac:dyDescent="0.25">
      <c r="B20" s="6">
        <v>39</v>
      </c>
      <c r="C20" s="2">
        <v>11689</v>
      </c>
      <c r="D20" s="2">
        <v>797.58</v>
      </c>
      <c r="E20" s="3">
        <f t="shared" si="0"/>
        <v>0.51291318327974278</v>
      </c>
    </row>
    <row r="21" spans="2:5" x14ac:dyDescent="0.25">
      <c r="B21" s="6">
        <v>40</v>
      </c>
      <c r="C21" s="2">
        <v>27902</v>
      </c>
      <c r="D21" s="2">
        <v>780.05</v>
      </c>
      <c r="E21" s="3">
        <f t="shared" si="0"/>
        <v>0.50163987138263666</v>
      </c>
    </row>
    <row r="22" spans="2:5" x14ac:dyDescent="0.25">
      <c r="B22" s="6">
        <v>41</v>
      </c>
      <c r="C22" s="2">
        <v>37315</v>
      </c>
      <c r="D22" s="2">
        <v>685.59</v>
      </c>
      <c r="E22" s="3">
        <f t="shared" si="0"/>
        <v>0.44089389067524115</v>
      </c>
    </row>
    <row r="23" spans="2:5" x14ac:dyDescent="0.25">
      <c r="B23" s="6">
        <v>42</v>
      </c>
      <c r="C23" s="2">
        <v>20419</v>
      </c>
      <c r="D23" s="2">
        <v>727.54</v>
      </c>
      <c r="E23" s="3">
        <f t="shared" si="0"/>
        <v>0.46787138263665595</v>
      </c>
    </row>
    <row r="24" spans="2:5" x14ac:dyDescent="0.25">
      <c r="B24" s="6">
        <v>43</v>
      </c>
      <c r="C24" s="2">
        <v>15091</v>
      </c>
      <c r="D24" s="2">
        <v>758.34</v>
      </c>
      <c r="E24" s="3">
        <f t="shared" si="0"/>
        <v>0.48767845659163989</v>
      </c>
    </row>
    <row r="25" spans="2:5" x14ac:dyDescent="0.25">
      <c r="B25" s="6">
        <v>44</v>
      </c>
      <c r="C25" s="2">
        <v>11425</v>
      </c>
      <c r="D25" s="2">
        <v>790.15</v>
      </c>
      <c r="E25" s="3">
        <f t="shared" si="0"/>
        <v>0.50813504823151123</v>
      </c>
    </row>
    <row r="26" spans="2:5" x14ac:dyDescent="0.25">
      <c r="B26" s="6">
        <v>45</v>
      </c>
      <c r="C26" s="2">
        <v>9557</v>
      </c>
      <c r="D26" s="2">
        <v>808.13</v>
      </c>
      <c r="E26" s="3">
        <f t="shared" si="0"/>
        <v>0.51969774919614142</v>
      </c>
    </row>
    <row r="27" spans="2:5" x14ac:dyDescent="0.25">
      <c r="B27" s="6" t="s">
        <v>3</v>
      </c>
      <c r="C27" s="2">
        <v>15515</v>
      </c>
      <c r="D27" s="2">
        <v>897.91</v>
      </c>
      <c r="E27" s="3">
        <f t="shared" si="0"/>
        <v>0.57743408360128612</v>
      </c>
    </row>
    <row r="28" spans="2:5" x14ac:dyDescent="0.25">
      <c r="B28" s="6" t="s">
        <v>4</v>
      </c>
      <c r="C28" s="7">
        <v>519544</v>
      </c>
      <c r="D28" s="7">
        <v>561.12</v>
      </c>
      <c r="E28" s="4">
        <f t="shared" si="0"/>
        <v>0.36084887459807075</v>
      </c>
    </row>
    <row r="29" spans="2:5" x14ac:dyDescent="0.25">
      <c r="B29" s="6" t="s">
        <v>5</v>
      </c>
      <c r="C29" s="2">
        <v>284009</v>
      </c>
      <c r="D29" s="2">
        <v>421.38</v>
      </c>
      <c r="E29" s="3">
        <f t="shared" si="0"/>
        <v>0.270983922829582</v>
      </c>
    </row>
    <row r="30" spans="2:5" x14ac:dyDescent="0.25">
      <c r="B30" s="6" t="s">
        <v>6</v>
      </c>
      <c r="C30" s="2">
        <v>98311</v>
      </c>
      <c r="D30" s="2">
        <v>686.78</v>
      </c>
      <c r="E30" s="3">
        <f t="shared" si="0"/>
        <v>0.44165916398713823</v>
      </c>
    </row>
    <row r="31" spans="2:5" x14ac:dyDescent="0.25">
      <c r="B31" s="6" t="s">
        <v>7</v>
      </c>
      <c r="C31" s="2">
        <v>137224</v>
      </c>
      <c r="D31" s="2">
        <v>760.29</v>
      </c>
      <c r="E31" s="3">
        <f t="shared" si="0"/>
        <v>0.48893247588424432</v>
      </c>
    </row>
    <row r="34" spans="2:4" ht="51" customHeight="1" x14ac:dyDescent="0.25">
      <c r="B34" s="103" t="str">
        <f>'starosna mirovina BMU'!B33:C33</f>
        <v>Prosječna mjesečna isplaćena netoplaća Republike Hrvatske za ožujak 2026. u eurima (EUR) (izvor: DZS)</v>
      </c>
      <c r="C34" s="104"/>
      <c r="D34" s="46">
        <f>'starosna mirovina BMU'!D33</f>
        <v>1555</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workbookViewId="0">
      <selection activeCell="C7" sqref="C7:D27"/>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4" t="s">
        <v>52</v>
      </c>
      <c r="C2" s="94"/>
      <c r="D2" s="94"/>
      <c r="E2" s="94"/>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April 2026 (paid in May 2026)</v>
      </c>
    </row>
    <row r="6" spans="2:29" ht="37.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v>30</v>
      </c>
      <c r="C7" s="2">
        <v>4164</v>
      </c>
      <c r="D7" s="12">
        <v>479.44205571565806</v>
      </c>
      <c r="E7" s="3">
        <f t="shared" ref="E7:E27" si="0">D7/$D$30</f>
        <v>0.30832286541199877</v>
      </c>
    </row>
    <row r="8" spans="2:29" x14ac:dyDescent="0.25">
      <c r="B8" s="6">
        <v>31</v>
      </c>
      <c r="C8" s="2">
        <v>3897</v>
      </c>
      <c r="D8" s="12">
        <v>458.26</v>
      </c>
      <c r="E8" s="3">
        <f t="shared" si="0"/>
        <v>0.29470096463022505</v>
      </c>
    </row>
    <row r="9" spans="2:29" x14ac:dyDescent="0.25">
      <c r="B9" s="6">
        <v>32</v>
      </c>
      <c r="C9" s="2">
        <v>5389</v>
      </c>
      <c r="D9" s="12">
        <v>496.03</v>
      </c>
      <c r="E9" s="3">
        <f t="shared" si="0"/>
        <v>0.3189903536977492</v>
      </c>
    </row>
    <row r="10" spans="2:29" x14ac:dyDescent="0.25">
      <c r="B10" s="6">
        <v>33</v>
      </c>
      <c r="C10" s="2">
        <v>6078</v>
      </c>
      <c r="D10" s="12">
        <v>531.92999999999995</v>
      </c>
      <c r="E10" s="3">
        <f t="shared" si="0"/>
        <v>0.34207717041800639</v>
      </c>
    </row>
    <row r="11" spans="2:29" x14ac:dyDescent="0.25">
      <c r="B11" s="6">
        <v>34</v>
      </c>
      <c r="C11" s="2">
        <v>5493</v>
      </c>
      <c r="D11" s="12">
        <v>554.47</v>
      </c>
      <c r="E11" s="3">
        <f t="shared" si="0"/>
        <v>0.35657234726688103</v>
      </c>
    </row>
    <row r="12" spans="2:29" x14ac:dyDescent="0.25">
      <c r="B12" s="6">
        <v>35</v>
      </c>
      <c r="C12" s="2">
        <v>12359</v>
      </c>
      <c r="D12" s="12">
        <v>606.25</v>
      </c>
      <c r="E12" s="3">
        <f t="shared" si="0"/>
        <v>0.38987138263665594</v>
      </c>
    </row>
    <row r="13" spans="2:29" x14ac:dyDescent="0.25">
      <c r="B13" s="6">
        <v>36</v>
      </c>
      <c r="C13" s="2">
        <v>9997</v>
      </c>
      <c r="D13" s="12">
        <v>617.25</v>
      </c>
      <c r="E13" s="3">
        <f t="shared" si="0"/>
        <v>0.39694533762057876</v>
      </c>
    </row>
    <row r="14" spans="2:29" x14ac:dyDescent="0.25">
      <c r="B14" s="6">
        <v>37</v>
      </c>
      <c r="C14" s="2">
        <v>10480</v>
      </c>
      <c r="D14" s="12">
        <v>637.12</v>
      </c>
      <c r="E14" s="3">
        <f t="shared" si="0"/>
        <v>0.40972347266881032</v>
      </c>
    </row>
    <row r="15" spans="2:29" x14ac:dyDescent="0.25">
      <c r="B15" s="6">
        <v>38</v>
      </c>
      <c r="C15" s="2">
        <v>9985</v>
      </c>
      <c r="D15" s="12">
        <v>648.76</v>
      </c>
      <c r="E15" s="3">
        <f t="shared" si="0"/>
        <v>0.41720900321543408</v>
      </c>
    </row>
    <row r="16" spans="2:29" x14ac:dyDescent="0.25">
      <c r="B16" s="6">
        <v>39</v>
      </c>
      <c r="C16" s="2">
        <v>8182</v>
      </c>
      <c r="D16" s="12">
        <v>673.37</v>
      </c>
      <c r="E16" s="3">
        <f t="shared" si="0"/>
        <v>0.43303536977491963</v>
      </c>
    </row>
    <row r="17" spans="2:5" x14ac:dyDescent="0.25">
      <c r="B17" s="6">
        <v>40</v>
      </c>
      <c r="C17" s="2">
        <v>5271</v>
      </c>
      <c r="D17" s="12">
        <v>695.87</v>
      </c>
      <c r="E17" s="3">
        <f t="shared" si="0"/>
        <v>0.44750482315112539</v>
      </c>
    </row>
    <row r="18" spans="2:5" x14ac:dyDescent="0.25">
      <c r="B18" s="6">
        <v>41</v>
      </c>
      <c r="C18" s="2">
        <v>1616</v>
      </c>
      <c r="D18" s="12">
        <v>686.7</v>
      </c>
      <c r="E18" s="3">
        <f t="shared" si="0"/>
        <v>0.44160771704180068</v>
      </c>
    </row>
    <row r="19" spans="2:5" x14ac:dyDescent="0.25">
      <c r="B19" s="6">
        <v>42</v>
      </c>
      <c r="C19" s="2">
        <v>581</v>
      </c>
      <c r="D19" s="12">
        <v>683.19</v>
      </c>
      <c r="E19" s="3">
        <f t="shared" si="0"/>
        <v>0.43935048231511259</v>
      </c>
    </row>
    <row r="20" spans="2:5" x14ac:dyDescent="0.25">
      <c r="B20" s="6">
        <v>43</v>
      </c>
      <c r="C20" s="2">
        <v>274</v>
      </c>
      <c r="D20" s="12">
        <v>707.47</v>
      </c>
      <c r="E20" s="3">
        <f t="shared" si="0"/>
        <v>0.45496463022508038</v>
      </c>
    </row>
    <row r="21" spans="2:5" x14ac:dyDescent="0.25">
      <c r="B21" s="6">
        <v>44</v>
      </c>
      <c r="C21" s="2">
        <v>126</v>
      </c>
      <c r="D21" s="12">
        <v>732.91</v>
      </c>
      <c r="E21" s="3">
        <f t="shared" si="0"/>
        <v>0.47132475884244374</v>
      </c>
    </row>
    <row r="22" spans="2:5" x14ac:dyDescent="0.25">
      <c r="B22" s="6">
        <v>45</v>
      </c>
      <c r="C22" s="2">
        <v>52</v>
      </c>
      <c r="D22" s="12">
        <v>771.53</v>
      </c>
      <c r="E22" s="3">
        <f t="shared" si="0"/>
        <v>0.49616077170418005</v>
      </c>
    </row>
    <row r="23" spans="2:5" x14ac:dyDescent="0.25">
      <c r="B23" s="6" t="s">
        <v>38</v>
      </c>
      <c r="C23" s="2">
        <v>37</v>
      </c>
      <c r="D23" s="12">
        <v>815.78</v>
      </c>
      <c r="E23" s="3">
        <f t="shared" si="0"/>
        <v>0.5246173633440514</v>
      </c>
    </row>
    <row r="24" spans="2:5" x14ac:dyDescent="0.25">
      <c r="B24" s="6" t="s">
        <v>35</v>
      </c>
      <c r="C24" s="7">
        <v>83981</v>
      </c>
      <c r="D24" s="78">
        <v>602.42999999999995</v>
      </c>
      <c r="E24" s="81">
        <f t="shared" si="0"/>
        <v>0.38741479099678455</v>
      </c>
    </row>
    <row r="25" spans="2:5" x14ac:dyDescent="0.25">
      <c r="B25" s="6" t="s">
        <v>5</v>
      </c>
      <c r="C25" s="2">
        <v>25021</v>
      </c>
      <c r="D25" s="12">
        <v>508.94</v>
      </c>
      <c r="E25" s="3">
        <f t="shared" si="0"/>
        <v>0.32729260450160774</v>
      </c>
    </row>
    <row r="26" spans="2:5" x14ac:dyDescent="0.25">
      <c r="B26" s="6" t="s">
        <v>6</v>
      </c>
      <c r="C26" s="2">
        <v>51003</v>
      </c>
      <c r="D26" s="12">
        <v>633.84</v>
      </c>
      <c r="E26" s="3">
        <f t="shared" si="0"/>
        <v>0.40761414790996786</v>
      </c>
    </row>
    <row r="27" spans="2:5" x14ac:dyDescent="0.25">
      <c r="B27" s="6" t="s">
        <v>40</v>
      </c>
      <c r="C27" s="2">
        <v>7957</v>
      </c>
      <c r="D27" s="12">
        <v>695.12</v>
      </c>
      <c r="E27" s="3">
        <f t="shared" si="0"/>
        <v>0.44702250803858523</v>
      </c>
    </row>
    <row r="28" spans="2:5" x14ac:dyDescent="0.25">
      <c r="B28" s="96" t="str">
        <f>'starosna mirovina BMU'!B31</f>
        <v xml:space="preserve">Number of beneficiaries not including Active Military Personnel (DVO), Police Officers (PO), Authorised Officials (OSO), Croatian Veterans from the Homeland War- ZOHBDR and Members of the Croatian Defence Council (HVO).   </v>
      </c>
      <c r="C28" s="96"/>
      <c r="D28" s="96"/>
      <c r="E28" s="96"/>
    </row>
    <row r="29" spans="2:5" x14ac:dyDescent="0.25">
      <c r="B29" s="97"/>
      <c r="C29" s="97"/>
      <c r="D29" s="97"/>
      <c r="E29" s="97"/>
    </row>
    <row r="30" spans="2:5" ht="51.75" customHeight="1" x14ac:dyDescent="0.25">
      <c r="B30" s="95" t="str">
        <f>'starosna mirovina BMU'!B33:C33</f>
        <v>Prosječna mjesečna isplaćena netoplaća Republike Hrvatske za ožujak 2026. u eurima (EUR) (izvor: DZS)</v>
      </c>
      <c r="C30" s="95"/>
      <c r="D30" s="46">
        <f>'starosna mirovina BMU'!D33</f>
        <v>1555</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4"/>
  <sheetViews>
    <sheetView workbookViewId="0">
      <selection activeCell="H23" sqref="H23"/>
    </sheetView>
  </sheetViews>
  <sheetFormatPr defaultRowHeight="15" x14ac:dyDescent="0.25"/>
  <cols>
    <col min="2" max="2" width="15.140625" customWidth="1"/>
    <col min="3" max="3" width="14.85546875" customWidth="1"/>
    <col min="4" max="5" width="15.7109375" customWidth="1"/>
  </cols>
  <sheetData>
    <row r="1" spans="2:29" ht="17.25" customHeight="1" x14ac:dyDescent="0.25"/>
    <row r="2" spans="2:29" ht="63.75" customHeight="1" x14ac:dyDescent="0.25">
      <c r="B2" s="105" t="s">
        <v>67</v>
      </c>
      <c r="C2" s="105"/>
      <c r="D2" s="105"/>
      <c r="E2" s="105"/>
      <c r="F2" s="8"/>
      <c r="G2" s="8"/>
      <c r="H2" s="8"/>
      <c r="I2" s="8"/>
      <c r="J2" s="31"/>
      <c r="K2" s="8"/>
      <c r="L2" s="8"/>
      <c r="M2" s="8"/>
      <c r="N2" s="8"/>
      <c r="O2" s="8"/>
      <c r="P2" s="8"/>
      <c r="Q2" s="8"/>
      <c r="R2" s="8"/>
      <c r="S2" s="8"/>
      <c r="T2" s="8"/>
      <c r="U2" s="8"/>
      <c r="V2" s="8"/>
      <c r="W2" s="8"/>
      <c r="X2" s="8"/>
      <c r="Y2" s="8"/>
      <c r="Z2" s="8"/>
      <c r="AA2" s="8"/>
      <c r="AB2" s="8"/>
      <c r="AC2" s="8"/>
    </row>
    <row r="5" spans="2:29" x14ac:dyDescent="0.25">
      <c r="B5" t="str">
        <f>'starosna mirovina BMU'!B5</f>
        <v>For April 2026 (paid in May 2026)</v>
      </c>
    </row>
    <row r="6" spans="2:29" ht="37.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9</v>
      </c>
      <c r="C7" s="2">
        <v>14</v>
      </c>
      <c r="D7" s="12">
        <v>310.77999999999997</v>
      </c>
      <c r="E7" s="3">
        <f t="shared" ref="E7:E30" si="0">D7/$D$34</f>
        <v>0.19985852090032152</v>
      </c>
    </row>
    <row r="8" spans="2:29" x14ac:dyDescent="0.25">
      <c r="B8" s="6" t="s">
        <v>1</v>
      </c>
      <c r="C8" s="2">
        <v>19</v>
      </c>
      <c r="D8" s="12">
        <v>447.56</v>
      </c>
      <c r="E8" s="3">
        <f t="shared" si="0"/>
        <v>0.28781993569131831</v>
      </c>
    </row>
    <row r="9" spans="2:29" x14ac:dyDescent="0.25">
      <c r="B9" s="6" t="s">
        <v>2</v>
      </c>
      <c r="C9" s="2">
        <v>21</v>
      </c>
      <c r="D9" s="12">
        <v>515.24</v>
      </c>
      <c r="E9" s="3">
        <f t="shared" si="0"/>
        <v>0.33134405144694534</v>
      </c>
    </row>
    <row r="10" spans="2:29" x14ac:dyDescent="0.25">
      <c r="B10" s="6">
        <v>30</v>
      </c>
      <c r="C10" s="2">
        <v>15712</v>
      </c>
      <c r="D10" s="12">
        <v>602.15</v>
      </c>
      <c r="E10" s="3">
        <f t="shared" si="0"/>
        <v>0.38723472668810288</v>
      </c>
    </row>
    <row r="11" spans="2:29" x14ac:dyDescent="0.25">
      <c r="B11" s="6">
        <v>31</v>
      </c>
      <c r="C11" s="2">
        <v>6053</v>
      </c>
      <c r="D11" s="12">
        <v>639.70000000000005</v>
      </c>
      <c r="E11" s="3">
        <f t="shared" si="0"/>
        <v>0.4113826366559486</v>
      </c>
    </row>
    <row r="12" spans="2:29" x14ac:dyDescent="0.25">
      <c r="B12" s="6">
        <v>32</v>
      </c>
      <c r="C12" s="2">
        <v>5332</v>
      </c>
      <c r="D12" s="12">
        <v>666.38</v>
      </c>
      <c r="E12" s="3">
        <f t="shared" si="0"/>
        <v>0.428540192926045</v>
      </c>
    </row>
    <row r="13" spans="2:29" x14ac:dyDescent="0.25">
      <c r="B13" s="6">
        <v>33</v>
      </c>
      <c r="C13" s="2">
        <v>4452</v>
      </c>
      <c r="D13" s="12">
        <v>688.27</v>
      </c>
      <c r="E13" s="3">
        <f t="shared" si="0"/>
        <v>0.44261736334405144</v>
      </c>
    </row>
    <row r="14" spans="2:29" x14ac:dyDescent="0.25">
      <c r="B14" s="6">
        <v>34</v>
      </c>
      <c r="C14" s="2">
        <v>3302</v>
      </c>
      <c r="D14" s="12">
        <v>707.48</v>
      </c>
      <c r="E14" s="3">
        <f t="shared" si="0"/>
        <v>0.45497106109324759</v>
      </c>
    </row>
    <row r="15" spans="2:29" x14ac:dyDescent="0.25">
      <c r="B15" s="6">
        <v>35</v>
      </c>
      <c r="C15" s="2">
        <v>16581</v>
      </c>
      <c r="D15" s="12">
        <v>770.52</v>
      </c>
      <c r="E15" s="3">
        <f t="shared" si="0"/>
        <v>0.49551125401929258</v>
      </c>
    </row>
    <row r="16" spans="2:29" x14ac:dyDescent="0.25">
      <c r="B16" s="6">
        <v>36</v>
      </c>
      <c r="C16" s="2">
        <v>8892</v>
      </c>
      <c r="D16" s="12">
        <v>783.87</v>
      </c>
      <c r="E16" s="3">
        <f t="shared" si="0"/>
        <v>0.50409646302250799</v>
      </c>
    </row>
    <row r="17" spans="2:11" x14ac:dyDescent="0.25">
      <c r="B17" s="6">
        <v>37</v>
      </c>
      <c r="C17" s="2">
        <v>8167</v>
      </c>
      <c r="D17" s="12">
        <v>799.87</v>
      </c>
      <c r="E17" s="3">
        <f t="shared" si="0"/>
        <v>0.51438585209003218</v>
      </c>
    </row>
    <row r="18" spans="2:11" x14ac:dyDescent="0.25">
      <c r="B18" s="6">
        <v>38</v>
      </c>
      <c r="C18" s="2">
        <v>7599</v>
      </c>
      <c r="D18" s="12">
        <v>816.06</v>
      </c>
      <c r="E18" s="3">
        <f t="shared" si="0"/>
        <v>0.52479742765273307</v>
      </c>
    </row>
    <row r="19" spans="2:11" x14ac:dyDescent="0.25">
      <c r="B19" s="6">
        <v>39</v>
      </c>
      <c r="C19" s="2">
        <v>6631</v>
      </c>
      <c r="D19" s="12">
        <v>823.22</v>
      </c>
      <c r="E19" s="3">
        <f t="shared" si="0"/>
        <v>0.52940192926045015</v>
      </c>
    </row>
    <row r="20" spans="2:11" x14ac:dyDescent="0.25">
      <c r="B20" s="6">
        <v>40</v>
      </c>
      <c r="C20" s="2">
        <v>6276</v>
      </c>
      <c r="D20" s="12">
        <v>834.58</v>
      </c>
      <c r="E20" s="3">
        <f t="shared" si="0"/>
        <v>0.5367073954983923</v>
      </c>
    </row>
    <row r="21" spans="2:11" x14ac:dyDescent="0.25">
      <c r="B21" s="6">
        <v>41</v>
      </c>
      <c r="C21" s="2">
        <v>3275</v>
      </c>
      <c r="D21" s="12">
        <v>860.09</v>
      </c>
      <c r="E21" s="3">
        <f t="shared" si="0"/>
        <v>0.55311254019292611</v>
      </c>
    </row>
    <row r="22" spans="2:11" x14ac:dyDescent="0.25">
      <c r="B22" s="6">
        <v>42</v>
      </c>
      <c r="C22" s="2">
        <v>1746</v>
      </c>
      <c r="D22" s="12">
        <v>895.63</v>
      </c>
      <c r="E22" s="3">
        <f t="shared" si="0"/>
        <v>0.57596784565916403</v>
      </c>
      <c r="K22" s="31"/>
    </row>
    <row r="23" spans="2:11" x14ac:dyDescent="0.25">
      <c r="B23" s="6">
        <v>43</v>
      </c>
      <c r="C23" s="2">
        <v>978</v>
      </c>
      <c r="D23" s="12">
        <v>911.18</v>
      </c>
      <c r="E23" s="3">
        <f t="shared" si="0"/>
        <v>0.58596784565916393</v>
      </c>
    </row>
    <row r="24" spans="2:11" x14ac:dyDescent="0.25">
      <c r="B24" s="6">
        <v>44</v>
      </c>
      <c r="C24" s="2">
        <v>565</v>
      </c>
      <c r="D24" s="12">
        <v>953.86</v>
      </c>
      <c r="E24" s="3">
        <f t="shared" si="0"/>
        <v>0.61341479099678453</v>
      </c>
    </row>
    <row r="25" spans="2:11" x14ac:dyDescent="0.25">
      <c r="B25" s="6">
        <v>45</v>
      </c>
      <c r="C25" s="2">
        <v>245</v>
      </c>
      <c r="D25" s="12">
        <v>960.04</v>
      </c>
      <c r="E25" s="3">
        <f t="shared" si="0"/>
        <v>0.61738906752411571</v>
      </c>
    </row>
    <row r="26" spans="2:11" x14ac:dyDescent="0.25">
      <c r="B26" s="6" t="s">
        <v>3</v>
      </c>
      <c r="C26" s="2">
        <v>171</v>
      </c>
      <c r="D26" s="12">
        <v>1010.17</v>
      </c>
      <c r="E26" s="3">
        <f t="shared" si="0"/>
        <v>0.64962700964630227</v>
      </c>
    </row>
    <row r="27" spans="2:11" x14ac:dyDescent="0.25">
      <c r="B27" s="6" t="s">
        <v>4</v>
      </c>
      <c r="C27" s="7">
        <v>96031</v>
      </c>
      <c r="D27" s="78">
        <v>746.69</v>
      </c>
      <c r="E27" s="81">
        <f t="shared" si="0"/>
        <v>0.48018649517684892</v>
      </c>
    </row>
    <row r="28" spans="2:11" x14ac:dyDescent="0.25">
      <c r="B28" s="6" t="s">
        <v>5</v>
      </c>
      <c r="C28" s="2">
        <v>34905</v>
      </c>
      <c r="D28" s="12">
        <v>639.16999999999996</v>
      </c>
      <c r="E28" s="3">
        <f t="shared" si="0"/>
        <v>0.41104180064308676</v>
      </c>
    </row>
    <row r="29" spans="2:11" x14ac:dyDescent="0.25">
      <c r="B29" s="6" t="s">
        <v>6</v>
      </c>
      <c r="C29" s="2">
        <v>47870</v>
      </c>
      <c r="D29" s="12">
        <v>792.54</v>
      </c>
      <c r="E29" s="3">
        <f t="shared" si="0"/>
        <v>0.5096720257234727</v>
      </c>
    </row>
    <row r="30" spans="2:11" x14ac:dyDescent="0.25">
      <c r="B30" s="6" t="s">
        <v>7</v>
      </c>
      <c r="C30" s="2">
        <v>13256</v>
      </c>
      <c r="D30" s="12">
        <v>864.24</v>
      </c>
      <c r="E30" s="3">
        <f t="shared" si="0"/>
        <v>0.55578135048231514</v>
      </c>
    </row>
    <row r="31" spans="2:11" x14ac:dyDescent="0.25">
      <c r="B31" s="96" t="str">
        <f>'starosna mirovina BMU'!B31</f>
        <v xml:space="preserve">Number of beneficiaries not including Active Military Personnel (DVO), Police Officers (PO), Authorised Officials (OSO), Croatian Veterans from the Homeland War- ZOHBDR and Members of the Croatian Defence Council (HVO).   </v>
      </c>
      <c r="C31" s="96"/>
      <c r="D31" s="96"/>
      <c r="E31" s="96"/>
    </row>
    <row r="32" spans="2:11" x14ac:dyDescent="0.25">
      <c r="B32" s="97"/>
      <c r="C32" s="97"/>
      <c r="D32" s="97"/>
      <c r="E32" s="97"/>
    </row>
    <row r="33" spans="2:5" ht="18" customHeight="1" x14ac:dyDescent="0.25">
      <c r="B33" s="97" t="s">
        <v>68</v>
      </c>
      <c r="C33" s="97"/>
      <c r="D33" s="97"/>
      <c r="E33" s="97"/>
    </row>
    <row r="34" spans="2:5" ht="51.75" customHeight="1" x14ac:dyDescent="0.25">
      <c r="B34" s="95" t="str">
        <f>'starosna mirovina BMU'!B33:C33</f>
        <v>Prosječna mjesečna isplaćena netoplaća Republike Hrvatske za ožujak 2026. u eurima (EUR) (izvor: DZS)</v>
      </c>
      <c r="C34" s="95"/>
      <c r="D34" s="46">
        <f>'starosna mirovina BMU'!D33</f>
        <v>1555</v>
      </c>
    </row>
  </sheetData>
  <mergeCells count="4">
    <mergeCell ref="B2:E2"/>
    <mergeCell ref="B31:E32"/>
    <mergeCell ref="B34:C34"/>
    <mergeCell ref="B33:E33"/>
  </mergeCells>
  <conditionalFormatting sqref="E7:E30">
    <cfRule type="dataBar" priority="1">
      <dataBar>
        <cfvo type="min"/>
        <cfvo type="max"/>
        <color rgb="FF63C384"/>
      </dataBar>
      <extLst>
        <ext xmlns:x14="http://schemas.microsoft.com/office/spreadsheetml/2009/9/main" uri="{B025F937-C7B1-47D3-B67F-A62EFF666E3E}">
          <x14:id>{7F252780-6FB5-4E7D-9B35-80E57C772A6B}</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F252780-6FB5-4E7D-9B35-80E57C772A6B}">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topLeftCell="A4" workbookViewId="0">
      <selection activeCell="C7" sqref="C7:D26"/>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100" t="s">
        <v>53</v>
      </c>
      <c r="C2" s="100"/>
      <c r="D2" s="100"/>
      <c r="E2" s="100"/>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April 2026 (paid in May 2026)</v>
      </c>
    </row>
    <row r="6" spans="2:29" ht="40.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v>31</v>
      </c>
      <c r="C7" s="2">
        <v>13</v>
      </c>
      <c r="D7" s="12">
        <v>540.99</v>
      </c>
      <c r="E7" s="3">
        <f t="shared" ref="E7:E26" si="0">D7/$D$29</f>
        <v>0.34790353697749199</v>
      </c>
    </row>
    <row r="8" spans="2:29" x14ac:dyDescent="0.25">
      <c r="B8" s="6">
        <v>32</v>
      </c>
      <c r="C8" s="2">
        <v>45</v>
      </c>
      <c r="D8" s="12">
        <v>537.71</v>
      </c>
      <c r="E8" s="3">
        <f t="shared" si="0"/>
        <v>0.34579421221864953</v>
      </c>
    </row>
    <row r="9" spans="2:29" x14ac:dyDescent="0.25">
      <c r="B9" s="6">
        <v>33</v>
      </c>
      <c r="C9" s="2">
        <v>39</v>
      </c>
      <c r="D9" s="12">
        <v>555.38</v>
      </c>
      <c r="E9" s="3">
        <f t="shared" si="0"/>
        <v>0.35715755627009643</v>
      </c>
    </row>
    <row r="10" spans="2:29" x14ac:dyDescent="0.25">
      <c r="B10" s="6">
        <v>34</v>
      </c>
      <c r="C10" s="2">
        <v>23</v>
      </c>
      <c r="D10" s="12">
        <v>571.61</v>
      </c>
      <c r="E10" s="3">
        <f t="shared" si="0"/>
        <v>0.36759485530546626</v>
      </c>
    </row>
    <row r="11" spans="2:29" x14ac:dyDescent="0.25">
      <c r="B11" s="6">
        <v>35</v>
      </c>
      <c r="C11" s="2">
        <v>89</v>
      </c>
      <c r="D11" s="12">
        <v>663.29</v>
      </c>
      <c r="E11" s="3">
        <f t="shared" si="0"/>
        <v>0.42655305466237942</v>
      </c>
    </row>
    <row r="12" spans="2:29" x14ac:dyDescent="0.25">
      <c r="B12" s="6">
        <v>36</v>
      </c>
      <c r="C12" s="2">
        <v>57</v>
      </c>
      <c r="D12" s="12">
        <v>656.47</v>
      </c>
      <c r="E12" s="3">
        <f t="shared" si="0"/>
        <v>0.4221672025723473</v>
      </c>
    </row>
    <row r="13" spans="2:29" x14ac:dyDescent="0.25">
      <c r="B13" s="6">
        <v>37</v>
      </c>
      <c r="C13" s="2">
        <v>48</v>
      </c>
      <c r="D13" s="12">
        <v>669.97</v>
      </c>
      <c r="E13" s="3">
        <f t="shared" si="0"/>
        <v>0.43084887459807075</v>
      </c>
    </row>
    <row r="14" spans="2:29" x14ac:dyDescent="0.25">
      <c r="B14" s="6">
        <v>38</v>
      </c>
      <c r="C14" s="2">
        <v>27</v>
      </c>
      <c r="D14" s="12">
        <v>717.25</v>
      </c>
      <c r="E14" s="3">
        <f t="shared" si="0"/>
        <v>0.46125401929260451</v>
      </c>
    </row>
    <row r="15" spans="2:29" x14ac:dyDescent="0.25">
      <c r="B15" s="6">
        <v>39</v>
      </c>
      <c r="C15" s="2">
        <v>19</v>
      </c>
      <c r="D15" s="12">
        <v>726.88</v>
      </c>
      <c r="E15" s="3">
        <f t="shared" si="0"/>
        <v>0.4674469453376206</v>
      </c>
    </row>
    <row r="16" spans="2:29" x14ac:dyDescent="0.25">
      <c r="B16" s="6">
        <v>40</v>
      </c>
      <c r="C16" s="2">
        <v>10</v>
      </c>
      <c r="D16" s="12">
        <v>779.32</v>
      </c>
      <c r="E16" s="3">
        <f t="shared" si="0"/>
        <v>0.50117041800643092</v>
      </c>
    </row>
    <row r="17" spans="2:5" x14ac:dyDescent="0.25">
      <c r="B17" s="6">
        <v>41</v>
      </c>
      <c r="C17" s="2">
        <v>3</v>
      </c>
      <c r="D17" s="12">
        <v>813.05</v>
      </c>
      <c r="E17" s="3">
        <f t="shared" si="0"/>
        <v>0.52286173633440514</v>
      </c>
    </row>
    <row r="18" spans="2:5" x14ac:dyDescent="0.25">
      <c r="B18" s="6">
        <v>42</v>
      </c>
      <c r="C18" s="2">
        <v>4</v>
      </c>
      <c r="D18" s="12">
        <v>808.79</v>
      </c>
      <c r="E18" s="3">
        <f t="shared" si="0"/>
        <v>0.52012218649517683</v>
      </c>
    </row>
    <row r="19" spans="2:5" x14ac:dyDescent="0.25">
      <c r="B19" s="6">
        <v>43</v>
      </c>
      <c r="C19" s="2">
        <v>2</v>
      </c>
      <c r="D19" s="12">
        <v>915.78</v>
      </c>
      <c r="E19" s="3">
        <f t="shared" si="0"/>
        <v>0.58892604501607715</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38</v>
      </c>
      <c r="C22" s="2">
        <v>0</v>
      </c>
      <c r="D22" s="12">
        <v>0</v>
      </c>
      <c r="E22" s="3">
        <f t="shared" si="0"/>
        <v>0</v>
      </c>
    </row>
    <row r="23" spans="2:5" x14ac:dyDescent="0.25">
      <c r="B23" s="6" t="s">
        <v>35</v>
      </c>
      <c r="C23" s="7">
        <v>379</v>
      </c>
      <c r="D23" s="78">
        <v>641.48</v>
      </c>
      <c r="E23" s="81">
        <f t="shared" si="0"/>
        <v>0.41252733118971063</v>
      </c>
    </row>
    <row r="24" spans="2:5" x14ac:dyDescent="0.25">
      <c r="B24" s="6" t="s">
        <v>5</v>
      </c>
      <c r="C24" s="2">
        <v>120</v>
      </c>
      <c r="D24" s="12">
        <v>550.29999999999995</v>
      </c>
      <c r="E24" s="3">
        <f t="shared" si="0"/>
        <v>0.35389067524115753</v>
      </c>
    </row>
    <row r="25" spans="2:5" x14ac:dyDescent="0.25">
      <c r="B25" s="6" t="s">
        <v>6</v>
      </c>
      <c r="C25" s="2">
        <v>240</v>
      </c>
      <c r="D25" s="12">
        <v>674.11</v>
      </c>
      <c r="E25" s="3">
        <f t="shared" si="0"/>
        <v>0.43351125401929264</v>
      </c>
    </row>
    <row r="26" spans="2:5" x14ac:dyDescent="0.25">
      <c r="B26" s="6" t="s">
        <v>40</v>
      </c>
      <c r="C26" s="2">
        <v>19</v>
      </c>
      <c r="D26" s="12">
        <v>805.21</v>
      </c>
      <c r="E26" s="3">
        <f t="shared" si="0"/>
        <v>0.51781993569131834</v>
      </c>
    </row>
    <row r="27" spans="2:5" ht="12.75" customHeight="1" x14ac:dyDescent="0.25">
      <c r="B27" s="96" t="str">
        <f>'starosna mirovina BMU'!B31</f>
        <v xml:space="preserve">Number of beneficiaries not including Active Military Personnel (DVO), Police Officers (PO), Authorised Officials (OSO), Croatian Veterans from the Homeland War- ZOHBDR and Members of the Croatian Defence Council (HVO).   </v>
      </c>
      <c r="C27" s="96"/>
      <c r="D27" s="96"/>
      <c r="E27" s="96"/>
    </row>
    <row r="28" spans="2:5" x14ac:dyDescent="0.25">
      <c r="B28" s="97"/>
      <c r="C28" s="97"/>
      <c r="D28" s="97"/>
      <c r="E28" s="97"/>
    </row>
    <row r="29" spans="2:5" ht="48" customHeight="1" x14ac:dyDescent="0.25">
      <c r="B29" s="95" t="str">
        <f>'starosna mirovina BMU'!B33:C33</f>
        <v>Prosječna mjesečna isplaćena netoplaća Republike Hrvatske za ožujak 2026. u eurima (EUR) (izvor: DZS)</v>
      </c>
      <c r="C29" s="95"/>
      <c r="D29" s="46">
        <f>'starosna mirovina BMU'!D33</f>
        <v>1555</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7" workbookViewId="0">
      <selection activeCell="C7" sqref="C7:D30"/>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4" t="s">
        <v>54</v>
      </c>
      <c r="C2" s="94"/>
      <c r="D2" s="94"/>
      <c r="E2" s="94"/>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April 2026 (paid in May 2026)</v>
      </c>
    </row>
    <row r="6" spans="2:29" ht="34.5" customHeight="1" x14ac:dyDescent="0.25">
      <c r="B6" s="5" t="s">
        <v>44</v>
      </c>
      <c r="C6" s="5" t="str">
        <f>'starosna mirovina BMU'!C6</f>
        <v>Number of beneficiaries</v>
      </c>
      <c r="D6" s="5" t="str">
        <f>'starosna mirovina BMU'!D6</f>
        <v>Average net pension amount</v>
      </c>
      <c r="E6" s="5" t="str">
        <f>'starosna mirovina BMU'!E6</f>
        <v>Net replacement rate for March 2026.</v>
      </c>
    </row>
    <row r="7" spans="2:29" x14ac:dyDescent="0.25">
      <c r="B7" s="6" t="s">
        <v>37</v>
      </c>
      <c r="C7" s="2">
        <v>83988</v>
      </c>
      <c r="D7" s="12">
        <v>395.0965779635186</v>
      </c>
      <c r="E7" s="3">
        <f t="shared" ref="E7:E30" si="0">D7/$D$33</f>
        <v>0.25408140061962609</v>
      </c>
    </row>
    <row r="8" spans="2:29" x14ac:dyDescent="0.25">
      <c r="B8" s="6" t="s">
        <v>1</v>
      </c>
      <c r="C8" s="2">
        <v>60252</v>
      </c>
      <c r="D8" s="12">
        <v>476.73</v>
      </c>
      <c r="E8" s="3">
        <f t="shared" si="0"/>
        <v>0.30657877813504825</v>
      </c>
    </row>
    <row r="9" spans="2:29" x14ac:dyDescent="0.25">
      <c r="B9" s="6" t="s">
        <v>2</v>
      </c>
      <c r="C9" s="2">
        <v>65052</v>
      </c>
      <c r="D9" s="12">
        <v>595.83000000000004</v>
      </c>
      <c r="E9" s="3">
        <f t="shared" si="0"/>
        <v>0.38317041800643087</v>
      </c>
    </row>
    <row r="10" spans="2:29" x14ac:dyDescent="0.25">
      <c r="B10" s="6">
        <v>30</v>
      </c>
      <c r="C10" s="2">
        <v>39614</v>
      </c>
      <c r="D10" s="12">
        <v>646.95000000000005</v>
      </c>
      <c r="E10" s="3">
        <f t="shared" si="0"/>
        <v>0.41604501607717043</v>
      </c>
    </row>
    <row r="11" spans="2:29" x14ac:dyDescent="0.25">
      <c r="B11" s="6">
        <v>31</v>
      </c>
      <c r="C11" s="2">
        <v>24677</v>
      </c>
      <c r="D11" s="12">
        <v>657.54</v>
      </c>
      <c r="E11" s="3">
        <f t="shared" si="0"/>
        <v>0.4228553054662379</v>
      </c>
    </row>
    <row r="12" spans="2:29" x14ac:dyDescent="0.25">
      <c r="B12" s="6">
        <v>32</v>
      </c>
      <c r="C12" s="2">
        <v>24425</v>
      </c>
      <c r="D12" s="12">
        <v>663.32</v>
      </c>
      <c r="E12" s="3">
        <f t="shared" si="0"/>
        <v>0.42657234726688104</v>
      </c>
    </row>
    <row r="13" spans="2:29" x14ac:dyDescent="0.25">
      <c r="B13" s="6">
        <v>33</v>
      </c>
      <c r="C13" s="2">
        <v>22662</v>
      </c>
      <c r="D13" s="12">
        <v>679.94</v>
      </c>
      <c r="E13" s="3">
        <f t="shared" si="0"/>
        <v>0.43726045016077175</v>
      </c>
    </row>
    <row r="14" spans="2:29" x14ac:dyDescent="0.25">
      <c r="B14" s="6">
        <v>34</v>
      </c>
      <c r="C14" s="2">
        <v>18517</v>
      </c>
      <c r="D14" s="12">
        <v>703.85</v>
      </c>
      <c r="E14" s="3">
        <f t="shared" si="0"/>
        <v>0.45263665594855307</v>
      </c>
    </row>
    <row r="15" spans="2:29" x14ac:dyDescent="0.25">
      <c r="B15" s="6">
        <v>35</v>
      </c>
      <c r="C15" s="2">
        <v>69063</v>
      </c>
      <c r="D15" s="12">
        <v>759.56</v>
      </c>
      <c r="E15" s="3">
        <f t="shared" si="0"/>
        <v>0.48846302250803852</v>
      </c>
    </row>
    <row r="16" spans="2:29" x14ac:dyDescent="0.25">
      <c r="B16" s="6">
        <v>36</v>
      </c>
      <c r="C16" s="2">
        <v>33414</v>
      </c>
      <c r="D16" s="12">
        <v>761.29</v>
      </c>
      <c r="E16" s="3">
        <f t="shared" si="0"/>
        <v>0.48957556270096458</v>
      </c>
    </row>
    <row r="17" spans="2:5" x14ac:dyDescent="0.25">
      <c r="B17" s="6">
        <v>37</v>
      </c>
      <c r="C17" s="2">
        <v>31654</v>
      </c>
      <c r="D17" s="12">
        <v>781.98</v>
      </c>
      <c r="E17" s="3">
        <f t="shared" si="0"/>
        <v>0.50288102893890674</v>
      </c>
    </row>
    <row r="18" spans="2:5" x14ac:dyDescent="0.25">
      <c r="B18" s="6">
        <v>38</v>
      </c>
      <c r="C18" s="2">
        <v>30463</v>
      </c>
      <c r="D18" s="12">
        <v>812.54</v>
      </c>
      <c r="E18" s="3">
        <f t="shared" si="0"/>
        <v>0.52253376205787783</v>
      </c>
    </row>
    <row r="19" spans="2:5" x14ac:dyDescent="0.25">
      <c r="B19" s="6">
        <v>39</v>
      </c>
      <c r="C19" s="2">
        <v>27445</v>
      </c>
      <c r="D19" s="12">
        <v>853.7</v>
      </c>
      <c r="E19" s="3">
        <f t="shared" si="0"/>
        <v>0.54900321543408359</v>
      </c>
    </row>
    <row r="20" spans="2:5" x14ac:dyDescent="0.25">
      <c r="B20" s="6">
        <v>40</v>
      </c>
      <c r="C20" s="2">
        <v>37427</v>
      </c>
      <c r="D20" s="12">
        <v>915.97</v>
      </c>
      <c r="E20" s="3">
        <f t="shared" si="0"/>
        <v>0.58904823151125407</v>
      </c>
    </row>
    <row r="21" spans="2:5" x14ac:dyDescent="0.25">
      <c r="B21" s="6">
        <v>41</v>
      </c>
      <c r="C21" s="2">
        <v>48844</v>
      </c>
      <c r="D21" s="12">
        <v>844.63</v>
      </c>
      <c r="E21" s="3">
        <f t="shared" si="0"/>
        <v>0.54317041800643084</v>
      </c>
    </row>
    <row r="22" spans="2:5" x14ac:dyDescent="0.25">
      <c r="B22" s="6">
        <v>42</v>
      </c>
      <c r="C22" s="2">
        <v>26429</v>
      </c>
      <c r="D22" s="12">
        <v>896.59</v>
      </c>
      <c r="E22" s="3">
        <f t="shared" si="0"/>
        <v>0.57658520900321542</v>
      </c>
    </row>
    <row r="23" spans="2:5" x14ac:dyDescent="0.25">
      <c r="B23" s="6">
        <v>43</v>
      </c>
      <c r="C23" s="2">
        <v>19202</v>
      </c>
      <c r="D23" s="12">
        <v>935.4</v>
      </c>
      <c r="E23" s="3">
        <f t="shared" si="0"/>
        <v>0.60154340836012865</v>
      </c>
    </row>
    <row r="24" spans="2:5" x14ac:dyDescent="0.25">
      <c r="B24" s="6">
        <v>44</v>
      </c>
      <c r="C24" s="2">
        <v>14377</v>
      </c>
      <c r="D24" s="12">
        <v>974.59</v>
      </c>
      <c r="E24" s="3">
        <f t="shared" si="0"/>
        <v>0.62674598070739551</v>
      </c>
    </row>
    <row r="25" spans="2:5" x14ac:dyDescent="0.25">
      <c r="B25" s="6">
        <v>45</v>
      </c>
      <c r="C25" s="2">
        <v>12125</v>
      </c>
      <c r="D25" s="12">
        <v>1004.94</v>
      </c>
      <c r="E25" s="3">
        <f t="shared" si="0"/>
        <v>0.64626366559485537</v>
      </c>
    </row>
    <row r="26" spans="2:5" x14ac:dyDescent="0.25">
      <c r="B26" s="6" t="s">
        <v>38</v>
      </c>
      <c r="C26" s="2">
        <v>20314</v>
      </c>
      <c r="D26" s="12">
        <v>1129.98</v>
      </c>
      <c r="E26" s="3">
        <f t="shared" si="0"/>
        <v>0.72667524115755633</v>
      </c>
    </row>
    <row r="27" spans="2:5" x14ac:dyDescent="0.25">
      <c r="B27" s="6" t="s">
        <v>35</v>
      </c>
      <c r="C27" s="7">
        <v>709944</v>
      </c>
      <c r="D27" s="78">
        <v>710.4</v>
      </c>
      <c r="E27" s="81">
        <f t="shared" si="0"/>
        <v>0.45684887459807072</v>
      </c>
    </row>
    <row r="28" spans="2:5" x14ac:dyDescent="0.25">
      <c r="B28" s="6" t="s">
        <v>5</v>
      </c>
      <c r="C28" s="2">
        <v>339187</v>
      </c>
      <c r="D28" s="12">
        <v>551.80999999999995</v>
      </c>
      <c r="E28" s="3">
        <f t="shared" si="0"/>
        <v>0.3548617363344051</v>
      </c>
    </row>
    <row r="29" spans="2:5" x14ac:dyDescent="0.25">
      <c r="B29" s="6" t="s">
        <v>6</v>
      </c>
      <c r="C29" s="2">
        <v>192039</v>
      </c>
      <c r="D29" s="12">
        <v>785.41</v>
      </c>
      <c r="E29" s="3">
        <f t="shared" si="0"/>
        <v>0.50508681672025724</v>
      </c>
    </row>
    <row r="30" spans="2:5" x14ac:dyDescent="0.25">
      <c r="B30" s="6" t="s">
        <v>40</v>
      </c>
      <c r="C30" s="2">
        <v>178718</v>
      </c>
      <c r="D30" s="12">
        <v>930.77</v>
      </c>
      <c r="E30" s="3">
        <f t="shared" si="0"/>
        <v>0.59856591639871382</v>
      </c>
    </row>
    <row r="31" spans="2:5" x14ac:dyDescent="0.25">
      <c r="B31" s="96" t="str">
        <f>'starosna mirovina BMU'!B31</f>
        <v xml:space="preserve">Number of beneficiaries not including Active Military Personnel (DVO), Police Officers (PO), Authorised Officials (OSO), Croatian Veterans from the Homeland War- ZOHBDR and Members of the Croatian Defence Council (HVO).   </v>
      </c>
      <c r="C31" s="96"/>
      <c r="D31" s="96"/>
      <c r="E31" s="96"/>
    </row>
    <row r="32" spans="2:5" x14ac:dyDescent="0.25">
      <c r="B32" s="97"/>
      <c r="C32" s="97"/>
      <c r="D32" s="97"/>
      <c r="E32" s="97"/>
    </row>
    <row r="33" spans="2:4" ht="45.75" customHeight="1" x14ac:dyDescent="0.25">
      <c r="B33" s="95" t="str">
        <f>'starosna mirovina BMU'!B33:C33</f>
        <v>Prosječna mjesečna isplaćena netoplaća Republike Hrvatske za ožujak 2026. u eurima (EUR) (izvor: DZS)</v>
      </c>
      <c r="C33" s="95"/>
      <c r="D33" s="46">
        <f>'starosna mirovina BMU'!D33</f>
        <v>1555</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vt:i4>
      </vt:variant>
    </vt:vector>
  </HeadingPairs>
  <TitlesOfParts>
    <vt:vector size="13" baseType="lpstr">
      <vt:lpstr>NOVO GRAF+TABLICA</vt:lpstr>
      <vt:lpstr>starosna mirovina BMU</vt:lpstr>
      <vt:lpstr>starosna za dugo.osig. BMU</vt:lpstr>
      <vt:lpstr>starosna prevedena iz inv.BMU</vt:lpstr>
      <vt:lpstr>UKUPNO starosna BMU</vt:lpstr>
      <vt:lpstr>PSM BMU</vt:lpstr>
      <vt:lpstr>PSM 70+</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2026-05-22T09:27:52Z</cp:lastPrinted>
  <dcterms:created xsi:type="dcterms:W3CDTF">2023-10-03T11:00:22Z</dcterms:created>
  <dcterms:modified xsi:type="dcterms:W3CDTF">2026-05-22T09:29:30Z</dcterms:modified>
</cp:coreProperties>
</file>