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zmo-fs2\HZMO-FS2\FS\Mih\Plan i analiza\Statistika\MJESEČNE TABLICE - ažurirati nakon obrade\WEB stranica\engleska varijanta za web\2026\"/>
    </mc:Choice>
  </mc:AlternateContent>
  <bookViews>
    <workbookView xWindow="0" yWindow="0" windowWidth="28800" windowHeight="11700" tabRatio="944"/>
  </bookViews>
  <sheets>
    <sheet name="NOVO GRAF+TABLICA" sheetId="14" r:id="rId1"/>
    <sheet name="starosna mirovina BMU" sheetId="1" r:id="rId2"/>
    <sheet name="starosna za dugo.osig. BMU" sheetId="2" r:id="rId3"/>
    <sheet name="starosna prevedena iz inv.BMU" sheetId="3" r:id="rId4"/>
    <sheet name="UKUPNO starosna BMU" sheetId="4" state="hidden" r:id="rId5"/>
    <sheet name="PSM BMU" sheetId="5" r:id="rId6"/>
    <sheet name="PSM 70+" sheetId="15" r:id="rId7"/>
    <sheet name="PSM zbog stečaja BMU" sheetId="6" r:id="rId8"/>
    <sheet name="sveukupno ST BMU" sheetId="8" r:id="rId9"/>
    <sheet name="invalidska BMU" sheetId="9" r:id="rId10"/>
    <sheet name="obiteljska BMU" sheetId="11" r:id="rId11"/>
    <sheet name="UKUPNO BMU" sheetId="13" state="hidden" r:id="rId12"/>
  </sheets>
  <definedNames>
    <definedName name="_xlnm.Print_Area" localSheetId="0">'NOVO GRAF+TABLICA'!$A$1:$D$123</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7" i="11" l="1"/>
  <c r="C27" i="9"/>
  <c r="C27" i="8"/>
  <c r="C23" i="6"/>
  <c r="C27" i="15"/>
  <c r="C24" i="5"/>
  <c r="C27" i="3"/>
  <c r="C13" i="2"/>
  <c r="C27" i="1"/>
  <c r="D67" i="14" l="1"/>
  <c r="D54" i="14" l="1"/>
  <c r="D34" i="15" l="1"/>
  <c r="E7" i="15" s="1"/>
  <c r="B34" i="15"/>
  <c r="B31" i="15"/>
  <c r="E6" i="15"/>
  <c r="D6" i="15"/>
  <c r="C6" i="15"/>
  <c r="B5" i="15"/>
  <c r="E8" i="15" l="1"/>
  <c r="E10" i="15"/>
  <c r="E29" i="15"/>
  <c r="E12" i="15"/>
  <c r="E14" i="15"/>
  <c r="E13" i="15"/>
  <c r="E9" i="15"/>
  <c r="E30" i="15"/>
  <c r="E11" i="15"/>
  <c r="E15" i="15"/>
  <c r="E16" i="15"/>
  <c r="E17" i="15"/>
  <c r="E18" i="15"/>
  <c r="E19" i="15"/>
  <c r="E20" i="15"/>
  <c r="E21" i="15"/>
  <c r="E22" i="15"/>
  <c r="E23" i="15"/>
  <c r="E24" i="15"/>
  <c r="E25" i="15"/>
  <c r="E26" i="15"/>
  <c r="E27" i="15"/>
  <c r="E28" i="15"/>
  <c r="B31" i="11"/>
  <c r="B31" i="9"/>
  <c r="B31" i="8"/>
  <c r="B27" i="6"/>
  <c r="B28" i="5"/>
  <c r="B31" i="3"/>
  <c r="B14" i="2"/>
  <c r="D50" i="14" l="1"/>
  <c r="D51" i="14"/>
  <c r="D52" i="14"/>
  <c r="D53" i="14"/>
  <c r="D55" i="14"/>
  <c r="D56" i="14"/>
  <c r="D57" i="14"/>
  <c r="D58" i="14"/>
  <c r="D59" i="14"/>
  <c r="D60" i="14"/>
  <c r="D61" i="14"/>
  <c r="D62" i="14"/>
  <c r="D63" i="14"/>
  <c r="D64" i="14"/>
  <c r="D65" i="14"/>
  <c r="D66" i="14"/>
  <c r="D49" i="14"/>
  <c r="E6" i="11" l="1"/>
  <c r="D6" i="11"/>
  <c r="C6" i="11"/>
  <c r="E6" i="9"/>
  <c r="D6" i="9"/>
  <c r="C6" i="9"/>
  <c r="E6" i="8"/>
  <c r="D6" i="8"/>
  <c r="C6" i="8"/>
  <c r="E6" i="6"/>
  <c r="D6" i="6"/>
  <c r="C6" i="6"/>
  <c r="E6" i="5"/>
  <c r="D6" i="5"/>
  <c r="C6" i="5"/>
  <c r="E6" i="3"/>
  <c r="D6" i="3"/>
  <c r="C6" i="3"/>
  <c r="E6" i="2"/>
  <c r="D6" i="2"/>
  <c r="C6" i="2"/>
  <c r="B5" i="11" l="1"/>
  <c r="B5" i="9"/>
  <c r="B5" i="8"/>
  <c r="B5" i="6"/>
  <c r="B5" i="5"/>
  <c r="E7" i="4" l="1"/>
  <c r="E6" i="13"/>
  <c r="D33" i="13"/>
  <c r="B33" i="13"/>
  <c r="D33" i="11"/>
  <c r="B33" i="11"/>
  <c r="D33" i="9"/>
  <c r="B33" i="9"/>
  <c r="D33" i="8"/>
  <c r="B33" i="8"/>
  <c r="D29" i="6"/>
  <c r="B29" i="6"/>
  <c r="D30" i="5"/>
  <c r="B30" i="5"/>
  <c r="D34" i="4"/>
  <c r="B34" i="4"/>
  <c r="D16" i="2"/>
  <c r="D33" i="3"/>
  <c r="B33" i="3"/>
  <c r="B16" i="2"/>
  <c r="E7" i="1"/>
  <c r="E7" i="6" l="1"/>
  <c r="E8" i="6"/>
  <c r="E12" i="6"/>
  <c r="E16" i="6"/>
  <c r="E20" i="6"/>
  <c r="E24" i="6"/>
  <c r="E14" i="6"/>
  <c r="E18" i="6"/>
  <c r="E22" i="6"/>
  <c r="E26" i="6"/>
  <c r="E11" i="6"/>
  <c r="E23" i="6"/>
  <c r="E9" i="6"/>
  <c r="E13" i="6"/>
  <c r="E17" i="6"/>
  <c r="E21" i="6"/>
  <c r="E25" i="6"/>
  <c r="E10" i="6"/>
  <c r="E15" i="6"/>
  <c r="E19" i="6"/>
  <c r="B5" i="3"/>
  <c r="B6" i="4" s="1"/>
  <c r="B5" i="2"/>
  <c r="B5" i="13" l="1"/>
  <c r="E30" i="13"/>
  <c r="E29" i="13"/>
  <c r="E28" i="13"/>
  <c r="E27" i="13"/>
  <c r="E26" i="13"/>
  <c r="E25" i="13"/>
  <c r="E24" i="13"/>
  <c r="E23" i="13"/>
  <c r="E22" i="13"/>
  <c r="E21" i="13"/>
  <c r="E20" i="13"/>
  <c r="E19" i="13"/>
  <c r="E18" i="13"/>
  <c r="E17" i="13"/>
  <c r="E16" i="13"/>
  <c r="E15" i="13"/>
  <c r="E14" i="13"/>
  <c r="E13" i="13"/>
  <c r="E12" i="13"/>
  <c r="E11" i="13"/>
  <c r="E10" i="13"/>
  <c r="E9" i="13"/>
  <c r="E8" i="13"/>
  <c r="E7" i="13"/>
  <c r="E30" i="11"/>
  <c r="E29" i="11"/>
  <c r="E28" i="11"/>
  <c r="E27" i="11"/>
  <c r="E26" i="11"/>
  <c r="E25" i="11"/>
  <c r="E24" i="11"/>
  <c r="E23" i="11"/>
  <c r="E22" i="11"/>
  <c r="E21" i="11"/>
  <c r="E20" i="11"/>
  <c r="E19" i="11"/>
  <c r="E18" i="11"/>
  <c r="E17" i="11"/>
  <c r="E16" i="11"/>
  <c r="E15" i="11"/>
  <c r="E14" i="11"/>
  <c r="E13" i="11"/>
  <c r="E12" i="11"/>
  <c r="E11" i="11"/>
  <c r="E10" i="11"/>
  <c r="E9" i="11"/>
  <c r="E8" i="11"/>
  <c r="E7" i="11"/>
  <c r="E30" i="9"/>
  <c r="E29" i="9"/>
  <c r="E28" i="9"/>
  <c r="E27" i="9"/>
  <c r="E26" i="9"/>
  <c r="E25" i="9"/>
  <c r="E24" i="9"/>
  <c r="E23" i="9"/>
  <c r="E22" i="9"/>
  <c r="E21" i="9"/>
  <c r="E20" i="9"/>
  <c r="E19" i="9"/>
  <c r="E18" i="9"/>
  <c r="E17" i="9"/>
  <c r="E16" i="9"/>
  <c r="E15" i="9"/>
  <c r="E14" i="9"/>
  <c r="E13" i="9"/>
  <c r="E12" i="9"/>
  <c r="E11" i="9"/>
  <c r="E10" i="9"/>
  <c r="E9" i="9"/>
  <c r="E8" i="9"/>
  <c r="E7" i="9"/>
  <c r="E30" i="8"/>
  <c r="E29" i="8"/>
  <c r="E28" i="8"/>
  <c r="E27" i="8"/>
  <c r="E26" i="8"/>
  <c r="E25" i="8"/>
  <c r="E24" i="8"/>
  <c r="E23" i="8"/>
  <c r="E22" i="8"/>
  <c r="E21" i="8"/>
  <c r="E20" i="8"/>
  <c r="E19" i="8"/>
  <c r="E18" i="8"/>
  <c r="E17" i="8"/>
  <c r="E16" i="8"/>
  <c r="E15" i="8"/>
  <c r="E14" i="8"/>
  <c r="E13" i="8"/>
  <c r="E12" i="8"/>
  <c r="E11" i="8"/>
  <c r="E10" i="8"/>
  <c r="E9" i="8"/>
  <c r="E8" i="8"/>
  <c r="E7" i="8"/>
  <c r="E27" i="5"/>
  <c r="E26" i="5"/>
  <c r="E25" i="5"/>
  <c r="E24" i="5"/>
  <c r="E23" i="5"/>
  <c r="E22" i="5"/>
  <c r="E21" i="5"/>
  <c r="E20" i="5"/>
  <c r="E19" i="5"/>
  <c r="E18" i="5"/>
  <c r="E17" i="5"/>
  <c r="E16" i="5"/>
  <c r="E15" i="5"/>
  <c r="E14" i="5"/>
  <c r="E13" i="5"/>
  <c r="E12" i="5"/>
  <c r="E11" i="5"/>
  <c r="E10" i="5"/>
  <c r="E9" i="5"/>
  <c r="E8" i="5"/>
  <c r="E7" i="5"/>
  <c r="E31" i="4"/>
  <c r="E30" i="4"/>
  <c r="E29" i="4"/>
  <c r="E28" i="4"/>
  <c r="E27" i="4"/>
  <c r="E26" i="4"/>
  <c r="E25" i="4"/>
  <c r="E24" i="4"/>
  <c r="E23" i="4"/>
  <c r="E22" i="4"/>
  <c r="E21" i="4"/>
  <c r="E20" i="4"/>
  <c r="E19" i="4"/>
  <c r="E18" i="4"/>
  <c r="E17" i="4"/>
  <c r="E16" i="4"/>
  <c r="E15" i="4"/>
  <c r="E14" i="4"/>
  <c r="E13" i="4"/>
  <c r="E12" i="4"/>
  <c r="E11" i="4"/>
  <c r="E10" i="4"/>
  <c r="E9" i="4"/>
  <c r="E8" i="4"/>
  <c r="E30" i="3"/>
  <c r="E29" i="3"/>
  <c r="E28" i="3"/>
  <c r="E27" i="3"/>
  <c r="E26" i="3"/>
  <c r="E25" i="3"/>
  <c r="E24" i="3"/>
  <c r="E23" i="3"/>
  <c r="E22" i="3"/>
  <c r="E21" i="3"/>
  <c r="E20" i="3"/>
  <c r="E19" i="3"/>
  <c r="E18" i="3"/>
  <c r="E17" i="3"/>
  <c r="E16" i="3"/>
  <c r="E15" i="3"/>
  <c r="E14" i="3"/>
  <c r="E13" i="3"/>
  <c r="E12" i="3"/>
  <c r="E11" i="3"/>
  <c r="E10" i="3"/>
  <c r="E9" i="3"/>
  <c r="E8" i="3"/>
  <c r="E7" i="3"/>
  <c r="E7" i="2"/>
  <c r="E8" i="2"/>
  <c r="E9" i="2"/>
  <c r="E10" i="2"/>
  <c r="E11" i="2"/>
  <c r="E12" i="2"/>
  <c r="E13" i="2"/>
  <c r="E8" i="1"/>
  <c r="E9" i="1"/>
  <c r="E10" i="1"/>
  <c r="E11" i="1"/>
  <c r="E12" i="1"/>
  <c r="E13" i="1"/>
  <c r="E14" i="1"/>
  <c r="E15" i="1"/>
  <c r="E16" i="1"/>
  <c r="E17" i="1"/>
  <c r="E18" i="1"/>
  <c r="E19" i="1"/>
  <c r="E20" i="1"/>
  <c r="E21" i="1"/>
  <c r="E22" i="1"/>
  <c r="E23" i="1"/>
  <c r="E24" i="1"/>
  <c r="E25" i="1"/>
  <c r="E26" i="1"/>
  <c r="E27" i="1"/>
  <c r="E28" i="1"/>
  <c r="E29" i="1"/>
  <c r="E30" i="1"/>
</calcChain>
</file>

<file path=xl/sharedStrings.xml><?xml version="1.0" encoding="utf-8"?>
<sst xmlns="http://schemas.openxmlformats.org/spreadsheetml/2006/main" count="148" uniqueCount="72">
  <si>
    <t>broj korisnika</t>
  </si>
  <si>
    <t xml:space="preserve">  20 - 24 </t>
  </si>
  <si>
    <t xml:space="preserve">  25 - 29 </t>
  </si>
  <si>
    <t xml:space="preserve">46 I VIŠE </t>
  </si>
  <si>
    <t xml:space="preserve">   UKUPNO </t>
  </si>
  <si>
    <t xml:space="preserve">   0 - 34 </t>
  </si>
  <si>
    <t xml:space="preserve">  35 - 39 </t>
  </si>
  <si>
    <t xml:space="preserve">40 I VIŠE </t>
  </si>
  <si>
    <t>prosječni iznos netomirovine</t>
  </si>
  <si>
    <t xml:space="preserve">  do - 19 </t>
  </si>
  <si>
    <t>godine mirovinskog staža</t>
  </si>
  <si>
    <r>
      <t xml:space="preserve">KORISNICI </t>
    </r>
    <r>
      <rPr>
        <b/>
        <i/>
        <u/>
        <sz val="14"/>
        <color rgb="FFFF0000"/>
        <rFont val="Calibri"/>
        <family val="2"/>
        <charset val="238"/>
        <scheme val="minor"/>
      </rPr>
      <t>UKUPNE STAROSNE MIROVINE</t>
    </r>
    <r>
      <rPr>
        <b/>
        <sz val="10"/>
        <color theme="1"/>
        <rFont val="Calibri"/>
        <family val="2"/>
        <charset val="238"/>
        <scheme val="minor"/>
      </rPr>
      <t xml:space="preserve"> KOJI SU PRAVO NA MIROVINU OSTVARILI PREMA ZAKONU O MIROVINSKOM OSIGURANJU  - </t>
    </r>
    <r>
      <rPr>
        <b/>
        <i/>
        <sz val="10"/>
        <color rgb="FFFF0000"/>
        <rFont val="Calibri"/>
        <family val="2"/>
        <charset val="238"/>
        <scheme val="minor"/>
      </rPr>
      <t>BEZ MEĐUNARODNIH UGOVORA</t>
    </r>
  </si>
  <si>
    <t>( Starosna + starosna za dugog.osiguranika + starosna preved. iz invalidske)</t>
  </si>
  <si>
    <r>
      <rPr>
        <b/>
        <sz val="14"/>
        <color rgb="FFFF0000"/>
        <rFont val="Calibri"/>
        <family val="2"/>
        <charset val="238"/>
        <scheme val="minor"/>
      </rPr>
      <t>UKUPNO</t>
    </r>
    <r>
      <rPr>
        <b/>
        <sz val="10"/>
        <color theme="1"/>
        <rFont val="Calibri"/>
        <family val="2"/>
        <charset val="238"/>
        <scheme val="minor"/>
      </rPr>
      <t xml:space="preserve"> KORISNICI MIROVINA KOJI SU PRAVO NA MIROVINU OSTVARILI PREMA ZAKONU O MIROVINSKOM OSIGURANJU  - </t>
    </r>
    <r>
      <rPr>
        <b/>
        <i/>
        <sz val="10"/>
        <color rgb="FFFF0000"/>
        <rFont val="Calibri"/>
        <family val="2"/>
        <charset val="238"/>
        <scheme val="minor"/>
      </rPr>
      <t>BEZ MEĐUNARODNIH UGOVORA</t>
    </r>
  </si>
  <si>
    <t>Old age pension</t>
  </si>
  <si>
    <t>Old age pension transformed from disability pension</t>
  </si>
  <si>
    <t>Type of pension</t>
  </si>
  <si>
    <t>Number of beneficiaries</t>
  </si>
  <si>
    <t>Average net pesnion in euros (EUR)</t>
  </si>
  <si>
    <t>Early age pension</t>
  </si>
  <si>
    <t>Old age pension - subtotal</t>
  </si>
  <si>
    <t>Old age pension - grand total</t>
  </si>
  <si>
    <t>Disability pension</t>
  </si>
  <si>
    <t>Survivor's pension</t>
  </si>
  <si>
    <t xml:space="preserve">II. Active military personnel - DVO </t>
  </si>
  <si>
    <t>III. Croatian Homeland War veterans - ZOHBDR</t>
  </si>
  <si>
    <t xml:space="preserve">IV. Members of the Croatian Defense Council  - HVO </t>
  </si>
  <si>
    <t>GRAND TOTAL  I.+II.+III.+IV.</t>
  </si>
  <si>
    <t>Basic pension beneficiaries</t>
  </si>
  <si>
    <t>Beneficiaries receiving their personal pension and a part of the survivor's pension (DOM)</t>
  </si>
  <si>
    <t>Actual pension value (AVM in EUR) and the adjustment %</t>
  </si>
  <si>
    <t>Source of data: gross balance</t>
  </si>
  <si>
    <t>The amounts in columns 2012-2022 are convered from HRK to EUR, according to the fixed exchange rate   (1 EUR=7,53450 HRK)</t>
  </si>
  <si>
    <t>Net average ZOMO (Pension Insurance Act) old age pension with 40 or more years of qualifying period</t>
  </si>
  <si>
    <t>TOTAL</t>
  </si>
  <si>
    <t xml:space="preserve">  up to 19 </t>
  </si>
  <si>
    <t>46 and more</t>
  </si>
  <si>
    <t xml:space="preserve">40 and more </t>
  </si>
  <si>
    <t>40 and more</t>
  </si>
  <si>
    <r>
      <rPr>
        <b/>
        <i/>
        <u/>
        <sz val="14"/>
        <color rgb="FFFF0000"/>
        <rFont val="Calibri"/>
        <family val="2"/>
        <charset val="238"/>
        <scheme val="minor"/>
      </rPr>
      <t>OLD AGE PENSION</t>
    </r>
    <r>
      <rPr>
        <b/>
        <sz val="10"/>
        <color theme="1"/>
        <rFont val="Calibri"/>
        <family val="2"/>
        <charset val="238"/>
        <scheme val="minor"/>
      </rPr>
      <t xml:space="preserve"> BENEFICIARIES ENTITLED ACCORDING TO THE PENSION INSURANCE ACT  - </t>
    </r>
    <r>
      <rPr>
        <b/>
        <i/>
        <sz val="10"/>
        <color rgb="FFFF0000"/>
        <rFont val="Calibri"/>
        <family val="2"/>
        <charset val="238"/>
        <scheme val="minor"/>
      </rPr>
      <t>NOT INCLUDING INTERNATIONAL AGREEMENTS</t>
    </r>
  </si>
  <si>
    <r>
      <rPr>
        <b/>
        <i/>
        <u/>
        <sz val="14"/>
        <color rgb="FFFF0000"/>
        <rFont val="Calibri"/>
        <family val="2"/>
        <charset val="238"/>
        <scheme val="minor"/>
      </rPr>
      <t>DISABILITY PENSION</t>
    </r>
    <r>
      <rPr>
        <b/>
        <sz val="10"/>
        <color theme="1"/>
        <rFont val="Calibri"/>
        <family val="2"/>
        <charset val="238"/>
        <scheme val="minor"/>
      </rPr>
      <t xml:space="preserve"> BENEFICIARIES ENTITLED ACCORDING TO THE PENSION INSURANCE ACT  - </t>
    </r>
    <r>
      <rPr>
        <b/>
        <i/>
        <sz val="10"/>
        <color rgb="FFFF0000"/>
        <rFont val="Calibri"/>
        <family val="2"/>
        <charset val="238"/>
        <scheme val="minor"/>
      </rPr>
      <t>NOT INCLUDING INTERNATIONAL AGREEMENTS</t>
    </r>
  </si>
  <si>
    <r>
      <rPr>
        <b/>
        <i/>
        <u/>
        <sz val="14"/>
        <color rgb="FFFF0000"/>
        <rFont val="Calibri"/>
        <family val="2"/>
        <charset val="238"/>
        <scheme val="minor"/>
      </rPr>
      <t>SURVIVOR'S PENSION</t>
    </r>
    <r>
      <rPr>
        <b/>
        <sz val="10"/>
        <color theme="1"/>
        <rFont val="Calibri"/>
        <family val="2"/>
        <charset val="238"/>
        <scheme val="minor"/>
      </rPr>
      <t xml:space="preserve"> BENEFICIARIES ENTITLED ACCORDING TO THE PENSION INSURANCE ACT  - </t>
    </r>
    <r>
      <rPr>
        <b/>
        <i/>
        <sz val="10"/>
        <color rgb="FFFF0000"/>
        <rFont val="Calibri"/>
        <family val="2"/>
        <charset val="238"/>
        <scheme val="minor"/>
      </rPr>
      <t>NOT INCLUDING INTERNATIONAL AGREEMENTS</t>
    </r>
  </si>
  <si>
    <t xml:space="preserve"> Qualifying period (years)</t>
  </si>
  <si>
    <t>Average net pension amount</t>
  </si>
  <si>
    <r>
      <rPr>
        <b/>
        <i/>
        <sz val="9"/>
        <color theme="1"/>
        <rFont val="Calibri"/>
        <family val="2"/>
        <charset val="238"/>
        <scheme val="minor"/>
      </rPr>
      <t>Note:</t>
    </r>
    <r>
      <rPr>
        <i/>
        <sz val="9"/>
        <color theme="1"/>
        <rFont val="Calibri"/>
        <family val="2"/>
        <charset val="238"/>
        <scheme val="minor"/>
      </rPr>
      <t xml:space="preserve"> 
*For 2023, the expenses of a one-time cash benefit paid to pensioners to mitigate the consequences caused by the COVID-19 disease, in the total amount of EUR 62.308.819, mostly paid in April, are included.</t>
    </r>
  </si>
  <si>
    <t xml:space="preserve">*For 2022, the expenses of a one-time cash benefit paid to the pensioners to mitigate the consequences of the increased energy prices, in total amount of EUR 59.648.802, mostly paid in May; the expenses of a one-time cash benefit paid to pensioners to mitigate the consequences of increases prices, in the total amount of EUR 62.419.295, mostly paid in October; and the expenses of a one-time benefit paid to pensioners to mitigate the consequences of increased costs of living, in the total amount of EUR 61.727.693, mostly paid in December, are included. </t>
  </si>
  <si>
    <t>Old age pension for long-term insurees</t>
  </si>
  <si>
    <t>Early age pension because of the employer's bankruptcy</t>
  </si>
  <si>
    <r>
      <t xml:space="preserve"> BENEFICIARIES OF </t>
    </r>
    <r>
      <rPr>
        <b/>
        <i/>
        <u/>
        <sz val="14"/>
        <color rgb="FFFF0000"/>
        <rFont val="Calibri"/>
        <family val="2"/>
        <charset val="238"/>
        <scheme val="minor"/>
      </rPr>
      <t>OLD AGE PENSION FOR LONG TERM INSUREES,</t>
    </r>
    <r>
      <rPr>
        <b/>
        <sz val="10"/>
        <color theme="1"/>
        <rFont val="Calibri"/>
        <family val="2"/>
        <charset val="238"/>
        <scheme val="minor"/>
      </rPr>
      <t xml:space="preserve"> ENTITLED ACCORDING TO THE PENSION INSURANCE ACT  
</t>
    </r>
    <r>
      <rPr>
        <b/>
        <sz val="10"/>
        <color rgb="FFFF0000"/>
        <rFont val="Calibri"/>
        <family val="2"/>
        <charset val="238"/>
        <scheme val="minor"/>
      </rPr>
      <t xml:space="preserve"> - </t>
    </r>
    <r>
      <rPr>
        <b/>
        <i/>
        <sz val="10"/>
        <color rgb="FFFF0000"/>
        <rFont val="Calibri"/>
        <family val="2"/>
        <charset val="238"/>
        <scheme val="minor"/>
      </rPr>
      <t>NOT INCLUDING INTERNATIONAL AGREEMENTS</t>
    </r>
  </si>
  <si>
    <r>
      <t xml:space="preserve">BENEFICIARIES OF </t>
    </r>
    <r>
      <rPr>
        <b/>
        <i/>
        <u/>
        <sz val="14"/>
        <color rgb="FFFF0000"/>
        <rFont val="Calibri"/>
        <family val="2"/>
        <charset val="238"/>
        <scheme val="minor"/>
      </rPr>
      <t>OLD AGE PENSIONS CONVERTED FROM DISABILITY PENSIONS,</t>
    </r>
    <r>
      <rPr>
        <b/>
        <sz val="9"/>
        <color theme="1"/>
        <rFont val="Calibri"/>
        <family val="2"/>
        <charset val="238"/>
        <scheme val="minor"/>
      </rPr>
      <t xml:space="preserve"> ENTITLED ACCORDING TO THE PENSION INSURANCE ACT                              
</t>
    </r>
    <r>
      <rPr>
        <b/>
        <sz val="9"/>
        <color rgb="FFFF0000"/>
        <rFont val="Calibri"/>
        <family val="2"/>
        <charset val="238"/>
        <scheme val="minor"/>
      </rPr>
      <t xml:space="preserve">- </t>
    </r>
    <r>
      <rPr>
        <b/>
        <i/>
        <sz val="9"/>
        <color rgb="FFFF0000"/>
        <rFont val="Calibri"/>
        <family val="2"/>
        <charset val="238"/>
        <scheme val="minor"/>
      </rPr>
      <t xml:space="preserve">NOT INCLUDING INTERNATIONAL AGREEMENTS </t>
    </r>
  </si>
  <si>
    <r>
      <rPr>
        <b/>
        <i/>
        <u/>
        <sz val="14"/>
        <color rgb="FFFF0000"/>
        <rFont val="Calibri"/>
        <family val="2"/>
        <charset val="238"/>
        <scheme val="minor"/>
      </rPr>
      <t xml:space="preserve">EARLY AGE PENSIONS BENEFICIARIES </t>
    </r>
    <r>
      <rPr>
        <b/>
        <sz val="10"/>
        <color theme="1"/>
        <rFont val="Calibri"/>
        <family val="2"/>
        <charset val="238"/>
        <scheme val="minor"/>
      </rPr>
      <t xml:space="preserve">ENTITLED ACCORDING TO THE PENSION INSURANCE ACT    
</t>
    </r>
    <r>
      <rPr>
        <b/>
        <sz val="10"/>
        <color rgb="FFFF0000"/>
        <rFont val="Calibri"/>
        <family val="2"/>
        <charset val="238"/>
        <scheme val="minor"/>
      </rPr>
      <t xml:space="preserve">- </t>
    </r>
    <r>
      <rPr>
        <b/>
        <i/>
        <sz val="10"/>
        <color rgb="FFFF0000"/>
        <rFont val="Calibri"/>
        <family val="2"/>
        <charset val="238"/>
        <scheme val="minor"/>
      </rPr>
      <t>NOT INCLUDING INTERNATIONAL AGREEMENTS</t>
    </r>
  </si>
  <si>
    <r>
      <t xml:space="preserve">BENEFICIARIES OF </t>
    </r>
    <r>
      <rPr>
        <b/>
        <sz val="12"/>
        <color theme="1"/>
        <rFont val="Calibri"/>
        <family val="2"/>
        <charset val="238"/>
        <scheme val="minor"/>
      </rPr>
      <t xml:space="preserve"> </t>
    </r>
    <r>
      <rPr>
        <b/>
        <i/>
        <u/>
        <sz val="14"/>
        <color rgb="FFFF0000"/>
        <rFont val="Calibri"/>
        <family val="2"/>
        <charset val="238"/>
        <scheme val="minor"/>
      </rPr>
      <t xml:space="preserve">EARLY AGE PENSIONS BECAUSE OF THE EMPLOYER'S BANKRUPTCY, </t>
    </r>
    <r>
      <rPr>
        <b/>
        <sz val="9"/>
        <color theme="1"/>
        <rFont val="Calibri"/>
        <family val="2"/>
        <charset val="238"/>
        <scheme val="minor"/>
      </rPr>
      <t xml:space="preserve">ENTITLED ACCORDING TO THE PENSION INSURANCE ACT - </t>
    </r>
    <r>
      <rPr>
        <b/>
        <i/>
        <sz val="9"/>
        <color rgb="FFFF0000"/>
        <rFont val="Calibri"/>
        <family val="2"/>
        <charset val="238"/>
        <scheme val="minor"/>
      </rPr>
      <t>NOT INCLUDING INTERNATIONAL AGREEMENTS</t>
    </r>
  </si>
  <si>
    <r>
      <rPr>
        <b/>
        <i/>
        <u/>
        <sz val="14"/>
        <color rgb="FFFF0000"/>
        <rFont val="Calibri"/>
        <family val="2"/>
        <charset val="238"/>
        <scheme val="minor"/>
      </rPr>
      <t>TOTAL OLD AGE PENSION</t>
    </r>
    <r>
      <rPr>
        <b/>
        <sz val="10"/>
        <color theme="1"/>
        <rFont val="Calibri"/>
        <family val="2"/>
        <charset val="238"/>
        <scheme val="minor"/>
      </rPr>
      <t xml:space="preserve"> BENEFICIARIES ENTITLED ACCORDING TO THE PENSION INSURANCE ACT  
</t>
    </r>
    <r>
      <rPr>
        <b/>
        <sz val="10"/>
        <color rgb="FFFF0000"/>
        <rFont val="Calibri"/>
        <family val="2"/>
        <charset val="238"/>
        <scheme val="minor"/>
      </rPr>
      <t xml:space="preserve">- </t>
    </r>
    <r>
      <rPr>
        <b/>
        <i/>
        <sz val="10"/>
        <color rgb="FFFF0000"/>
        <rFont val="Calibri"/>
        <family val="2"/>
        <charset val="238"/>
        <scheme val="minor"/>
      </rPr>
      <t>NOT INCLUDING INTERNATIONAL AGREEMENTS</t>
    </r>
  </si>
  <si>
    <t xml:space="preserve">Number of beneficiaries not including Active Military Personnel (DVO), Police Officers (PO), Authorised Officials (OSO), Croatian Veterans from the Homeland War- ZOHBDR and Members of the Croatian Defence Council (HVO).   </t>
  </si>
  <si>
    <t>As of January 2026, act 85 of the Pension Insurance Act came into effect (Official Gazette 96/25).</t>
  </si>
  <si>
    <t>Early age pension without reduction of the initial factor</t>
  </si>
  <si>
    <t>As of March 2026, in use act 83 paragraph 9 and act 169 paragraph 9 of the Pension Insurance Act came into effect (Official Gazette 96/25).</t>
  </si>
  <si>
    <r>
      <t xml:space="preserve">BENEFFICIARIES OF AN EARLY AGE PENSION WITHOUT REDUCTION OF THE INITIAL FACTOR, WHO HAVE BECOME ELIGIBLE UNDER THE  THE PENSION INSURANCE ACT  83 PARAGRAPH 9 </t>
    </r>
    <r>
      <rPr>
        <b/>
        <vertAlign val="superscript"/>
        <sz val="10"/>
        <color theme="1"/>
        <rFont val="Calibri"/>
        <family val="2"/>
        <charset val="238"/>
        <scheme val="minor"/>
      </rPr>
      <t>1)</t>
    </r>
    <r>
      <rPr>
        <b/>
        <sz val="10"/>
        <color theme="1"/>
        <rFont val="Calibri"/>
        <family val="2"/>
        <charset val="238"/>
        <scheme val="minor"/>
      </rPr>
      <t xml:space="preserve">
</t>
    </r>
    <r>
      <rPr>
        <b/>
        <sz val="10"/>
        <color rgb="FFFF0000"/>
        <rFont val="Calibri"/>
        <family val="2"/>
        <charset val="238"/>
        <scheme val="minor"/>
      </rPr>
      <t xml:space="preserve">- </t>
    </r>
    <r>
      <rPr>
        <b/>
        <i/>
        <sz val="10"/>
        <color rgb="FFFF0000"/>
        <rFont val="Calibri"/>
        <family val="2"/>
        <charset val="238"/>
        <scheme val="minor"/>
      </rPr>
      <t>NOT INCLUDING INTERNATIONAL AGREEMENTS</t>
    </r>
  </si>
  <si>
    <r>
      <rPr>
        <vertAlign val="superscript"/>
        <sz val="7"/>
        <color theme="1"/>
        <rFont val="Calibri"/>
        <family val="2"/>
        <charset val="238"/>
        <scheme val="minor"/>
      </rPr>
      <t>1)</t>
    </r>
    <r>
      <rPr>
        <sz val="7"/>
        <color theme="1"/>
        <rFont val="Calibri"/>
        <family val="2"/>
        <charset val="238"/>
        <scheme val="minor"/>
      </rPr>
      <t>The number of pension beneficiaries includes early-age pensioners (99%), old-age pensioners, and beneficiaries of pensions for long-term insured persons (1%).</t>
    </r>
  </si>
  <si>
    <r>
      <t xml:space="preserve">I. Pension beneficiaries entitled according to the Pension Insurance Act  
</t>
    </r>
    <r>
      <rPr>
        <b/>
        <i/>
        <sz val="14"/>
        <color rgb="FFFF0000"/>
        <rFont val="Calibri"/>
        <family val="2"/>
        <charset val="238"/>
        <scheme val="minor"/>
      </rPr>
      <t>not including international agreements</t>
    </r>
  </si>
  <si>
    <t xml:space="preserve"> I. TOTAL  PENSION INSURANCE ACT </t>
  </si>
  <si>
    <t>treba novo</t>
  </si>
  <si>
    <t>jedna decimala</t>
  </si>
  <si>
    <t>ako dođe i-vii</t>
  </si>
  <si>
    <t>Beneficiaries with minimum pension retire according to the Pension Insurance Act (ZOMO)</t>
  </si>
  <si>
    <t>OVERVIEW OF BASIC STATUS INFORMATION ON THE PENSION INSURANCE SYSTEM
 for August 2026 (paid in September 2026)</t>
  </si>
  <si>
    <t>* In 2026, an average net salary in the Republic of Croaita is available for July 2026.</t>
  </si>
  <si>
    <t>Net replacement rate for July 2026.</t>
  </si>
  <si>
    <t xml:space="preserve">*For  2023, the expenses of a one-time cash benefit paid to pensioners to mitigate the consequences of the increased costs of living, in the amount of EUR 210.483.302 are included.                                                                                                                                                                                                                                                   *For  2024, the expenses of a one-time cash benefit paid to pensioners to mitigate the consequences of the increased costs of living, in the amount of EUR 253.433.409 are included.                                                                                                                                                                                                                                                                *For  2025, the expenses of a one-time cash benefit paid to pensioners  in the amount of EUR 61.460.999 are included and the payment of annual pension supplement of 271.561.812 euros (EUR)
**As for 2026, the last available (temporary) data on expenditure incurred for pensions and pension benefits refers to July 2026, while the planned expenditure from January to December 2026 is  10.195.665.863 euro.
</t>
  </si>
  <si>
    <t>Prosječna mjesečna isplaćena netoplaća Republike Hrvatske za srpanj 2026. u eurima (EUR) (izvor: DZS)</t>
  </si>
  <si>
    <t>For August 2026 (paid in September 2026)</t>
  </si>
  <si>
    <t xml:space="preserve">Average net salary in the Republic of Croatia for July 2026., in EUR (source: State Bureau of Statistics)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</si>
</sst>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45" x14ac:knownFonts="1">
    <font>
      <sz val="11"/>
      <color theme="1"/>
      <name val="Calibri"/>
      <family val="2"/>
      <charset val="238"/>
      <scheme val="minor"/>
    </font>
    <font>
      <b/>
      <sz val="11"/>
      <color theme="1"/>
      <name val="Calibri"/>
      <family val="2"/>
      <charset val="238"/>
      <scheme val="minor"/>
    </font>
    <font>
      <b/>
      <sz val="9"/>
      <color theme="1"/>
      <name val="Calibri"/>
      <family val="2"/>
      <charset val="238"/>
      <scheme val="minor"/>
    </font>
    <font>
      <sz val="11"/>
      <name val="Calibri"/>
      <family val="2"/>
      <charset val="238"/>
      <scheme val="minor"/>
    </font>
    <font>
      <b/>
      <sz val="11"/>
      <name val="Calibri"/>
      <family val="2"/>
      <charset val="238"/>
      <scheme val="minor"/>
    </font>
    <font>
      <b/>
      <sz val="10"/>
      <color theme="1"/>
      <name val="Calibri"/>
      <family val="2"/>
      <charset val="238"/>
      <scheme val="minor"/>
    </font>
    <font>
      <b/>
      <i/>
      <u/>
      <sz val="14"/>
      <color rgb="FFFF0000"/>
      <name val="Calibri"/>
      <family val="2"/>
      <charset val="238"/>
      <scheme val="minor"/>
    </font>
    <font>
      <b/>
      <i/>
      <sz val="10"/>
      <color rgb="FFFF0000"/>
      <name val="Calibri"/>
      <family val="2"/>
      <charset val="238"/>
      <scheme val="minor"/>
    </font>
    <font>
      <b/>
      <sz val="10"/>
      <color rgb="FFFF0000"/>
      <name val="Calibri"/>
      <family val="2"/>
      <charset val="238"/>
      <scheme val="minor"/>
    </font>
    <font>
      <b/>
      <i/>
      <sz val="9"/>
      <color rgb="FFFF0000"/>
      <name val="Calibri"/>
      <family val="2"/>
      <charset val="238"/>
      <scheme val="minor"/>
    </font>
    <font>
      <b/>
      <sz val="12"/>
      <color theme="1"/>
      <name val="Calibri"/>
      <family val="2"/>
      <charset val="238"/>
      <scheme val="minor"/>
    </font>
    <font>
      <b/>
      <sz val="12"/>
      <name val="Calibri"/>
      <family val="2"/>
      <charset val="238"/>
      <scheme val="minor"/>
    </font>
    <font>
      <b/>
      <sz val="14"/>
      <color theme="1"/>
      <name val="Calibri"/>
      <family val="2"/>
      <charset val="238"/>
      <scheme val="minor"/>
    </font>
    <font>
      <b/>
      <sz val="14"/>
      <color rgb="FFFF0000"/>
      <name val="Calibri"/>
      <family val="2"/>
      <charset val="238"/>
      <scheme val="minor"/>
    </font>
    <font>
      <sz val="11"/>
      <color rgb="FFFF0000"/>
      <name val="Calibri"/>
      <family val="2"/>
      <charset val="238"/>
      <scheme val="minor"/>
    </font>
    <font>
      <sz val="11"/>
      <color theme="0"/>
      <name val="Calibri"/>
      <family val="2"/>
      <charset val="238"/>
      <scheme val="minor"/>
    </font>
    <font>
      <i/>
      <sz val="9"/>
      <color theme="1"/>
      <name val="Calibri"/>
      <family val="2"/>
      <charset val="238"/>
      <scheme val="minor"/>
    </font>
    <font>
      <b/>
      <i/>
      <sz val="9"/>
      <color theme="1"/>
      <name val="Calibri"/>
      <family val="2"/>
      <charset val="238"/>
      <scheme val="minor"/>
    </font>
    <font>
      <i/>
      <sz val="11"/>
      <color theme="1"/>
      <name val="Calibri"/>
      <family val="2"/>
      <charset val="238"/>
      <scheme val="minor"/>
    </font>
    <font>
      <i/>
      <sz val="10"/>
      <color theme="1"/>
      <name val="Calibri"/>
      <family val="2"/>
      <charset val="238"/>
      <scheme val="minor"/>
    </font>
    <font>
      <sz val="12"/>
      <color theme="1"/>
      <name val="Calibri"/>
      <family val="2"/>
      <charset val="238"/>
      <scheme val="minor"/>
    </font>
    <font>
      <sz val="10"/>
      <color theme="1"/>
      <name val="Calibri"/>
      <family val="2"/>
      <charset val="238"/>
      <scheme val="minor"/>
    </font>
    <font>
      <sz val="10"/>
      <color rgb="FFFF0000"/>
      <name val="Calibri"/>
      <family val="2"/>
      <charset val="238"/>
      <scheme val="minor"/>
    </font>
    <font>
      <sz val="8"/>
      <color theme="1"/>
      <name val="Calibri"/>
      <family val="2"/>
      <charset val="238"/>
      <scheme val="minor"/>
    </font>
    <font>
      <b/>
      <sz val="14"/>
      <name val="Calibri"/>
      <family val="2"/>
      <charset val="238"/>
      <scheme val="minor"/>
    </font>
    <font>
      <sz val="12"/>
      <name val="Calibri"/>
      <family val="2"/>
      <charset val="238"/>
      <scheme val="minor"/>
    </font>
    <font>
      <b/>
      <sz val="10"/>
      <color rgb="FF7030A0"/>
      <name val="Calibri"/>
      <family val="2"/>
      <charset val="238"/>
      <scheme val="minor"/>
    </font>
    <font>
      <b/>
      <sz val="11"/>
      <color rgb="FF7030A0"/>
      <name val="Calibri"/>
      <family val="2"/>
      <charset val="238"/>
      <scheme val="minor"/>
    </font>
    <font>
      <b/>
      <i/>
      <sz val="14"/>
      <color rgb="FFFF0000"/>
      <name val="Calibri"/>
      <family val="2"/>
      <charset val="238"/>
      <scheme val="minor"/>
    </font>
    <font>
      <b/>
      <i/>
      <sz val="14"/>
      <color theme="1"/>
      <name val="Calibri"/>
      <family val="2"/>
      <charset val="238"/>
      <scheme val="minor"/>
    </font>
    <font>
      <sz val="10"/>
      <color theme="0"/>
      <name val="Calibri"/>
      <family val="2"/>
      <charset val="238"/>
      <scheme val="minor"/>
    </font>
    <font>
      <sz val="18"/>
      <color rgb="FFFF0000"/>
      <name val="Calibri"/>
      <family val="2"/>
      <charset val="238"/>
      <scheme val="minor"/>
    </font>
    <font>
      <b/>
      <sz val="13"/>
      <color theme="1"/>
      <name val="Calibri"/>
      <family val="2"/>
      <charset val="238"/>
      <scheme val="minor"/>
    </font>
    <font>
      <b/>
      <sz val="13"/>
      <color rgb="FF002060"/>
      <name val="Calibri"/>
      <family val="2"/>
      <charset val="238"/>
      <scheme val="minor"/>
    </font>
    <font>
      <i/>
      <sz val="9"/>
      <name val="Calibri"/>
      <family val="2"/>
      <charset val="238"/>
      <scheme val="minor"/>
    </font>
    <font>
      <sz val="9"/>
      <color theme="0"/>
      <name val="Calibri"/>
      <family val="2"/>
      <charset val="238"/>
      <scheme val="minor"/>
    </font>
    <font>
      <b/>
      <sz val="9"/>
      <color rgb="FF7030A0"/>
      <name val="Calibri"/>
      <family val="2"/>
      <charset val="238"/>
      <scheme val="minor"/>
    </font>
    <font>
      <b/>
      <sz val="8"/>
      <color theme="1"/>
      <name val="Calibri"/>
      <family val="2"/>
      <charset val="238"/>
      <scheme val="minor"/>
    </font>
    <font>
      <sz val="10"/>
      <name val="Calibri"/>
      <family val="2"/>
      <charset val="238"/>
      <scheme val="minor"/>
    </font>
    <font>
      <sz val="7"/>
      <color theme="1"/>
      <name val="Calibri"/>
      <family val="2"/>
      <charset val="238"/>
      <scheme val="minor"/>
    </font>
    <font>
      <b/>
      <sz val="9"/>
      <color rgb="FFFF0000"/>
      <name val="Calibri"/>
      <family val="2"/>
      <charset val="238"/>
      <scheme val="minor"/>
    </font>
    <font>
      <sz val="7.5"/>
      <color rgb="FF1C1C1C"/>
      <name val="Arial"/>
      <family val="2"/>
      <charset val="238"/>
    </font>
    <font>
      <sz val="7.5"/>
      <color theme="1"/>
      <name val="Calibri"/>
      <family val="2"/>
      <charset val="238"/>
      <scheme val="minor"/>
    </font>
    <font>
      <b/>
      <vertAlign val="superscript"/>
      <sz val="10"/>
      <color theme="1"/>
      <name val="Calibri"/>
      <family val="2"/>
      <charset val="238"/>
      <scheme val="minor"/>
    </font>
    <font>
      <vertAlign val="superscript"/>
      <sz val="7"/>
      <color theme="1"/>
      <name val="Calibri"/>
      <family val="2"/>
      <charset val="238"/>
      <scheme val="minor"/>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6" tint="0.59999389629810485"/>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theme="0" tint="-0.14999847407452621"/>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style="thin">
        <color indexed="64"/>
      </left>
      <right style="thin">
        <color indexed="64"/>
      </right>
      <top/>
      <bottom style="thin">
        <color indexed="64"/>
      </bottom>
      <diagonal/>
    </border>
    <border>
      <left style="thin">
        <color auto="1"/>
      </left>
      <right/>
      <top/>
      <bottom/>
      <diagonal/>
    </border>
    <border>
      <left/>
      <right/>
      <top/>
      <bottom style="thin">
        <color auto="1"/>
      </bottom>
      <diagonal/>
    </border>
    <border>
      <left/>
      <right/>
      <top style="thin">
        <color auto="1"/>
      </top>
      <bottom/>
      <diagonal/>
    </border>
  </borders>
  <cellStyleXfs count="1">
    <xf numFmtId="0" fontId="0" fillId="0" borderId="0"/>
  </cellStyleXfs>
  <cellXfs count="106">
    <xf numFmtId="0" fontId="0" fillId="0" borderId="0" xfId="0"/>
    <xf numFmtId="2" fontId="0" fillId="0" borderId="0" xfId="0" applyNumberFormat="1"/>
    <xf numFmtId="0" fontId="0" fillId="2" borderId="1" xfId="0" applyFill="1" applyBorder="1" applyAlignment="1">
      <alignment horizontal="center" vertical="center"/>
    </xf>
    <xf numFmtId="10" fontId="3" fillId="2" borderId="1" xfId="0" applyNumberFormat="1" applyFont="1" applyFill="1" applyBorder="1" applyAlignment="1">
      <alignment horizontal="center"/>
    </xf>
    <xf numFmtId="10" fontId="4" fillId="2" borderId="1" xfId="0" applyNumberFormat="1" applyFont="1" applyFill="1" applyBorder="1" applyAlignment="1">
      <alignment horizontal="center"/>
    </xf>
    <xf numFmtId="0" fontId="2" fillId="3" borderId="1" xfId="0" applyFont="1" applyFill="1" applyBorder="1" applyAlignment="1">
      <alignment horizontal="center" vertical="center" wrapText="1"/>
    </xf>
    <xf numFmtId="0" fontId="1" fillId="3" borderId="1" xfId="0" applyFont="1" applyFill="1" applyBorder="1" applyAlignment="1">
      <alignment horizontal="center"/>
    </xf>
    <xf numFmtId="0" fontId="4" fillId="3" borderId="1" xfId="0" applyFont="1" applyFill="1" applyBorder="1" applyAlignment="1">
      <alignment horizontal="center" vertical="center"/>
    </xf>
    <xf numFmtId="0" fontId="5" fillId="0" borderId="0" xfId="0" applyFont="1" applyAlignment="1">
      <alignment wrapText="1"/>
    </xf>
    <xf numFmtId="0" fontId="2" fillId="0" borderId="0" xfId="0" applyFont="1" applyAlignment="1">
      <alignment vertical="center" wrapText="1"/>
    </xf>
    <xf numFmtId="0" fontId="5" fillId="0" borderId="0" xfId="0" applyFont="1" applyAlignment="1">
      <alignment vertical="center" wrapText="1"/>
    </xf>
    <xf numFmtId="0" fontId="0" fillId="0" borderId="0" xfId="0" applyBorder="1"/>
    <xf numFmtId="2" fontId="0" fillId="2" borderId="1" xfId="0" applyNumberFormat="1" applyFill="1" applyBorder="1" applyAlignment="1">
      <alignment horizontal="center" vertical="center"/>
    </xf>
    <xf numFmtId="0" fontId="0" fillId="0" borderId="0" xfId="0" applyFont="1"/>
    <xf numFmtId="0" fontId="14" fillId="0" borderId="0" xfId="0" applyFont="1"/>
    <xf numFmtId="0" fontId="15" fillId="0" borderId="0" xfId="0" applyFont="1"/>
    <xf numFmtId="0" fontId="0" fillId="0" borderId="0" xfId="0" applyAlignment="1">
      <alignment vertical="top" wrapText="1"/>
    </xf>
    <xf numFmtId="0" fontId="18" fillId="0" borderId="0" xfId="0" applyFont="1" applyAlignment="1">
      <alignment wrapText="1"/>
    </xf>
    <xf numFmtId="0" fontId="19" fillId="0" borderId="0" xfId="0" applyFont="1" applyFill="1" applyBorder="1" applyAlignment="1"/>
    <xf numFmtId="0" fontId="16" fillId="0" borderId="0" xfId="0" applyFont="1" applyFill="1" applyBorder="1" applyAlignment="1">
      <alignment vertical="top"/>
    </xf>
    <xf numFmtId="4" fontId="20" fillId="0" borderId="1" xfId="0" applyNumberFormat="1" applyFont="1" applyFill="1" applyBorder="1" applyAlignment="1">
      <alignment vertical="center"/>
    </xf>
    <xf numFmtId="0" fontId="20" fillId="0" borderId="1" xfId="0" applyFont="1" applyFill="1" applyBorder="1" applyAlignment="1">
      <alignment horizontal="right" vertical="center"/>
    </xf>
    <xf numFmtId="0" fontId="21" fillId="2" borderId="1" xfId="0" applyFont="1" applyFill="1" applyBorder="1" applyAlignment="1">
      <alignment horizontal="left" vertical="center" wrapText="1"/>
    </xf>
    <xf numFmtId="2" fontId="14" fillId="0" borderId="0" xfId="0" applyNumberFormat="1" applyFont="1"/>
    <xf numFmtId="0" fontId="21" fillId="2" borderId="1" xfId="0" applyFont="1" applyFill="1" applyBorder="1" applyAlignment="1">
      <alignment vertical="center" wrapText="1"/>
    </xf>
    <xf numFmtId="0" fontId="12" fillId="4" borderId="1" xfId="0" applyFont="1" applyFill="1" applyBorder="1" applyAlignment="1">
      <alignment horizontal="center" vertical="center" wrapText="1"/>
    </xf>
    <xf numFmtId="0" fontId="10" fillId="5" borderId="1" xfId="0" applyFont="1" applyFill="1" applyBorder="1" applyAlignment="1">
      <alignment horizontal="left" vertical="center" wrapText="1"/>
    </xf>
    <xf numFmtId="0" fontId="25" fillId="0" borderId="1" xfId="0" applyFont="1" applyFill="1" applyBorder="1" applyAlignment="1">
      <alignment vertical="center"/>
    </xf>
    <xf numFmtId="0" fontId="11" fillId="6"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26" fillId="6" borderId="1" xfId="0" applyFont="1" applyFill="1" applyBorder="1" applyAlignment="1">
      <alignment horizontal="center" vertical="center" wrapText="1"/>
    </xf>
    <xf numFmtId="0" fontId="0" fillId="0" borderId="0" xfId="0" applyAlignment="1">
      <alignment vertical="center"/>
    </xf>
    <xf numFmtId="0" fontId="29" fillId="0" borderId="0" xfId="0" applyFont="1" applyAlignment="1"/>
    <xf numFmtId="0" fontId="21" fillId="0" borderId="0" xfId="0" applyFont="1" applyAlignment="1">
      <alignment vertical="center"/>
    </xf>
    <xf numFmtId="0" fontId="22" fillId="0" borderId="0" xfId="0" applyFont="1" applyAlignment="1">
      <alignment vertical="center"/>
    </xf>
    <xf numFmtId="0" fontId="30" fillId="0" borderId="0" xfId="0" applyFont="1" applyAlignment="1">
      <alignment vertical="center"/>
    </xf>
    <xf numFmtId="0" fontId="31" fillId="0" borderId="0" xfId="0" applyFont="1" applyAlignment="1">
      <alignment vertical="top"/>
    </xf>
    <xf numFmtId="0" fontId="21" fillId="0" borderId="0" xfId="0" applyFont="1"/>
    <xf numFmtId="0" fontId="30" fillId="0" borderId="0" xfId="0" applyFont="1"/>
    <xf numFmtId="0" fontId="22" fillId="0" borderId="0" xfId="0" applyFont="1"/>
    <xf numFmtId="0" fontId="0" fillId="2" borderId="0" xfId="0" applyFill="1"/>
    <xf numFmtId="164" fontId="31" fillId="0" borderId="0" xfId="0" applyNumberFormat="1" applyFont="1" applyAlignment="1">
      <alignment vertical="top"/>
    </xf>
    <xf numFmtId="0" fontId="32" fillId="0" borderId="0" xfId="0" applyFont="1" applyBorder="1" applyAlignment="1">
      <alignment horizontal="center" vertical="center"/>
    </xf>
    <xf numFmtId="0" fontId="31" fillId="0" borderId="0" xfId="0" applyFont="1" applyAlignment="1">
      <alignment vertical="top" wrapText="1"/>
    </xf>
    <xf numFmtId="0" fontId="32" fillId="0" borderId="0" xfId="0" applyFont="1" applyBorder="1" applyAlignment="1">
      <alignment vertical="center"/>
    </xf>
    <xf numFmtId="0" fontId="1" fillId="3" borderId="1" xfId="0" applyFont="1" applyFill="1" applyBorder="1" applyAlignment="1">
      <alignment horizontal="center" vertical="center"/>
    </xf>
    <xf numFmtId="0" fontId="15" fillId="0" borderId="0" xfId="0" applyFont="1" applyAlignment="1">
      <alignment horizontal="center" vertical="center"/>
    </xf>
    <xf numFmtId="164" fontId="14" fillId="0" borderId="0" xfId="0" applyNumberFormat="1" applyFont="1"/>
    <xf numFmtId="165" fontId="31" fillId="0" borderId="0" xfId="0" applyNumberFormat="1" applyFont="1" applyAlignment="1">
      <alignment vertical="top"/>
    </xf>
    <xf numFmtId="3" fontId="15" fillId="0" borderId="0" xfId="0" applyNumberFormat="1" applyFont="1" applyAlignment="1">
      <alignment horizontal="center" vertical="center"/>
    </xf>
    <xf numFmtId="0" fontId="36" fillId="7" borderId="1" xfId="0" applyFont="1" applyFill="1" applyBorder="1" applyAlignment="1">
      <alignment horizontal="center" vertical="center" wrapText="1"/>
    </xf>
    <xf numFmtId="1" fontId="25" fillId="2" borderId="1" xfId="0" applyNumberFormat="1" applyFont="1" applyFill="1" applyBorder="1" applyAlignment="1">
      <alignment vertical="center"/>
    </xf>
    <xf numFmtId="4" fontId="25" fillId="2" borderId="1" xfId="0" applyNumberFormat="1" applyFont="1" applyFill="1" applyBorder="1" applyAlignment="1">
      <alignment vertical="center"/>
    </xf>
    <xf numFmtId="1" fontId="11" fillId="6" borderId="1" xfId="0" applyNumberFormat="1" applyFont="1" applyFill="1" applyBorder="1" applyAlignment="1">
      <alignment vertical="center"/>
    </xf>
    <xf numFmtId="4" fontId="11" fillId="6" borderId="1" xfId="0" applyNumberFormat="1" applyFont="1" applyFill="1" applyBorder="1" applyAlignment="1">
      <alignment vertical="center"/>
    </xf>
    <xf numFmtId="1" fontId="24" fillId="5" borderId="1" xfId="0" applyNumberFormat="1" applyFont="1" applyFill="1" applyBorder="1" applyAlignment="1">
      <alignment vertical="center"/>
    </xf>
    <xf numFmtId="4" fontId="24" fillId="5" borderId="1" xfId="0" applyNumberFormat="1" applyFont="1" applyFill="1" applyBorder="1" applyAlignment="1">
      <alignment vertical="center"/>
    </xf>
    <xf numFmtId="0" fontId="10" fillId="5" borderId="1" xfId="0" applyFont="1" applyFill="1" applyBorder="1"/>
    <xf numFmtId="4" fontId="10" fillId="5" borderId="1" xfId="0" applyNumberFormat="1" applyFont="1" applyFill="1" applyBorder="1"/>
    <xf numFmtId="1" fontId="12" fillId="4" borderId="6" xfId="0" applyNumberFormat="1" applyFont="1" applyFill="1" applyBorder="1"/>
    <xf numFmtId="4" fontId="12" fillId="4" borderId="6" xfId="0" applyNumberFormat="1" applyFont="1" applyFill="1" applyBorder="1"/>
    <xf numFmtId="0" fontId="20" fillId="2" borderId="6" xfId="0" applyFont="1" applyFill="1" applyBorder="1" applyAlignment="1">
      <alignment horizontal="right" vertical="center"/>
    </xf>
    <xf numFmtId="4" fontId="20" fillId="2" borderId="6" xfId="0" applyNumberFormat="1" applyFont="1" applyFill="1" applyBorder="1" applyAlignment="1">
      <alignment horizontal="right" vertical="center"/>
    </xf>
    <xf numFmtId="0" fontId="20" fillId="2" borderId="1" xfId="0" applyFont="1" applyFill="1" applyBorder="1" applyAlignment="1">
      <alignment horizontal="right" vertical="center"/>
    </xf>
    <xf numFmtId="4" fontId="20" fillId="2" borderId="1" xfId="0" applyNumberFormat="1" applyFont="1" applyFill="1" applyBorder="1" applyAlignment="1">
      <alignment horizontal="right" vertical="center"/>
    </xf>
    <xf numFmtId="0" fontId="25" fillId="0" borderId="7" xfId="0" applyFont="1" applyFill="1" applyBorder="1" applyAlignment="1">
      <alignment horizontal="left" vertical="center"/>
    </xf>
    <xf numFmtId="0" fontId="22" fillId="0" borderId="0" xfId="0" applyFont="1" applyAlignment="1">
      <alignment horizontal="right" vertical="center"/>
    </xf>
    <xf numFmtId="0" fontId="37" fillId="0" borderId="0" xfId="0" applyFont="1" applyAlignment="1">
      <alignment vertical="top"/>
    </xf>
    <xf numFmtId="0" fontId="38" fillId="0" borderId="0" xfId="0" applyFont="1" applyAlignment="1">
      <alignment vertical="center"/>
    </xf>
    <xf numFmtId="3" fontId="20" fillId="0" borderId="1" xfId="0" applyNumberFormat="1" applyFont="1" applyFill="1" applyBorder="1" applyAlignment="1">
      <alignment vertical="center"/>
    </xf>
    <xf numFmtId="165" fontId="20" fillId="0" borderId="1" xfId="0" applyNumberFormat="1" applyFont="1" applyBorder="1"/>
    <xf numFmtId="165" fontId="10" fillId="7" borderId="1" xfId="0" applyNumberFormat="1" applyFont="1" applyFill="1" applyBorder="1"/>
    <xf numFmtId="165" fontId="10" fillId="5" borderId="1" xfId="0" applyNumberFormat="1" applyFont="1" applyFill="1" applyBorder="1"/>
    <xf numFmtId="165" fontId="10" fillId="4" borderId="1" xfId="0" applyNumberFormat="1" applyFont="1" applyFill="1" applyBorder="1"/>
    <xf numFmtId="165" fontId="0" fillId="0" borderId="0" xfId="0" applyNumberFormat="1" applyFont="1"/>
    <xf numFmtId="165" fontId="20" fillId="0" borderId="1" xfId="0" applyNumberFormat="1" applyFont="1" applyBorder="1" applyAlignment="1">
      <alignment horizontal="right" vertical="center"/>
    </xf>
    <xf numFmtId="2" fontId="4" fillId="3" borderId="1" xfId="0" applyNumberFormat="1" applyFont="1" applyFill="1" applyBorder="1" applyAlignment="1">
      <alignment horizontal="center" vertical="center"/>
    </xf>
    <xf numFmtId="0" fontId="0" fillId="0" borderId="0" xfId="0" applyAlignment="1">
      <alignment vertical="top"/>
    </xf>
    <xf numFmtId="0" fontId="0" fillId="0" borderId="0" xfId="0" applyFont="1" applyAlignment="1"/>
    <xf numFmtId="10" fontId="4" fillId="3" borderId="1" xfId="0" applyNumberFormat="1" applyFont="1" applyFill="1" applyBorder="1" applyAlignment="1">
      <alignment horizontal="center"/>
    </xf>
    <xf numFmtId="0" fontId="0" fillId="0" borderId="0" xfId="0" applyFont="1" applyAlignment="1">
      <alignment vertical="top"/>
    </xf>
    <xf numFmtId="2" fontId="1" fillId="3" borderId="1" xfId="0" applyNumberFormat="1" applyFont="1" applyFill="1" applyBorder="1" applyAlignment="1">
      <alignment horizontal="center" vertical="center"/>
    </xf>
    <xf numFmtId="0" fontId="25" fillId="0" borderId="1" xfId="0" applyFont="1" applyFill="1" applyBorder="1" applyAlignment="1">
      <alignment horizontal="left" vertical="center"/>
    </xf>
    <xf numFmtId="0" fontId="23" fillId="2" borderId="1" xfId="0" applyFont="1" applyFill="1" applyBorder="1" applyAlignment="1">
      <alignment vertical="top" wrapText="1"/>
    </xf>
    <xf numFmtId="0" fontId="41" fillId="0" borderId="0" xfId="0" applyFont="1" applyAlignment="1">
      <alignment vertical="center"/>
    </xf>
    <xf numFmtId="0" fontId="42" fillId="0" borderId="0" xfId="0" applyFont="1"/>
    <xf numFmtId="0" fontId="0" fillId="0" borderId="0" xfId="0" applyFont="1" applyAlignment="1">
      <alignment horizontal="right"/>
    </xf>
    <xf numFmtId="0" fontId="24" fillId="5" borderId="1" xfId="0" applyFont="1" applyFill="1" applyBorder="1" applyAlignment="1">
      <alignment horizontal="left" vertical="center"/>
    </xf>
    <xf numFmtId="4" fontId="20" fillId="2" borderId="1" xfId="0" applyNumberFormat="1" applyFont="1" applyFill="1" applyBorder="1" applyAlignment="1">
      <alignment horizontal="right" vertical="center" wrapText="1"/>
    </xf>
    <xf numFmtId="0" fontId="16" fillId="0" borderId="0" xfId="0" applyFont="1" applyAlignment="1">
      <alignment horizontal="left" vertical="top" wrapText="1"/>
    </xf>
    <xf numFmtId="0" fontId="33" fillId="0" borderId="0" xfId="0" applyFont="1" applyBorder="1" applyAlignment="1">
      <alignment horizontal="center" vertical="top" wrapText="1"/>
    </xf>
    <xf numFmtId="0" fontId="21" fillId="2" borderId="1" xfId="0" applyFont="1" applyFill="1" applyBorder="1" applyAlignment="1">
      <alignment horizontal="left" vertical="center" wrapText="1"/>
    </xf>
    <xf numFmtId="0" fontId="27" fillId="2" borderId="8" xfId="0" applyFont="1" applyFill="1" applyBorder="1" applyAlignment="1">
      <alignment horizontal="center" vertical="center" wrapText="1"/>
    </xf>
    <xf numFmtId="0" fontId="34" fillId="0" borderId="0" xfId="0" applyFont="1" applyAlignment="1">
      <alignment horizontal="left" vertical="top" wrapText="1"/>
    </xf>
    <xf numFmtId="0" fontId="5" fillId="0" borderId="0" xfId="0" applyFont="1" applyAlignment="1">
      <alignment horizontal="center" wrapText="1"/>
    </xf>
    <xf numFmtId="0" fontId="35" fillId="2" borderId="0" xfId="0" applyFont="1" applyFill="1" applyBorder="1" applyAlignment="1">
      <alignment horizontal="left" vertical="center" wrapText="1"/>
    </xf>
    <xf numFmtId="0" fontId="39" fillId="0" borderId="9" xfId="0" applyFont="1" applyBorder="1" applyAlignment="1">
      <alignment horizontal="left" vertical="center" wrapText="1"/>
    </xf>
    <xf numFmtId="0" fontId="39" fillId="0" borderId="0" xfId="0" applyFont="1" applyAlignment="1">
      <alignment horizontal="left" vertical="center" wrapText="1"/>
    </xf>
    <xf numFmtId="0" fontId="39" fillId="0" borderId="9" xfId="0" applyFont="1" applyBorder="1" applyAlignment="1">
      <alignment horizontal="left" wrapText="1"/>
    </xf>
    <xf numFmtId="0" fontId="39" fillId="0" borderId="0" xfId="0" applyFont="1" applyAlignment="1">
      <alignment horizontal="left" wrapText="1"/>
    </xf>
    <xf numFmtId="0" fontId="2" fillId="0" borderId="0" xfId="0" applyFont="1" applyAlignment="1">
      <alignment horizontal="center" vertical="center" wrapText="1"/>
    </xf>
    <xf numFmtId="0" fontId="1" fillId="2" borderId="5" xfId="0" applyFont="1" applyFill="1" applyBorder="1" applyAlignment="1">
      <alignment horizontal="center" wrapText="1"/>
    </xf>
    <xf numFmtId="0" fontId="1" fillId="2" borderId="4" xfId="0" applyFont="1" applyFill="1" applyBorder="1" applyAlignment="1">
      <alignment horizontal="center" wrapText="1"/>
    </xf>
    <xf numFmtId="0" fontId="35" fillId="2" borderId="2" xfId="0" applyFont="1" applyFill="1" applyBorder="1" applyAlignment="1">
      <alignment horizontal="left" vertical="center" wrapText="1"/>
    </xf>
    <xf numFmtId="0" fontId="35" fillId="2" borderId="3" xfId="0" applyFont="1" applyFill="1" applyBorder="1" applyAlignment="1">
      <alignment horizontal="left" vertical="center" wrapText="1"/>
    </xf>
    <xf numFmtId="0" fontId="5" fillId="0" borderId="0" xfId="0" applyFont="1" applyAlignment="1">
      <alignment horizontal="center" vertical="center" wrapText="1"/>
    </xf>
  </cellXfs>
  <cellStyles count="1">
    <cellStyle name="Normalno"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533400</xdr:colOff>
      <xdr:row>4</xdr:row>
      <xdr:rowOff>228600</xdr:rowOff>
    </xdr:from>
    <xdr:to>
      <xdr:col>3</xdr:col>
      <xdr:colOff>419101</xdr:colOff>
      <xdr:row>7</xdr:row>
      <xdr:rowOff>590550</xdr:rowOff>
    </xdr:to>
    <xdr:sp macro="" textlink="">
      <xdr:nvSpPr>
        <xdr:cNvPr id="2" name="Zaobljeni pravokutnik 1"/>
        <xdr:cNvSpPr/>
      </xdr:nvSpPr>
      <xdr:spPr>
        <a:xfrm>
          <a:off x="533400" y="1390650"/>
          <a:ext cx="5800726" cy="1552575"/>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800"/>
            <a:t>Total number of pensioners</a:t>
          </a:r>
        </a:p>
        <a:p>
          <a:pPr algn="ctr"/>
          <a:r>
            <a:rPr lang="hr-HR" sz="1800" i="1">
              <a:solidFill>
                <a:srgbClr val="FFFF00"/>
              </a:solidFill>
            </a:rPr>
            <a:t>August 2026</a:t>
          </a:r>
        </a:p>
        <a:p>
          <a:pPr algn="ctr"/>
          <a:r>
            <a:rPr lang="hr-HR" sz="2400" b="1"/>
            <a:t>1.234.959</a:t>
          </a:r>
          <a:r>
            <a:rPr lang="hr-HR" sz="2400"/>
            <a:t> </a:t>
          </a:r>
          <a:r>
            <a:rPr lang="hr-HR" sz="1800"/>
            <a:t>(EUR 675,66)</a:t>
          </a:r>
        </a:p>
      </xdr:txBody>
    </xdr:sp>
    <xdr:clientData/>
  </xdr:twoCellAnchor>
  <xdr:twoCellAnchor>
    <xdr:from>
      <xdr:col>0</xdr:col>
      <xdr:colOff>533400</xdr:colOff>
      <xdr:row>19</xdr:row>
      <xdr:rowOff>38100</xdr:rowOff>
    </xdr:from>
    <xdr:to>
      <xdr:col>3</xdr:col>
      <xdr:colOff>304800</xdr:colOff>
      <xdr:row>22</xdr:row>
      <xdr:rowOff>428625</xdr:rowOff>
    </xdr:to>
    <xdr:sp macro="" textlink="">
      <xdr:nvSpPr>
        <xdr:cNvPr id="3" name="Zaobljeni pravokutnik 2"/>
        <xdr:cNvSpPr/>
      </xdr:nvSpPr>
      <xdr:spPr>
        <a:xfrm>
          <a:off x="533400" y="6724650"/>
          <a:ext cx="5686425" cy="1571625"/>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marL="0" indent="0" algn="ctr"/>
          <a:r>
            <a:rPr lang="hr-HR" sz="1800">
              <a:solidFill>
                <a:schemeClr val="lt1"/>
              </a:solidFill>
              <a:latin typeface="+mn-lt"/>
              <a:ea typeface="+mn-ea"/>
              <a:cs typeface="+mn-cs"/>
            </a:rPr>
            <a:t>Total number of pensioners</a:t>
          </a:r>
        </a:p>
        <a:p>
          <a:pPr marL="0" indent="0" algn="ctr"/>
          <a:r>
            <a:rPr lang="hr-HR" sz="1800">
              <a:solidFill>
                <a:srgbClr val="FFFF00"/>
              </a:solidFill>
              <a:latin typeface="+mn-lt"/>
              <a:ea typeface="+mn-ea"/>
              <a:cs typeface="+mn-cs"/>
            </a:rPr>
            <a:t>August 2026</a:t>
          </a:r>
        </a:p>
        <a:p>
          <a:pPr algn="ctr"/>
          <a:r>
            <a:rPr lang="hr-HR" sz="1800" i="1" baseline="0">
              <a:solidFill>
                <a:srgbClr val="FFFF00"/>
              </a:solidFill>
            </a:rPr>
            <a:t>according to the international agreements</a:t>
          </a:r>
        </a:p>
        <a:p>
          <a:pPr algn="ctr"/>
          <a:r>
            <a:rPr lang="hr-HR" sz="2400" b="1" baseline="0">
              <a:solidFill>
                <a:schemeClr val="bg1"/>
              </a:solidFill>
            </a:rPr>
            <a:t>194.779</a:t>
          </a:r>
          <a:r>
            <a:rPr lang="hr-HR" sz="1800" baseline="0">
              <a:solidFill>
                <a:schemeClr val="bg1"/>
              </a:solidFill>
            </a:rPr>
            <a:t> (EUR 204,24 )</a:t>
          </a:r>
          <a:endParaRPr lang="hr-HR" sz="1800">
            <a:solidFill>
              <a:schemeClr val="bg1"/>
            </a:solidFill>
          </a:endParaRPr>
        </a:p>
      </xdr:txBody>
    </xdr:sp>
    <xdr:clientData/>
  </xdr:twoCellAnchor>
  <xdr:twoCellAnchor>
    <xdr:from>
      <xdr:col>0</xdr:col>
      <xdr:colOff>2457449</xdr:colOff>
      <xdr:row>8</xdr:row>
      <xdr:rowOff>38100</xdr:rowOff>
    </xdr:from>
    <xdr:to>
      <xdr:col>1</xdr:col>
      <xdr:colOff>57149</xdr:colOff>
      <xdr:row>10</xdr:row>
      <xdr:rowOff>9525</xdr:rowOff>
    </xdr:to>
    <xdr:sp macro="" textlink="">
      <xdr:nvSpPr>
        <xdr:cNvPr id="4" name="Minus 3"/>
        <xdr:cNvSpPr/>
      </xdr:nvSpPr>
      <xdr:spPr>
        <a:xfrm>
          <a:off x="609599" y="1562100"/>
          <a:ext cx="57150" cy="352425"/>
        </a:xfrm>
        <a:prstGeom prst="mathMinus">
          <a:avLst/>
        </a:prstGeom>
        <a:solidFill>
          <a:srgbClr val="002060"/>
        </a:solidFill>
        <a:ln w="50800"/>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hr-HR" sz="1100"/>
        </a:p>
      </xdr:txBody>
    </xdr:sp>
    <xdr:clientData/>
  </xdr:twoCellAnchor>
  <xdr:twoCellAnchor>
    <xdr:from>
      <xdr:col>0</xdr:col>
      <xdr:colOff>2324101</xdr:colOff>
      <xdr:row>17</xdr:row>
      <xdr:rowOff>161925</xdr:rowOff>
    </xdr:from>
    <xdr:to>
      <xdr:col>1</xdr:col>
      <xdr:colOff>76200</xdr:colOff>
      <xdr:row>18</xdr:row>
      <xdr:rowOff>333375</xdr:rowOff>
    </xdr:to>
    <xdr:sp macro="" textlink="">
      <xdr:nvSpPr>
        <xdr:cNvPr id="5" name="Jednako 4"/>
        <xdr:cNvSpPr/>
      </xdr:nvSpPr>
      <xdr:spPr>
        <a:xfrm>
          <a:off x="609601" y="3400425"/>
          <a:ext cx="76199" cy="219075"/>
        </a:xfrm>
        <a:prstGeom prst="mathEqual">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hr-HR" sz="1100">
            <a:solidFill>
              <a:schemeClr val="tx1"/>
            </a:solidFill>
          </a:endParaRPr>
        </a:p>
      </xdr:txBody>
    </xdr:sp>
    <xdr:clientData/>
  </xdr:twoCellAnchor>
  <xdr:twoCellAnchor>
    <xdr:from>
      <xdr:col>0</xdr:col>
      <xdr:colOff>323852</xdr:colOff>
      <xdr:row>10</xdr:row>
      <xdr:rowOff>161926</xdr:rowOff>
    </xdr:from>
    <xdr:to>
      <xdr:col>3</xdr:col>
      <xdr:colOff>323851</xdr:colOff>
      <xdr:row>17</xdr:row>
      <xdr:rowOff>104775</xdr:rowOff>
    </xdr:to>
    <xdr:sp macro="" textlink="">
      <xdr:nvSpPr>
        <xdr:cNvPr id="6" name="Zaobljeni pravokutnik 5"/>
        <xdr:cNvSpPr/>
      </xdr:nvSpPr>
      <xdr:spPr>
        <a:xfrm>
          <a:off x="323852" y="3733801"/>
          <a:ext cx="5915024" cy="2066924"/>
        </a:xfrm>
        <a:prstGeom prst="roundRect">
          <a:avLst/>
        </a:prstGeom>
        <a:solidFill>
          <a:srgbClr val="00206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hr-HR" sz="1800"/>
            <a:t>Total</a:t>
          </a:r>
          <a:r>
            <a:rPr lang="hr-HR" sz="1800" baseline="0"/>
            <a:t> number of pensioners</a:t>
          </a:r>
          <a:endParaRPr lang="hr-HR" sz="1800"/>
        </a:p>
        <a:p>
          <a:pPr algn="ctr"/>
          <a:r>
            <a:rPr lang="hr-HR" sz="1800" i="1" baseline="0">
              <a:solidFill>
                <a:srgbClr val="FFFF00"/>
              </a:solidFill>
            </a:rPr>
            <a:t>August 2026</a:t>
          </a:r>
          <a:endParaRPr lang="hr-HR" sz="1800" i="1">
            <a:solidFill>
              <a:srgbClr val="FFFF00"/>
            </a:solidFill>
          </a:endParaRPr>
        </a:p>
        <a:p>
          <a:pPr algn="ctr"/>
          <a:r>
            <a:rPr lang="hr-HR" sz="1800" i="1">
              <a:solidFill>
                <a:srgbClr val="FFFF00"/>
              </a:solidFill>
            </a:rPr>
            <a:t>not including</a:t>
          </a:r>
          <a:r>
            <a:rPr lang="hr-HR" sz="1800" i="1" baseline="0">
              <a:solidFill>
                <a:srgbClr val="FFFF00"/>
              </a:solidFill>
            </a:rPr>
            <a:t> international agreements</a:t>
          </a:r>
          <a:endParaRPr lang="hr-HR" sz="1800" i="1">
            <a:solidFill>
              <a:srgbClr val="FFFF00"/>
            </a:solidFill>
          </a:endParaRPr>
        </a:p>
        <a:p>
          <a:pPr algn="ctr"/>
          <a:r>
            <a:rPr kumimoji="0" lang="hr-HR" sz="1800" b="1" i="0" u="none" strike="noStrike" kern="0" cap="none" spc="0" normalizeH="0" baseline="0" noProof="0">
              <a:ln>
                <a:noFill/>
              </a:ln>
              <a:solidFill>
                <a:prstClr val="white"/>
              </a:solidFill>
              <a:effectLst/>
              <a:uLnTx/>
              <a:uFillTx/>
              <a:latin typeface="+mn-lt"/>
              <a:ea typeface="+mn-ea"/>
              <a:cs typeface="+mn-cs"/>
            </a:rPr>
            <a:t>1.040.180 </a:t>
          </a:r>
          <a:r>
            <a:rPr lang="hr-HR" sz="1800" b="1"/>
            <a:t>(EUR 763,94 </a:t>
          </a:r>
          <a:r>
            <a:rPr lang="hr-HR" sz="1800" b="1" baseline="0"/>
            <a:t>49,6</a:t>
          </a:r>
          <a:r>
            <a:rPr lang="hr-HR" sz="1800" b="1">
              <a:solidFill>
                <a:schemeClr val="bg1"/>
              </a:solidFill>
            </a:rPr>
            <a:t>%)</a:t>
          </a:r>
        </a:p>
      </xdr:txBody>
    </xdr:sp>
    <xdr:clientData/>
  </xdr:twoCellAnchor>
  <xdr:twoCellAnchor editAs="oneCell">
    <xdr:from>
      <xdr:col>0</xdr:col>
      <xdr:colOff>0</xdr:colOff>
      <xdr:row>71</xdr:row>
      <xdr:rowOff>66675</xdr:rowOff>
    </xdr:from>
    <xdr:to>
      <xdr:col>3</xdr:col>
      <xdr:colOff>942975</xdr:colOff>
      <xdr:row>94</xdr:row>
      <xdr:rowOff>171451</xdr:rowOff>
    </xdr:to>
    <xdr:pic>
      <xdr:nvPicPr>
        <xdr:cNvPr id="7" name="Slika 6"/>
        <xdr:cNvPicPr>
          <a:picLocks noChangeAspect="1"/>
        </xdr:cNvPicPr>
      </xdr:nvPicPr>
      <xdr:blipFill>
        <a:blip xmlns:r="http://schemas.openxmlformats.org/officeDocument/2006/relationships" r:embed="rId1"/>
        <a:stretch>
          <a:fillRect/>
        </a:stretch>
      </xdr:blipFill>
      <xdr:spPr>
        <a:xfrm>
          <a:off x="0" y="20126325"/>
          <a:ext cx="6858000" cy="4486276"/>
        </a:xfrm>
        <a:prstGeom prst="rect">
          <a:avLst/>
        </a:prstGeom>
      </xdr:spPr>
    </xdr:pic>
    <xdr:clientData/>
  </xdr:twoCellAnchor>
  <xdr:twoCellAnchor editAs="oneCell">
    <xdr:from>
      <xdr:col>0</xdr:col>
      <xdr:colOff>1</xdr:colOff>
      <xdr:row>106</xdr:row>
      <xdr:rowOff>19050</xdr:rowOff>
    </xdr:from>
    <xdr:to>
      <xdr:col>3</xdr:col>
      <xdr:colOff>962025</xdr:colOff>
      <xdr:row>122</xdr:row>
      <xdr:rowOff>152399</xdr:rowOff>
    </xdr:to>
    <xdr:pic>
      <xdr:nvPicPr>
        <xdr:cNvPr id="10" name="Slika 9"/>
        <xdr:cNvPicPr>
          <a:picLocks noChangeAspect="1"/>
        </xdr:cNvPicPr>
      </xdr:nvPicPr>
      <xdr:blipFill>
        <a:blip xmlns:r="http://schemas.openxmlformats.org/officeDocument/2006/relationships" r:embed="rId2"/>
        <a:stretch>
          <a:fillRect/>
        </a:stretch>
      </xdr:blipFill>
      <xdr:spPr>
        <a:xfrm>
          <a:off x="1" y="27412950"/>
          <a:ext cx="6877049" cy="3181349"/>
        </a:xfrm>
        <a:prstGeom prst="rect">
          <a:avLst/>
        </a:prstGeom>
      </xdr:spPr>
    </xdr:pic>
    <xdr:clientData/>
  </xdr:twoCellAnchor>
  <xdr:twoCellAnchor editAs="oneCell">
    <xdr:from>
      <xdr:col>0</xdr:col>
      <xdr:colOff>1</xdr:colOff>
      <xdr:row>24</xdr:row>
      <xdr:rowOff>85725</xdr:rowOff>
    </xdr:from>
    <xdr:to>
      <xdr:col>3</xdr:col>
      <xdr:colOff>923926</xdr:colOff>
      <xdr:row>43</xdr:row>
      <xdr:rowOff>161924</xdr:rowOff>
    </xdr:to>
    <xdr:pic>
      <xdr:nvPicPr>
        <xdr:cNvPr id="8" name="Slika 7"/>
        <xdr:cNvPicPr>
          <a:picLocks noChangeAspect="1"/>
        </xdr:cNvPicPr>
      </xdr:nvPicPr>
      <xdr:blipFill>
        <a:blip xmlns:r="http://schemas.openxmlformats.org/officeDocument/2006/relationships" r:embed="rId3"/>
        <a:stretch>
          <a:fillRect/>
        </a:stretch>
      </xdr:blipFill>
      <xdr:spPr>
        <a:xfrm>
          <a:off x="1" y="9029700"/>
          <a:ext cx="6838950" cy="4152899"/>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119"/>
  <sheetViews>
    <sheetView tabSelected="1" zoomScaleNormal="100" workbookViewId="0">
      <selection activeCell="F115" sqref="F115"/>
    </sheetView>
  </sheetViews>
  <sheetFormatPr defaultColWidth="9.140625" defaultRowHeight="15" x14ac:dyDescent="0.25"/>
  <cols>
    <col min="1" max="1" width="59" style="13" customWidth="1"/>
    <col min="2" max="6" width="14.85546875" style="13" customWidth="1"/>
    <col min="7" max="7" width="11.28515625" style="14" customWidth="1"/>
    <col min="8" max="8" width="9.140625" style="14" customWidth="1"/>
    <col min="9" max="9" width="12.140625" style="14" customWidth="1"/>
    <col min="10" max="10" width="9.140625" style="14" customWidth="1"/>
    <col min="11" max="11" width="9.140625" style="15" customWidth="1"/>
    <col min="12" max="14" width="9.140625" style="14" customWidth="1"/>
    <col min="15" max="17" width="9.140625" style="14"/>
    <col min="18" max="16384" width="9.140625" style="13"/>
  </cols>
  <sheetData>
    <row r="3" spans="1:15" ht="60" customHeight="1" x14ac:dyDescent="0.25">
      <c r="A3" s="90" t="s">
        <v>65</v>
      </c>
      <c r="B3" s="90"/>
      <c r="C3" s="90"/>
      <c r="D3" s="44"/>
      <c r="E3" s="44"/>
      <c r="F3" s="43"/>
      <c r="G3" s="36"/>
      <c r="H3" s="36"/>
      <c r="I3" s="36"/>
      <c r="J3" s="36"/>
      <c r="K3" s="36"/>
      <c r="L3" s="36"/>
      <c r="M3" s="36"/>
      <c r="N3" s="36"/>
      <c r="O3" s="36"/>
    </row>
    <row r="4" spans="1:15" ht="18" customHeight="1" x14ac:dyDescent="0.25">
      <c r="A4" s="42"/>
      <c r="B4" s="42"/>
      <c r="C4" s="42"/>
      <c r="D4" s="42"/>
      <c r="E4" s="42"/>
      <c r="F4" s="36"/>
      <c r="G4" s="36"/>
      <c r="H4" s="36"/>
      <c r="I4" s="36"/>
      <c r="J4" s="36"/>
      <c r="K4" s="36"/>
      <c r="L4" s="36"/>
      <c r="M4" s="36"/>
      <c r="N4" s="36"/>
      <c r="O4" s="36"/>
    </row>
    <row r="5" spans="1:15" customFormat="1" ht="28.5" customHeight="1" x14ac:dyDescent="0.25">
      <c r="F5" s="36"/>
      <c r="G5" s="36"/>
      <c r="H5" s="36"/>
      <c r="I5" s="36"/>
      <c r="J5" s="36"/>
      <c r="K5" s="36"/>
      <c r="L5" s="36"/>
      <c r="M5" s="36"/>
      <c r="N5" s="36"/>
      <c r="O5" s="36"/>
    </row>
    <row r="6" spans="1:15" customFormat="1" ht="15.75" customHeight="1" x14ac:dyDescent="0.25">
      <c r="F6" s="36"/>
      <c r="G6" s="36"/>
      <c r="H6" s="36"/>
      <c r="I6" s="36"/>
      <c r="J6" s="36"/>
      <c r="K6" s="36"/>
      <c r="L6" s="36"/>
      <c r="M6" s="36"/>
      <c r="N6" s="36"/>
      <c r="O6" s="36"/>
    </row>
    <row r="7" spans="1:15" customFormat="1" ht="49.5" customHeight="1" x14ac:dyDescent="0.25">
      <c r="F7" s="36"/>
      <c r="G7" s="36"/>
      <c r="H7" s="36"/>
      <c r="I7" s="41"/>
      <c r="J7" s="36"/>
      <c r="K7" s="36"/>
      <c r="L7" s="36"/>
      <c r="M7" s="36"/>
      <c r="N7" s="36"/>
      <c r="O7" s="36"/>
    </row>
    <row r="8" spans="1:15" customFormat="1" ht="66" customHeight="1" x14ac:dyDescent="0.25">
      <c r="F8" s="36"/>
      <c r="G8" s="36"/>
      <c r="H8" s="36"/>
      <c r="I8" s="36"/>
      <c r="J8" s="36"/>
      <c r="K8" s="36"/>
      <c r="L8" s="36"/>
      <c r="M8" s="36"/>
      <c r="N8" s="36"/>
      <c r="O8" s="36"/>
    </row>
    <row r="9" spans="1:15" customFormat="1" ht="15" customHeight="1" x14ac:dyDescent="0.25">
      <c r="F9" s="36"/>
      <c r="G9" s="36"/>
      <c r="H9" s="36"/>
      <c r="I9" s="36"/>
      <c r="J9" s="36"/>
      <c r="K9" s="36"/>
      <c r="L9" s="36"/>
      <c r="M9" s="36"/>
      <c r="N9" s="36"/>
      <c r="O9" s="36"/>
    </row>
    <row r="10" spans="1:15" s="40" customFormat="1" ht="15" customHeight="1" x14ac:dyDescent="0.25">
      <c r="F10" s="36"/>
      <c r="G10" s="36"/>
      <c r="H10" s="36"/>
      <c r="I10" s="36"/>
      <c r="J10" s="36"/>
      <c r="K10" s="36"/>
      <c r="L10" s="36"/>
      <c r="M10" s="36"/>
      <c r="N10" s="36"/>
      <c r="O10" s="36"/>
    </row>
    <row r="11" spans="1:15" s="37" customFormat="1" ht="30.75" customHeight="1" x14ac:dyDescent="0.2">
      <c r="A11" s="39"/>
      <c r="B11" s="39"/>
      <c r="C11" s="39"/>
      <c r="D11" s="39"/>
      <c r="E11" s="38"/>
      <c r="F11" s="36"/>
      <c r="G11" s="36"/>
      <c r="H11" s="36"/>
      <c r="I11" s="36"/>
      <c r="J11" s="36"/>
      <c r="K11" s="36"/>
      <c r="L11" s="36"/>
      <c r="M11" s="36"/>
      <c r="N11" s="36"/>
      <c r="O11" s="36"/>
    </row>
    <row r="12" spans="1:15" s="33" customFormat="1" ht="19.5" customHeight="1" x14ac:dyDescent="0.25">
      <c r="A12" s="34"/>
      <c r="B12" s="34"/>
      <c r="C12" s="34"/>
      <c r="D12" s="34"/>
      <c r="E12" s="35"/>
      <c r="F12" s="36"/>
      <c r="G12" s="36"/>
      <c r="H12" s="36"/>
      <c r="I12" s="36"/>
      <c r="J12" s="36"/>
      <c r="K12" s="36"/>
      <c r="L12" s="36"/>
      <c r="M12" s="36"/>
      <c r="N12" s="36"/>
      <c r="O12" s="36"/>
    </row>
    <row r="13" spans="1:15" s="33" customFormat="1" ht="19.5" customHeight="1" x14ac:dyDescent="0.25">
      <c r="A13" s="34"/>
      <c r="B13" s="34"/>
      <c r="C13" s="34"/>
      <c r="D13" s="34"/>
      <c r="E13" s="35"/>
      <c r="F13" s="36"/>
      <c r="G13" s="36"/>
      <c r="H13" s="36"/>
      <c r="I13" s="36"/>
      <c r="J13" s="36"/>
      <c r="K13" s="36"/>
      <c r="L13" s="36"/>
      <c r="M13" s="36"/>
      <c r="N13" s="36"/>
      <c r="O13" s="36"/>
    </row>
    <row r="14" spans="1:15" s="33" customFormat="1" ht="19.5" customHeight="1" x14ac:dyDescent="0.25">
      <c r="A14" s="34"/>
      <c r="B14" s="34"/>
      <c r="C14" s="34"/>
      <c r="D14" s="34"/>
      <c r="E14" s="34"/>
      <c r="F14" s="36"/>
      <c r="G14" s="36"/>
      <c r="H14" s="36"/>
      <c r="I14" s="36"/>
      <c r="J14" s="36"/>
      <c r="K14" s="36"/>
      <c r="L14" s="36"/>
      <c r="M14" s="36"/>
      <c r="N14" s="36"/>
      <c r="O14" s="36"/>
    </row>
    <row r="15" spans="1:15" s="33" customFormat="1" ht="19.5" customHeight="1" x14ac:dyDescent="0.25">
      <c r="A15" s="34"/>
      <c r="B15" s="34"/>
      <c r="C15" s="34"/>
      <c r="D15" s="34"/>
      <c r="E15" s="68"/>
      <c r="F15" s="36"/>
      <c r="G15" s="36"/>
      <c r="H15" s="36"/>
      <c r="I15" s="36"/>
      <c r="J15" s="36"/>
      <c r="K15" s="36"/>
      <c r="L15" s="36"/>
      <c r="M15" s="36"/>
      <c r="N15" s="36"/>
      <c r="O15" s="36"/>
    </row>
    <row r="16" spans="1:15" s="33" customFormat="1" ht="19.5" customHeight="1" x14ac:dyDescent="0.25">
      <c r="A16" s="34"/>
      <c r="B16" s="34"/>
      <c r="C16" s="34"/>
      <c r="D16" s="34"/>
      <c r="E16" s="35" t="s">
        <v>62</v>
      </c>
      <c r="F16" s="41"/>
      <c r="G16" s="36"/>
      <c r="H16" s="36"/>
      <c r="I16" s="36"/>
      <c r="J16" s="36"/>
      <c r="K16" s="36"/>
      <c r="L16" s="36"/>
      <c r="M16" s="36"/>
      <c r="N16" s="36"/>
      <c r="O16" s="36"/>
    </row>
    <row r="17" spans="1:17" s="33" customFormat="1" ht="39" customHeight="1" x14ac:dyDescent="0.25">
      <c r="A17" s="34"/>
      <c r="B17" s="34"/>
      <c r="C17" s="34"/>
      <c r="D17" s="66"/>
      <c r="E17" s="35"/>
      <c r="F17" s="41"/>
      <c r="G17" s="48"/>
      <c r="H17" s="36"/>
      <c r="I17" s="36"/>
      <c r="J17" s="36"/>
      <c r="K17" s="36"/>
      <c r="L17" s="36"/>
      <c r="M17" s="36"/>
      <c r="N17" s="36"/>
      <c r="O17" s="36"/>
    </row>
    <row r="18" spans="1:17" s="33" customFormat="1" ht="39" customHeight="1" x14ac:dyDescent="0.25">
      <c r="A18" s="34"/>
      <c r="B18" s="34"/>
      <c r="C18" s="34"/>
      <c r="D18" s="34"/>
      <c r="E18" s="35"/>
      <c r="F18" s="36"/>
      <c r="G18" s="36"/>
      <c r="H18" s="36"/>
      <c r="I18" s="36"/>
      <c r="J18" s="36"/>
      <c r="K18" s="36"/>
      <c r="L18" s="36"/>
      <c r="M18" s="36"/>
      <c r="N18" s="36"/>
      <c r="O18" s="36"/>
    </row>
    <row r="19" spans="1:17" s="33" customFormat="1" ht="39" customHeight="1" x14ac:dyDescent="0.25">
      <c r="A19" s="34"/>
      <c r="B19" s="34"/>
      <c r="C19" s="34"/>
      <c r="D19" s="34"/>
      <c r="E19" s="35"/>
      <c r="F19" s="36"/>
      <c r="G19" s="36"/>
      <c r="H19" s="36"/>
      <c r="I19" s="36"/>
      <c r="J19" s="36"/>
      <c r="K19" s="36"/>
      <c r="L19" s="36"/>
      <c r="M19" s="36"/>
      <c r="N19" s="36"/>
      <c r="O19" s="36"/>
    </row>
    <row r="20" spans="1:17" s="33" customFormat="1" ht="39" customHeight="1" x14ac:dyDescent="0.25">
      <c r="A20" s="34"/>
      <c r="B20" s="34"/>
      <c r="C20" s="34"/>
      <c r="D20" s="34"/>
      <c r="E20" s="35"/>
      <c r="F20" s="31"/>
      <c r="G20" s="34"/>
      <c r="H20" s="34"/>
      <c r="I20" s="34"/>
      <c r="J20" s="34"/>
    </row>
    <row r="21" spans="1:17" s="33" customFormat="1" ht="19.5" customHeight="1" x14ac:dyDescent="0.25">
      <c r="A21" s="34"/>
      <c r="B21" s="34"/>
      <c r="C21" s="34"/>
      <c r="D21" s="34"/>
      <c r="E21" s="35"/>
      <c r="F21" s="31"/>
      <c r="G21" s="34"/>
      <c r="H21" s="34"/>
      <c r="I21" s="34"/>
      <c r="J21" s="34"/>
    </row>
    <row r="22" spans="1:17" customFormat="1" ht="34.5" customHeight="1" x14ac:dyDescent="0.3">
      <c r="D22" s="32"/>
      <c r="E22" s="32"/>
      <c r="F22" s="31"/>
      <c r="G22" s="32"/>
      <c r="H22" s="32"/>
      <c r="I22" s="32"/>
      <c r="J22" s="32"/>
      <c r="K22" s="32"/>
      <c r="L22" s="32"/>
    </row>
    <row r="23" spans="1:17" customFormat="1" ht="33.75" customHeight="1" x14ac:dyDescent="0.25">
      <c r="F23" s="31"/>
    </row>
    <row r="24" spans="1:17" customFormat="1" ht="34.5" customHeight="1" x14ac:dyDescent="0.25"/>
    <row r="25" spans="1:17" customFormat="1" ht="51" customHeight="1" x14ac:dyDescent="0.25">
      <c r="E25" s="31"/>
    </row>
    <row r="26" spans="1:17" x14ac:dyDescent="0.25">
      <c r="C26" s="15"/>
      <c r="D26" s="14"/>
      <c r="E26" s="14"/>
      <c r="F26" s="14"/>
      <c r="G26" s="15"/>
      <c r="K26" s="14"/>
      <c r="N26" s="13"/>
      <c r="O26" s="13"/>
      <c r="P26" s="13"/>
      <c r="Q26" s="13"/>
    </row>
    <row r="27" spans="1:17" x14ac:dyDescent="0.25">
      <c r="C27" s="15"/>
      <c r="D27" s="14"/>
      <c r="E27" s="14"/>
      <c r="F27" s="14"/>
      <c r="G27" s="15"/>
      <c r="K27" s="14"/>
      <c r="N27" s="13"/>
      <c r="O27" s="13"/>
      <c r="P27" s="13"/>
      <c r="Q27" s="13"/>
    </row>
    <row r="28" spans="1:17" x14ac:dyDescent="0.25">
      <c r="C28" s="15"/>
      <c r="D28" s="14"/>
      <c r="E28" s="14"/>
      <c r="F28" s="14"/>
      <c r="G28" s="15"/>
      <c r="I28" s="47"/>
      <c r="K28" s="14"/>
      <c r="N28" s="13"/>
      <c r="O28" s="13"/>
      <c r="P28" s="13"/>
      <c r="Q28" s="13"/>
    </row>
    <row r="29" spans="1:17" x14ac:dyDescent="0.25">
      <c r="C29" s="15"/>
      <c r="D29" s="14"/>
      <c r="E29" s="14"/>
      <c r="F29" s="14"/>
      <c r="G29" s="15"/>
      <c r="K29" s="14"/>
      <c r="N29" s="13"/>
      <c r="O29" s="13"/>
      <c r="P29" s="13"/>
      <c r="Q29" s="13"/>
    </row>
    <row r="30" spans="1:17" x14ac:dyDescent="0.25">
      <c r="C30" s="15"/>
      <c r="D30" s="14"/>
      <c r="E30" s="14"/>
      <c r="F30" s="14"/>
      <c r="G30" s="15"/>
      <c r="K30" s="14"/>
      <c r="N30" s="13"/>
      <c r="O30" s="13"/>
      <c r="P30" s="13"/>
      <c r="Q30" s="13"/>
    </row>
    <row r="31" spans="1:17" x14ac:dyDescent="0.25">
      <c r="C31" s="15"/>
      <c r="D31" s="14"/>
      <c r="E31" s="14"/>
      <c r="F31" s="14"/>
      <c r="G31" s="15"/>
      <c r="K31" s="14"/>
      <c r="N31" s="13"/>
      <c r="O31" s="13"/>
      <c r="P31" s="13"/>
      <c r="Q31" s="13"/>
    </row>
    <row r="32" spans="1:17" x14ac:dyDescent="0.25">
      <c r="C32" s="15"/>
      <c r="D32" s="14"/>
      <c r="E32" s="14"/>
      <c r="F32" s="15" t="s">
        <v>61</v>
      </c>
      <c r="G32" s="15"/>
      <c r="K32" s="14"/>
      <c r="N32" s="13"/>
      <c r="O32" s="13"/>
      <c r="P32" s="13"/>
      <c r="Q32" s="13"/>
    </row>
    <row r="33" spans="1:17" x14ac:dyDescent="0.25">
      <c r="C33" s="15"/>
      <c r="D33" s="14"/>
      <c r="E33" s="14"/>
      <c r="F33" s="14"/>
      <c r="G33" s="15"/>
      <c r="K33" s="14"/>
      <c r="N33" s="13"/>
      <c r="O33" s="13"/>
      <c r="P33" s="13"/>
      <c r="Q33" s="13"/>
    </row>
    <row r="34" spans="1:17" x14ac:dyDescent="0.25">
      <c r="C34" s="15"/>
      <c r="D34" s="14"/>
      <c r="E34" s="14"/>
      <c r="F34" s="14"/>
      <c r="G34" s="15"/>
      <c r="K34" s="14"/>
      <c r="N34" s="13"/>
      <c r="O34" s="13"/>
      <c r="P34" s="13"/>
      <c r="Q34" s="13"/>
    </row>
    <row r="35" spans="1:17" x14ac:dyDescent="0.25">
      <c r="C35" s="15"/>
      <c r="D35" s="14"/>
      <c r="E35" s="14"/>
      <c r="F35" s="14"/>
      <c r="G35" s="15"/>
      <c r="K35" s="14"/>
      <c r="N35" s="13"/>
      <c r="O35" s="13"/>
      <c r="P35" s="13"/>
      <c r="Q35" s="13"/>
    </row>
    <row r="36" spans="1:17" x14ac:dyDescent="0.25">
      <c r="C36" s="15"/>
      <c r="D36" s="14"/>
      <c r="E36" s="14"/>
      <c r="F36" s="14"/>
      <c r="G36" s="15"/>
      <c r="K36" s="14"/>
      <c r="N36" s="13"/>
      <c r="O36" s="13"/>
      <c r="P36" s="13"/>
      <c r="Q36" s="13"/>
    </row>
    <row r="37" spans="1:17" x14ac:dyDescent="0.25">
      <c r="C37" s="15"/>
      <c r="D37" s="14"/>
      <c r="E37" s="14"/>
      <c r="F37" s="14"/>
      <c r="G37" s="15"/>
      <c r="K37" s="14"/>
      <c r="N37" s="13"/>
      <c r="O37" s="13"/>
      <c r="P37" s="13"/>
      <c r="Q37" s="13"/>
    </row>
    <row r="38" spans="1:17" x14ac:dyDescent="0.25">
      <c r="C38" s="15"/>
      <c r="D38" s="14"/>
      <c r="E38" s="14"/>
      <c r="F38" s="14"/>
      <c r="G38" s="15"/>
      <c r="K38" s="14"/>
      <c r="N38" s="13"/>
      <c r="O38" s="13"/>
      <c r="P38" s="13"/>
      <c r="Q38" s="13"/>
    </row>
    <row r="39" spans="1:17" x14ac:dyDescent="0.25">
      <c r="C39" s="15"/>
      <c r="D39" s="14"/>
      <c r="E39" s="14"/>
      <c r="F39" s="14"/>
      <c r="G39" s="15"/>
      <c r="K39" s="14"/>
      <c r="N39" s="13"/>
      <c r="O39" s="13"/>
      <c r="P39" s="13"/>
      <c r="Q39" s="13"/>
    </row>
    <row r="40" spans="1:17" x14ac:dyDescent="0.25">
      <c r="C40" s="15"/>
      <c r="D40" s="14"/>
      <c r="E40" s="14"/>
      <c r="F40" s="14"/>
      <c r="G40" s="15"/>
      <c r="K40" s="14"/>
      <c r="N40" s="13"/>
      <c r="O40" s="13"/>
      <c r="P40" s="13"/>
      <c r="Q40" s="13"/>
    </row>
    <row r="41" spans="1:17" x14ac:dyDescent="0.25">
      <c r="C41" s="15"/>
      <c r="D41" s="14"/>
      <c r="E41" s="14"/>
      <c r="F41" s="14"/>
      <c r="G41" s="15"/>
      <c r="K41" s="14"/>
      <c r="N41" s="13"/>
      <c r="O41" s="13"/>
      <c r="P41" s="13"/>
      <c r="Q41" s="13"/>
    </row>
    <row r="42" spans="1:17" x14ac:dyDescent="0.25">
      <c r="C42" s="15"/>
      <c r="D42" s="14"/>
      <c r="E42" s="14"/>
      <c r="F42" s="14"/>
      <c r="G42" s="15"/>
      <c r="K42" s="14"/>
      <c r="N42" s="13"/>
      <c r="O42" s="13"/>
      <c r="P42" s="13"/>
      <c r="Q42" s="13"/>
    </row>
    <row r="43" spans="1:17" x14ac:dyDescent="0.25">
      <c r="C43" s="15"/>
      <c r="D43" s="14"/>
      <c r="E43" s="14"/>
      <c r="F43" s="14"/>
      <c r="G43" s="15"/>
      <c r="K43" s="14"/>
      <c r="N43" s="13"/>
      <c r="O43" s="13"/>
      <c r="P43" s="13"/>
      <c r="Q43" s="13"/>
    </row>
    <row r="44" spans="1:17" x14ac:dyDescent="0.25">
      <c r="C44" s="15"/>
      <c r="D44" s="14"/>
      <c r="E44" s="14"/>
      <c r="F44" s="14"/>
      <c r="G44" s="15"/>
      <c r="K44" s="14"/>
      <c r="N44" s="13"/>
      <c r="O44" s="13"/>
      <c r="P44" s="13"/>
      <c r="Q44" s="13"/>
    </row>
    <row r="45" spans="1:17" x14ac:dyDescent="0.25">
      <c r="A45" s="67" t="s">
        <v>66</v>
      </c>
      <c r="C45" s="15"/>
      <c r="D45" s="14"/>
      <c r="E45" s="14"/>
      <c r="F45" s="14"/>
      <c r="G45" s="15"/>
      <c r="K45" s="14"/>
      <c r="N45" s="13"/>
      <c r="O45" s="13"/>
      <c r="P45" s="13"/>
      <c r="Q45" s="13"/>
    </row>
    <row r="46" spans="1:17" ht="3" customHeight="1" x14ac:dyDescent="0.25">
      <c r="C46" s="15"/>
      <c r="D46" s="14"/>
      <c r="E46" s="14"/>
      <c r="F46" s="14"/>
      <c r="G46" s="15"/>
      <c r="K46" s="14"/>
      <c r="N46" s="13"/>
      <c r="O46" s="13"/>
      <c r="P46" s="13"/>
      <c r="Q46" s="13"/>
    </row>
    <row r="47" spans="1:17" ht="28.5" customHeight="1" x14ac:dyDescent="0.25">
      <c r="A47" s="92" t="s">
        <v>59</v>
      </c>
      <c r="B47" s="92"/>
      <c r="C47" s="92"/>
      <c r="D47" s="92"/>
    </row>
    <row r="48" spans="1:17" ht="38.25" x14ac:dyDescent="0.25">
      <c r="A48" s="30" t="s">
        <v>16</v>
      </c>
      <c r="B48" s="30" t="s">
        <v>17</v>
      </c>
      <c r="C48" s="30" t="s">
        <v>18</v>
      </c>
      <c r="D48" s="50" t="s">
        <v>67</v>
      </c>
      <c r="F48" s="14"/>
    </row>
    <row r="49" spans="1:4" ht="20.25" customHeight="1" x14ac:dyDescent="0.25">
      <c r="A49" s="27" t="s">
        <v>14</v>
      </c>
      <c r="B49" s="51">
        <v>410335</v>
      </c>
      <c r="C49" s="52">
        <v>754.88</v>
      </c>
      <c r="D49" s="70">
        <f>C49/$C$69</f>
        <v>0.49018181818181816</v>
      </c>
    </row>
    <row r="50" spans="1:4" ht="20.25" customHeight="1" x14ac:dyDescent="0.25">
      <c r="A50" s="82" t="s">
        <v>46</v>
      </c>
      <c r="B50" s="51">
        <v>60779</v>
      </c>
      <c r="C50" s="52">
        <v>835.4</v>
      </c>
      <c r="D50" s="70">
        <f t="shared" ref="D50:D67" si="0">C50/$C$69</f>
        <v>0.54246753246753243</v>
      </c>
    </row>
    <row r="51" spans="1:4" ht="20.25" customHeight="1" x14ac:dyDescent="0.25">
      <c r="A51" s="65" t="s">
        <v>15</v>
      </c>
      <c r="B51" s="51">
        <v>60695</v>
      </c>
      <c r="C51" s="52">
        <v>681</v>
      </c>
      <c r="D51" s="70">
        <f t="shared" si="0"/>
        <v>0.44220779220779222</v>
      </c>
    </row>
    <row r="52" spans="1:4" ht="18" customHeight="1" x14ac:dyDescent="0.25">
      <c r="A52" s="28" t="s">
        <v>20</v>
      </c>
      <c r="B52" s="53">
        <v>531809</v>
      </c>
      <c r="C52" s="54">
        <v>755.65</v>
      </c>
      <c r="D52" s="71">
        <f t="shared" si="0"/>
        <v>0.49068181818181816</v>
      </c>
    </row>
    <row r="53" spans="1:4" ht="21" customHeight="1" x14ac:dyDescent="0.25">
      <c r="A53" s="27" t="s">
        <v>19</v>
      </c>
      <c r="B53" s="51">
        <v>80662</v>
      </c>
      <c r="C53" s="52">
        <v>633.20000000000005</v>
      </c>
      <c r="D53" s="70">
        <f t="shared" si="0"/>
        <v>0.41116883116883118</v>
      </c>
    </row>
    <row r="54" spans="1:4" ht="21" customHeight="1" x14ac:dyDescent="0.25">
      <c r="A54" s="27" t="s">
        <v>55</v>
      </c>
      <c r="B54" s="51">
        <v>99671</v>
      </c>
      <c r="C54" s="52">
        <v>778.58</v>
      </c>
      <c r="D54" s="70">
        <f t="shared" si="0"/>
        <v>0.50557142857142856</v>
      </c>
    </row>
    <row r="55" spans="1:4" ht="21" customHeight="1" x14ac:dyDescent="0.25">
      <c r="A55" s="29" t="s">
        <v>47</v>
      </c>
      <c r="B55" s="51">
        <v>377</v>
      </c>
      <c r="C55" s="52">
        <v>672.38</v>
      </c>
      <c r="D55" s="70">
        <f t="shared" si="0"/>
        <v>0.43661038961038962</v>
      </c>
    </row>
    <row r="56" spans="1:4" ht="18" customHeight="1" x14ac:dyDescent="0.25">
      <c r="A56" s="28" t="s">
        <v>21</v>
      </c>
      <c r="B56" s="53">
        <v>712519</v>
      </c>
      <c r="C56" s="54">
        <v>744.95</v>
      </c>
      <c r="D56" s="71">
        <f t="shared" si="0"/>
        <v>0.48373376623376624</v>
      </c>
    </row>
    <row r="57" spans="1:4" ht="19.5" customHeight="1" x14ac:dyDescent="0.25">
      <c r="A57" s="27" t="s">
        <v>22</v>
      </c>
      <c r="B57" s="51">
        <v>79931</v>
      </c>
      <c r="C57" s="52">
        <v>557.09</v>
      </c>
      <c r="D57" s="70">
        <f t="shared" si="0"/>
        <v>0.36174675324675326</v>
      </c>
    </row>
    <row r="58" spans="1:4" ht="19.5" customHeight="1" x14ac:dyDescent="0.25">
      <c r="A58" s="27" t="s">
        <v>23</v>
      </c>
      <c r="B58" s="51">
        <v>150873</v>
      </c>
      <c r="C58" s="52">
        <v>573.02</v>
      </c>
      <c r="D58" s="70">
        <f t="shared" si="0"/>
        <v>0.37209090909090908</v>
      </c>
    </row>
    <row r="59" spans="1:4" ht="18.75" x14ac:dyDescent="0.25">
      <c r="A59" s="87" t="s">
        <v>60</v>
      </c>
      <c r="B59" s="55">
        <v>943323</v>
      </c>
      <c r="C59" s="56">
        <v>701.53</v>
      </c>
      <c r="D59" s="72">
        <f t="shared" si="0"/>
        <v>0.45553896103896102</v>
      </c>
    </row>
    <row r="60" spans="1:4" ht="19.5" customHeight="1" x14ac:dyDescent="0.25">
      <c r="A60" s="26" t="s">
        <v>24</v>
      </c>
      <c r="B60" s="57">
        <v>16296</v>
      </c>
      <c r="C60" s="58">
        <v>997.08</v>
      </c>
      <c r="D60" s="72">
        <f t="shared" si="0"/>
        <v>0.6474545454545455</v>
      </c>
    </row>
    <row r="61" spans="1:4" ht="19.5" customHeight="1" x14ac:dyDescent="0.25">
      <c r="A61" s="26" t="s">
        <v>25</v>
      </c>
      <c r="B61" s="57">
        <v>72413</v>
      </c>
      <c r="C61" s="58">
        <v>1513.42</v>
      </c>
      <c r="D61" s="72">
        <f t="shared" si="0"/>
        <v>0.9827402597402598</v>
      </c>
    </row>
    <row r="62" spans="1:4" ht="19.5" customHeight="1" x14ac:dyDescent="0.25">
      <c r="A62" s="26" t="s">
        <v>26</v>
      </c>
      <c r="B62" s="57">
        <v>8148</v>
      </c>
      <c r="C62" s="58">
        <v>862</v>
      </c>
      <c r="D62" s="72">
        <f t="shared" si="0"/>
        <v>0.55974025974025976</v>
      </c>
    </row>
    <row r="63" spans="1:4" ht="19.5" customHeight="1" x14ac:dyDescent="0.3">
      <c r="A63" s="25" t="s">
        <v>27</v>
      </c>
      <c r="B63" s="59">
        <v>1040180</v>
      </c>
      <c r="C63" s="60">
        <v>763.94</v>
      </c>
      <c r="D63" s="73">
        <f t="shared" si="0"/>
        <v>0.4960649350649351</v>
      </c>
    </row>
    <row r="64" spans="1:4" ht="18.75" customHeight="1" x14ac:dyDescent="0.25">
      <c r="A64" s="24" t="s">
        <v>28</v>
      </c>
      <c r="B64" s="61">
        <v>30922</v>
      </c>
      <c r="C64" s="62">
        <v>904.89</v>
      </c>
      <c r="D64" s="70">
        <f t="shared" si="0"/>
        <v>0.58759090909090905</v>
      </c>
    </row>
    <row r="65" spans="1:17" ht="25.5" customHeight="1" x14ac:dyDescent="0.25">
      <c r="A65" s="24" t="s">
        <v>29</v>
      </c>
      <c r="B65" s="61">
        <v>113223</v>
      </c>
      <c r="C65" s="62">
        <v>772.08312586665261</v>
      </c>
      <c r="D65" s="70">
        <f t="shared" si="0"/>
        <v>0.50135267913419002</v>
      </c>
    </row>
    <row r="66" spans="1:17" ht="29.25" customHeight="1" x14ac:dyDescent="0.25">
      <c r="A66" s="24" t="s">
        <v>33</v>
      </c>
      <c r="B66" s="63">
        <v>103042</v>
      </c>
      <c r="C66" s="64">
        <v>1075.72</v>
      </c>
      <c r="D66" s="75">
        <f t="shared" si="0"/>
        <v>0.69851948051948054</v>
      </c>
    </row>
    <row r="67" spans="1:17" ht="22.5" x14ac:dyDescent="0.25">
      <c r="A67" s="83" t="s">
        <v>64</v>
      </c>
      <c r="B67" s="63">
        <v>284213</v>
      </c>
      <c r="C67" s="88">
        <v>502.19</v>
      </c>
      <c r="D67" s="75">
        <f t="shared" si="0"/>
        <v>0.32609740259740261</v>
      </c>
      <c r="E67" s="80"/>
      <c r="F67" s="74"/>
      <c r="G67" s="23"/>
      <c r="I67" s="23"/>
    </row>
    <row r="68" spans="1:17" ht="18" customHeight="1" x14ac:dyDescent="0.25">
      <c r="A68" s="22" t="s">
        <v>30</v>
      </c>
      <c r="B68" s="21">
        <v>15.64</v>
      </c>
      <c r="C68" s="20">
        <v>5.4</v>
      </c>
      <c r="F68" s="15"/>
      <c r="K68" s="14"/>
      <c r="M68" s="13"/>
      <c r="N68" s="13"/>
      <c r="O68" s="13"/>
      <c r="P68" s="13"/>
      <c r="Q68" s="13"/>
    </row>
    <row r="69" spans="1:17" ht="25.5" customHeight="1" x14ac:dyDescent="0.25">
      <c r="A69" s="91" t="s">
        <v>71</v>
      </c>
      <c r="B69" s="91"/>
      <c r="C69" s="69">
        <v>1540</v>
      </c>
      <c r="F69" s="15"/>
      <c r="K69" s="14"/>
      <c r="M69" s="13"/>
      <c r="N69" s="13"/>
      <c r="O69" s="13"/>
      <c r="P69" s="13"/>
      <c r="Q69" s="13"/>
    </row>
    <row r="70" spans="1:17" ht="9.75" customHeight="1" x14ac:dyDescent="0.25">
      <c r="A70" s="84" t="s">
        <v>54</v>
      </c>
    </row>
    <row r="71" spans="1:17" ht="9.75" customHeight="1" x14ac:dyDescent="0.25">
      <c r="A71" s="85" t="s">
        <v>56</v>
      </c>
    </row>
    <row r="72" spans="1:17" x14ac:dyDescent="0.25">
      <c r="E72" s="14"/>
      <c r="F72" s="15"/>
      <c r="K72" s="14"/>
    </row>
    <row r="73" spans="1:17" x14ac:dyDescent="0.25">
      <c r="E73" s="14"/>
      <c r="F73" s="15"/>
      <c r="K73" s="14"/>
    </row>
    <row r="74" spans="1:17" x14ac:dyDescent="0.25">
      <c r="E74" s="14"/>
      <c r="F74" s="15"/>
      <c r="K74" s="14"/>
    </row>
    <row r="82" spans="1:6" x14ac:dyDescent="0.25">
      <c r="F82" s="15" t="s">
        <v>63</v>
      </c>
    </row>
    <row r="85" spans="1:6" x14ac:dyDescent="0.25">
      <c r="E85" s="86"/>
    </row>
    <row r="96" spans="1:6" x14ac:dyDescent="0.25">
      <c r="A96" s="19" t="s">
        <v>31</v>
      </c>
      <c r="B96" s="18"/>
      <c r="C96"/>
      <c r="D96"/>
      <c r="E96"/>
      <c r="F96"/>
    </row>
    <row r="97" spans="1:12" ht="12" customHeight="1" x14ac:dyDescent="0.25">
      <c r="A97" s="19" t="s">
        <v>32</v>
      </c>
      <c r="B97" s="18"/>
      <c r="C97" s="18"/>
      <c r="D97" s="18"/>
      <c r="E97" s="18"/>
      <c r="F97" s="18"/>
    </row>
    <row r="98" spans="1:12" ht="5.25" customHeight="1" x14ac:dyDescent="0.25"/>
    <row r="99" spans="1:12" ht="15" customHeight="1" x14ac:dyDescent="0.25">
      <c r="A99" s="89" t="s">
        <v>44</v>
      </c>
      <c r="B99" s="89"/>
      <c r="C99" s="89"/>
      <c r="D99" s="89"/>
      <c r="E99" s="16"/>
      <c r="F99" s="16"/>
      <c r="G99" s="16"/>
      <c r="H99" s="16"/>
      <c r="I99" s="16"/>
      <c r="J99" s="16"/>
      <c r="K99" s="16"/>
      <c r="L99" s="16"/>
    </row>
    <row r="100" spans="1:12" ht="15" customHeight="1" x14ac:dyDescent="0.25">
      <c r="A100" s="89"/>
      <c r="B100" s="89"/>
      <c r="C100" s="89"/>
      <c r="D100" s="89"/>
      <c r="E100" s="17"/>
      <c r="F100" s="17"/>
      <c r="G100" s="17"/>
      <c r="H100" s="17"/>
      <c r="I100" s="17"/>
      <c r="J100" s="17"/>
      <c r="K100" s="17"/>
      <c r="L100" s="17"/>
    </row>
    <row r="101" spans="1:12" ht="6.75" customHeight="1" x14ac:dyDescent="0.25">
      <c r="A101" s="89"/>
      <c r="B101" s="89"/>
      <c r="C101" s="89"/>
      <c r="D101" s="89"/>
    </row>
    <row r="102" spans="1:12" ht="52.5" customHeight="1" x14ac:dyDescent="0.25">
      <c r="A102" s="89" t="s">
        <v>45</v>
      </c>
      <c r="B102" s="89"/>
      <c r="C102" s="89"/>
      <c r="D102" s="89"/>
    </row>
    <row r="103" spans="1:12" ht="47.25" customHeight="1" x14ac:dyDescent="0.25">
      <c r="A103" s="93" t="s">
        <v>68</v>
      </c>
      <c r="B103" s="93"/>
      <c r="C103" s="93"/>
      <c r="D103" s="93"/>
    </row>
    <row r="104" spans="1:12" x14ac:dyDescent="0.25">
      <c r="A104" s="93"/>
      <c r="B104" s="93"/>
      <c r="C104" s="93"/>
      <c r="D104" s="93"/>
      <c r="E104" s="14"/>
      <c r="F104" s="14"/>
      <c r="G104" s="15"/>
    </row>
    <row r="105" spans="1:12" x14ac:dyDescent="0.25">
      <c r="A105" s="93"/>
      <c r="B105" s="93"/>
      <c r="C105" s="93"/>
      <c r="D105" s="93"/>
    </row>
    <row r="106" spans="1:12" ht="18.75" customHeight="1" x14ac:dyDescent="0.25">
      <c r="A106" s="93"/>
      <c r="B106" s="93"/>
      <c r="C106" s="93"/>
      <c r="D106" s="93"/>
    </row>
    <row r="118" spans="1:11" ht="15" customHeight="1" x14ac:dyDescent="0.25">
      <c r="A118" s="89"/>
      <c r="B118" s="89"/>
      <c r="C118" s="89"/>
      <c r="D118" s="16"/>
      <c r="E118" s="77"/>
      <c r="F118" s="16"/>
      <c r="G118" s="16"/>
      <c r="H118" s="16"/>
      <c r="I118" s="16"/>
      <c r="J118" s="16"/>
      <c r="K118" s="16"/>
    </row>
    <row r="119" spans="1:11" x14ac:dyDescent="0.25">
      <c r="A119" s="89"/>
      <c r="B119" s="89"/>
      <c r="C119" s="89"/>
      <c r="E119" s="78"/>
    </row>
  </sheetData>
  <mergeCells count="7">
    <mergeCell ref="A118:C119"/>
    <mergeCell ref="A3:C3"/>
    <mergeCell ref="A69:B69"/>
    <mergeCell ref="A47:D47"/>
    <mergeCell ref="A102:D102"/>
    <mergeCell ref="A99:D101"/>
    <mergeCell ref="A103:D106"/>
  </mergeCells>
  <pageMargins left="0.59055118110236227" right="0" top="0.39370078740157483" bottom="0.39370078740157483" header="0.31496062992125984" footer="0.31496062992125984"/>
  <pageSetup paperSize="9" scale="91" orientation="portrait" r:id="rId1"/>
  <rowBreaks count="2" manualBreakCount="2">
    <brk id="24" max="3" man="1"/>
    <brk id="71" max="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topLeftCell="A7" zoomScaleNormal="100" workbookViewId="0">
      <selection activeCell="D33" sqref="D33"/>
    </sheetView>
  </sheetViews>
  <sheetFormatPr defaultRowHeight="15" x14ac:dyDescent="0.25"/>
  <cols>
    <col min="2" max="2" width="15.140625" customWidth="1"/>
    <col min="3" max="3" width="15.42578125" customWidth="1"/>
    <col min="4" max="4" width="15.85546875" customWidth="1"/>
    <col min="5" max="5" width="15.7109375" customWidth="1"/>
  </cols>
  <sheetData>
    <row r="2" spans="2:29" ht="36" customHeight="1" x14ac:dyDescent="0.25">
      <c r="B2" s="94" t="s">
        <v>39</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
        <v>70</v>
      </c>
    </row>
    <row r="6" spans="2:29" ht="34.5" customHeight="1" x14ac:dyDescent="0.25">
      <c r="B6" s="5" t="s">
        <v>42</v>
      </c>
      <c r="C6" s="5" t="s">
        <v>17</v>
      </c>
      <c r="D6" s="5" t="s">
        <v>43</v>
      </c>
      <c r="E6" s="5" t="s">
        <v>67</v>
      </c>
    </row>
    <row r="7" spans="2:29" x14ac:dyDescent="0.25">
      <c r="B7" s="6" t="s">
        <v>35</v>
      </c>
      <c r="C7" s="2">
        <v>60410</v>
      </c>
      <c r="D7" s="12">
        <v>368.95118606191028</v>
      </c>
      <c r="E7" s="3">
        <f t="shared" ref="E7:E30" si="0">D7/$D$33</f>
        <v>0.23957869224799369</v>
      </c>
    </row>
    <row r="8" spans="2:29" x14ac:dyDescent="0.25">
      <c r="B8" s="6" t="s">
        <v>1</v>
      </c>
      <c r="C8" s="2">
        <v>46002</v>
      </c>
      <c r="D8" s="12">
        <v>451.92</v>
      </c>
      <c r="E8" s="3">
        <f t="shared" si="0"/>
        <v>0.29345454545454547</v>
      </c>
    </row>
    <row r="9" spans="2:29" x14ac:dyDescent="0.25">
      <c r="B9" s="6" t="s">
        <v>2</v>
      </c>
      <c r="C9" s="2">
        <v>49629</v>
      </c>
      <c r="D9" s="12">
        <v>578.15</v>
      </c>
      <c r="E9" s="3">
        <f t="shared" si="0"/>
        <v>0.37542207792207793</v>
      </c>
    </row>
    <row r="10" spans="2:29" x14ac:dyDescent="0.25">
      <c r="B10" s="6">
        <v>30</v>
      </c>
      <c r="C10" s="2">
        <v>19176</v>
      </c>
      <c r="D10" s="12">
        <v>714.33</v>
      </c>
      <c r="E10" s="3">
        <f t="shared" si="0"/>
        <v>0.4638506493506494</v>
      </c>
    </row>
    <row r="11" spans="2:29" x14ac:dyDescent="0.25">
      <c r="B11" s="6">
        <v>31</v>
      </c>
      <c r="C11" s="2">
        <v>12405</v>
      </c>
      <c r="D11" s="12">
        <v>734.55</v>
      </c>
      <c r="E11" s="3">
        <f t="shared" si="0"/>
        <v>0.47698051948051945</v>
      </c>
    </row>
    <row r="12" spans="2:29" x14ac:dyDescent="0.25">
      <c r="B12" s="6">
        <v>32</v>
      </c>
      <c r="C12" s="2">
        <v>11549</v>
      </c>
      <c r="D12" s="12">
        <v>748.33</v>
      </c>
      <c r="E12" s="3">
        <f t="shared" si="0"/>
        <v>0.48592857142857143</v>
      </c>
    </row>
    <row r="13" spans="2:29" x14ac:dyDescent="0.25">
      <c r="B13" s="6">
        <v>33</v>
      </c>
      <c r="C13" s="2">
        <v>10339</v>
      </c>
      <c r="D13" s="12">
        <v>774.18</v>
      </c>
      <c r="E13" s="3">
        <f t="shared" si="0"/>
        <v>0.50271428571428567</v>
      </c>
    </row>
    <row r="14" spans="2:29" x14ac:dyDescent="0.25">
      <c r="B14" s="6">
        <v>34</v>
      </c>
      <c r="C14" s="2">
        <v>8477</v>
      </c>
      <c r="D14" s="12">
        <v>814.61</v>
      </c>
      <c r="E14" s="3">
        <f t="shared" si="0"/>
        <v>0.52896753246753248</v>
      </c>
    </row>
    <row r="15" spans="2:29" x14ac:dyDescent="0.25">
      <c r="B15" s="6">
        <v>35</v>
      </c>
      <c r="C15" s="2">
        <v>38244</v>
      </c>
      <c r="D15" s="12">
        <v>838.33</v>
      </c>
      <c r="E15" s="3">
        <f t="shared" si="0"/>
        <v>0.54437012987012989</v>
      </c>
    </row>
    <row r="16" spans="2:29" x14ac:dyDescent="0.25">
      <c r="B16" s="6">
        <v>36</v>
      </c>
      <c r="C16" s="2">
        <v>13559</v>
      </c>
      <c r="D16" s="12">
        <v>884.24</v>
      </c>
      <c r="E16" s="3">
        <f t="shared" si="0"/>
        <v>0.57418181818181824</v>
      </c>
    </row>
    <row r="17" spans="2:5" x14ac:dyDescent="0.25">
      <c r="B17" s="6">
        <v>37</v>
      </c>
      <c r="C17" s="2">
        <v>12405</v>
      </c>
      <c r="D17" s="12">
        <v>928.36</v>
      </c>
      <c r="E17" s="3">
        <f t="shared" si="0"/>
        <v>0.60283116883116883</v>
      </c>
    </row>
    <row r="18" spans="2:5" x14ac:dyDescent="0.25">
      <c r="B18" s="6">
        <v>38</v>
      </c>
      <c r="C18" s="2">
        <v>12532</v>
      </c>
      <c r="D18" s="12">
        <v>979.52</v>
      </c>
      <c r="E18" s="3">
        <f t="shared" si="0"/>
        <v>0.63605194805194809</v>
      </c>
    </row>
    <row r="19" spans="2:5" x14ac:dyDescent="0.25">
      <c r="B19" s="6">
        <v>39</v>
      </c>
      <c r="C19" s="2">
        <v>12566</v>
      </c>
      <c r="D19" s="12">
        <v>1029.27</v>
      </c>
      <c r="E19" s="3">
        <f t="shared" si="0"/>
        <v>0.66835714285714287</v>
      </c>
    </row>
    <row r="20" spans="2:5" x14ac:dyDescent="0.25">
      <c r="B20" s="6">
        <v>40</v>
      </c>
      <c r="C20" s="2">
        <v>25593</v>
      </c>
      <c r="D20" s="12">
        <v>1024.99</v>
      </c>
      <c r="E20" s="3">
        <f t="shared" si="0"/>
        <v>0.6655779220779221</v>
      </c>
    </row>
    <row r="21" spans="2:5" x14ac:dyDescent="0.25">
      <c r="B21" s="6">
        <v>41</v>
      </c>
      <c r="C21" s="2">
        <v>15151</v>
      </c>
      <c r="D21" s="12">
        <v>1043.56</v>
      </c>
      <c r="E21" s="3">
        <f t="shared" si="0"/>
        <v>0.67763636363636359</v>
      </c>
    </row>
    <row r="22" spans="2:5" x14ac:dyDescent="0.25">
      <c r="B22" s="6">
        <v>42</v>
      </c>
      <c r="C22" s="2">
        <v>12018</v>
      </c>
      <c r="D22" s="12">
        <v>1048.6500000000001</v>
      </c>
      <c r="E22" s="3">
        <f t="shared" si="0"/>
        <v>0.68094155844155846</v>
      </c>
    </row>
    <row r="23" spans="2:5" x14ac:dyDescent="0.25">
      <c r="B23" s="6">
        <v>43</v>
      </c>
      <c r="C23" s="2">
        <v>11187</v>
      </c>
      <c r="D23" s="12">
        <v>1049.1500000000001</v>
      </c>
      <c r="E23" s="3">
        <f t="shared" si="0"/>
        <v>0.68126623376623385</v>
      </c>
    </row>
    <row r="24" spans="2:5" x14ac:dyDescent="0.25">
      <c r="B24" s="6">
        <v>44</v>
      </c>
      <c r="C24" s="2">
        <v>9940</v>
      </c>
      <c r="D24" s="12">
        <v>1065.3699999999999</v>
      </c>
      <c r="E24" s="3">
        <f t="shared" si="0"/>
        <v>0.69179870129870125</v>
      </c>
    </row>
    <row r="25" spans="2:5" x14ac:dyDescent="0.25">
      <c r="B25" s="6">
        <v>45</v>
      </c>
      <c r="C25" s="2">
        <v>9857</v>
      </c>
      <c r="D25" s="12">
        <v>1075.6300000000001</v>
      </c>
      <c r="E25" s="3">
        <f t="shared" si="0"/>
        <v>0.69846103896103906</v>
      </c>
    </row>
    <row r="26" spans="2:5" x14ac:dyDescent="0.25">
      <c r="B26" s="6" t="s">
        <v>36</v>
      </c>
      <c r="C26" s="2">
        <v>19296</v>
      </c>
      <c r="D26" s="12">
        <v>1205.8900000000001</v>
      </c>
      <c r="E26" s="3">
        <f t="shared" si="0"/>
        <v>0.7830454545454546</v>
      </c>
    </row>
    <row r="27" spans="2:5" x14ac:dyDescent="0.25">
      <c r="B27" s="6" t="s">
        <v>34</v>
      </c>
      <c r="C27" s="7">
        <f>SUM(C7:C26)</f>
        <v>410335</v>
      </c>
      <c r="D27" s="76">
        <v>754.88</v>
      </c>
      <c r="E27" s="79">
        <f t="shared" si="0"/>
        <v>0.49018181818181816</v>
      </c>
    </row>
    <row r="28" spans="2:5" x14ac:dyDescent="0.25">
      <c r="B28" s="6" t="s">
        <v>5</v>
      </c>
      <c r="C28" s="2">
        <v>217987</v>
      </c>
      <c r="D28" s="12">
        <v>541.91999999999996</v>
      </c>
      <c r="E28" s="3">
        <f t="shared" si="0"/>
        <v>0.35189610389610387</v>
      </c>
    </row>
    <row r="29" spans="2:5" x14ac:dyDescent="0.25">
      <c r="B29" s="6" t="s">
        <v>6</v>
      </c>
      <c r="C29" s="2">
        <v>89306</v>
      </c>
      <c r="D29" s="12">
        <v>904.49</v>
      </c>
      <c r="E29" s="3">
        <f t="shared" si="0"/>
        <v>0.58733116883116887</v>
      </c>
    </row>
    <row r="30" spans="2:5" x14ac:dyDescent="0.25">
      <c r="B30" s="6" t="s">
        <v>38</v>
      </c>
      <c r="C30" s="2">
        <v>103042</v>
      </c>
      <c r="D30" s="12">
        <v>1075.72</v>
      </c>
      <c r="E30" s="3">
        <f t="shared" si="0"/>
        <v>0.69851948051948054</v>
      </c>
    </row>
    <row r="31" spans="2:5" x14ac:dyDescent="0.25">
      <c r="B31" s="96" t="s">
        <v>53</v>
      </c>
      <c r="C31" s="96"/>
      <c r="D31" s="96"/>
      <c r="E31" s="96"/>
    </row>
    <row r="32" spans="2:5" x14ac:dyDescent="0.25">
      <c r="B32" s="97"/>
      <c r="C32" s="97"/>
      <c r="D32" s="97"/>
      <c r="E32" s="97"/>
    </row>
    <row r="33" spans="2:4" ht="40.5" customHeight="1" x14ac:dyDescent="0.25">
      <c r="B33" s="95" t="s">
        <v>69</v>
      </c>
      <c r="C33" s="95"/>
      <c r="D33" s="49">
        <v>1540</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{F7714449-60C9-47BE-8A1E-03D3274A4FEC}</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F7714449-60C9-47BE-8A1E-03D3274A4FEC}">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16"/>
  <sheetViews>
    <sheetView workbookViewId="0">
      <selection activeCell="C7" sqref="C7:D13"/>
    </sheetView>
  </sheetViews>
  <sheetFormatPr defaultRowHeight="15" x14ac:dyDescent="0.25"/>
  <cols>
    <col min="2" max="2" width="15.140625" customWidth="1"/>
    <col min="3" max="3" width="15.42578125" customWidth="1"/>
    <col min="4" max="5" width="15.28515625" customWidth="1"/>
  </cols>
  <sheetData>
    <row r="2" spans="2:29" ht="68.25" customHeight="1" x14ac:dyDescent="0.25">
      <c r="B2" s="94" t="s">
        <v>48</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tr">
        <f>'starosna mirovina BMU'!B5</f>
        <v>For August 2026 (paid in September 2026)</v>
      </c>
    </row>
    <row r="6" spans="2:29" ht="33" customHeight="1" x14ac:dyDescent="0.25">
      <c r="B6" s="5" t="s">
        <v>42</v>
      </c>
      <c r="C6" s="5" t="str">
        <f>'starosna mirovina BMU'!C6</f>
        <v>Number of beneficiaries</v>
      </c>
      <c r="D6" s="5" t="str">
        <f>'starosna mirovina BMU'!D6</f>
        <v>Average net pension amount</v>
      </c>
      <c r="E6" s="5" t="str">
        <f>'starosna mirovina BMU'!E6</f>
        <v>Net replacement rate for July 2026.</v>
      </c>
    </row>
    <row r="7" spans="2:29" x14ac:dyDescent="0.25">
      <c r="B7" s="6">
        <v>41</v>
      </c>
      <c r="C7" s="2">
        <v>31385</v>
      </c>
      <c r="D7" s="12">
        <v>800.35264425681055</v>
      </c>
      <c r="E7" s="3">
        <f t="shared" ref="E7:E13" si="0">D7/$D$16</f>
        <v>0.51970950925766923</v>
      </c>
    </row>
    <row r="8" spans="2:29" x14ac:dyDescent="0.25">
      <c r="B8" s="6">
        <v>42</v>
      </c>
      <c r="C8" s="2">
        <v>13002</v>
      </c>
      <c r="D8" s="12">
        <v>835.89</v>
      </c>
      <c r="E8" s="3">
        <f t="shared" si="0"/>
        <v>0.54278571428571432</v>
      </c>
    </row>
    <row r="9" spans="2:29" x14ac:dyDescent="0.25">
      <c r="B9" s="6">
        <v>43</v>
      </c>
      <c r="C9" s="2">
        <v>7429</v>
      </c>
      <c r="D9" s="12">
        <v>873.89</v>
      </c>
      <c r="E9" s="3">
        <f t="shared" si="0"/>
        <v>0.56746103896103894</v>
      </c>
    </row>
    <row r="10" spans="2:29" x14ac:dyDescent="0.25">
      <c r="B10" s="6">
        <v>44</v>
      </c>
      <c r="C10" s="2">
        <v>4321</v>
      </c>
      <c r="D10" s="12">
        <v>906.94</v>
      </c>
      <c r="E10" s="3">
        <f t="shared" si="0"/>
        <v>0.58892207792207796</v>
      </c>
    </row>
    <row r="11" spans="2:29" x14ac:dyDescent="0.25">
      <c r="B11" s="6">
        <v>45</v>
      </c>
      <c r="C11" s="2">
        <v>2476</v>
      </c>
      <c r="D11" s="12">
        <v>930.67</v>
      </c>
      <c r="E11" s="3">
        <f t="shared" si="0"/>
        <v>0.60433116883116877</v>
      </c>
    </row>
    <row r="12" spans="2:29" x14ac:dyDescent="0.25">
      <c r="B12" s="6" t="s">
        <v>36</v>
      </c>
      <c r="C12" s="2">
        <v>2166</v>
      </c>
      <c r="D12" s="12">
        <v>956.78</v>
      </c>
      <c r="E12" s="3">
        <f t="shared" si="0"/>
        <v>0.62128571428571422</v>
      </c>
    </row>
    <row r="13" spans="2:29" x14ac:dyDescent="0.25">
      <c r="B13" s="6" t="s">
        <v>34</v>
      </c>
      <c r="C13" s="45">
        <f>SUM(C7:C12)</f>
        <v>60779</v>
      </c>
      <c r="D13" s="81">
        <v>835.4</v>
      </c>
      <c r="E13" s="79">
        <f t="shared" si="0"/>
        <v>0.54246753246753243</v>
      </c>
    </row>
    <row r="14" spans="2:29" x14ac:dyDescent="0.25">
      <c r="B14" s="98" t="str">
        <f>'starosna mirovina BMU'!B31</f>
        <v xml:space="preserve">Number of beneficiaries not including Active Military Personnel (DVO), Police Officers (PO), Authorised Officials (OSO), Croatian Veterans from the Homeland War- ZOHBDR and Members of the Croatian Defence Council (HVO).   </v>
      </c>
      <c r="C14" s="98"/>
      <c r="D14" s="98"/>
      <c r="E14" s="98"/>
    </row>
    <row r="15" spans="2:29" x14ac:dyDescent="0.25">
      <c r="B15" s="99"/>
      <c r="C15" s="99"/>
      <c r="D15" s="99"/>
      <c r="E15" s="99"/>
    </row>
    <row r="16" spans="2:29" ht="44.25" customHeight="1" x14ac:dyDescent="0.25">
      <c r="B16" s="95" t="str">
        <f>'starosna mirovina BMU'!B33:C33</f>
        <v>Prosječna mjesečna isplaćena netoplaća Republike Hrvatske za srpanj 2026. u eurima (EUR) (izvor: DZS)</v>
      </c>
      <c r="C16" s="95"/>
      <c r="D16" s="46">
        <f>'starosna mirovina BMU'!D33</f>
        <v>1540</v>
      </c>
    </row>
  </sheetData>
  <mergeCells count="3">
    <mergeCell ref="B2:E2"/>
    <mergeCell ref="B16:C16"/>
    <mergeCell ref="B14:E15"/>
  </mergeCells>
  <conditionalFormatting sqref="E7:E13">
    <cfRule type="dataBar" priority="2">
      <dataBar>
        <cfvo type="min"/>
        <cfvo type="max"/>
        <color rgb="FF63C384"/>
      </dataBar>
      <extLst>
        <ext xmlns:x14="http://schemas.microsoft.com/office/spreadsheetml/2009/9/main" uri="{B025F937-C7B1-47D3-B67F-A62EFF666E3E}">
          <x14:id>{52E7E933-229F-4E7B-B9DF-D0F23A3615E3}</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52E7E933-229F-4E7B-B9DF-D0F23A3615E3}">
            <x14:dataBar minLength="0" maxLength="100" border="1" negativeBarBorderColorSameAsPositive="0">
              <x14:cfvo type="autoMin"/>
              <x14:cfvo type="autoMax"/>
              <x14:borderColor rgb="FF63C384"/>
              <x14:negativeFillColor rgb="FFFF0000"/>
              <x14:negativeBorderColor rgb="FFFF0000"/>
              <x14:axisColor rgb="FF000000"/>
            </x14:dataBar>
          </x14:cfRule>
          <xm:sqref>E7:E13</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zoomScaleNormal="100" workbookViewId="0">
      <selection activeCell="C7" sqref="C7:D30"/>
    </sheetView>
  </sheetViews>
  <sheetFormatPr defaultRowHeight="15" x14ac:dyDescent="0.25"/>
  <cols>
    <col min="2" max="2" width="15.140625" customWidth="1"/>
    <col min="3" max="4" width="16.140625" customWidth="1"/>
    <col min="5" max="5" width="15.28515625" customWidth="1"/>
  </cols>
  <sheetData>
    <row r="2" spans="2:29" ht="59.25" customHeight="1" x14ac:dyDescent="0.25">
      <c r="B2" s="100" t="s">
        <v>49</v>
      </c>
      <c r="C2" s="100"/>
      <c r="D2" s="100"/>
      <c r="E2" s="100"/>
      <c r="F2" s="9"/>
      <c r="G2" s="9"/>
      <c r="H2" s="9"/>
      <c r="I2" s="9"/>
      <c r="J2" s="9"/>
      <c r="K2" s="9"/>
      <c r="L2" s="9"/>
      <c r="M2" s="9"/>
      <c r="N2" s="9"/>
      <c r="O2" s="9"/>
      <c r="P2" s="9"/>
      <c r="Q2" s="9"/>
      <c r="R2" s="9"/>
      <c r="S2" s="9"/>
      <c r="T2" s="9"/>
      <c r="U2" s="9"/>
      <c r="V2" s="9"/>
      <c r="W2" s="9"/>
      <c r="X2" s="9"/>
      <c r="Y2" s="9"/>
      <c r="Z2" s="9"/>
      <c r="AA2" s="9"/>
      <c r="AB2" s="9"/>
      <c r="AC2" s="9"/>
    </row>
    <row r="5" spans="2:29" x14ac:dyDescent="0.25">
      <c r="B5" t="str">
        <f>'starosna mirovina BMU'!B5</f>
        <v>For August 2026 (paid in September 2026)</v>
      </c>
    </row>
    <row r="6" spans="2:29" ht="40.5" customHeight="1" x14ac:dyDescent="0.25">
      <c r="B6" s="5" t="s">
        <v>42</v>
      </c>
      <c r="C6" s="5" t="str">
        <f>'starosna mirovina BMU'!C6</f>
        <v>Number of beneficiaries</v>
      </c>
      <c r="D6" s="5" t="str">
        <f>'starosna mirovina BMU'!D6</f>
        <v>Average net pension amount</v>
      </c>
      <c r="E6" s="5" t="str">
        <f>'starosna mirovina BMU'!E6</f>
        <v>Net replacement rate for July 2026.</v>
      </c>
    </row>
    <row r="7" spans="2:29" x14ac:dyDescent="0.25">
      <c r="B7" s="6" t="s">
        <v>35</v>
      </c>
      <c r="C7" s="2">
        <v>17167</v>
      </c>
      <c r="D7" s="12">
        <v>486.14607386264339</v>
      </c>
      <c r="E7" s="3">
        <f t="shared" ref="E7:E30" si="0">D7/$D$33</f>
        <v>0.31567926874197622</v>
      </c>
    </row>
    <row r="8" spans="2:29" x14ac:dyDescent="0.25">
      <c r="B8" s="6" t="s">
        <v>1</v>
      </c>
      <c r="C8" s="2">
        <v>14179</v>
      </c>
      <c r="D8" s="12">
        <v>660.5</v>
      </c>
      <c r="E8" s="3">
        <f t="shared" si="0"/>
        <v>0.42889610389610389</v>
      </c>
      <c r="I8" s="1"/>
    </row>
    <row r="9" spans="2:29" x14ac:dyDescent="0.25">
      <c r="B9" s="6" t="s">
        <v>2</v>
      </c>
      <c r="C9" s="2">
        <v>15508</v>
      </c>
      <c r="D9" s="12">
        <v>771.48</v>
      </c>
      <c r="E9" s="3">
        <f t="shared" si="0"/>
        <v>0.50096103896103894</v>
      </c>
    </row>
    <row r="10" spans="2:29" x14ac:dyDescent="0.25">
      <c r="B10" s="6">
        <v>30</v>
      </c>
      <c r="C10" s="2">
        <v>2826</v>
      </c>
      <c r="D10" s="12">
        <v>815.74</v>
      </c>
      <c r="E10" s="3">
        <f t="shared" si="0"/>
        <v>0.52970129870129867</v>
      </c>
    </row>
    <row r="11" spans="2:29" x14ac:dyDescent="0.25">
      <c r="B11" s="6">
        <v>31</v>
      </c>
      <c r="C11" s="2">
        <v>2265</v>
      </c>
      <c r="D11" s="12">
        <v>828.56</v>
      </c>
      <c r="E11" s="3">
        <f t="shared" si="0"/>
        <v>0.53802597402597396</v>
      </c>
    </row>
    <row r="12" spans="2:29" x14ac:dyDescent="0.25">
      <c r="B12" s="6">
        <v>32</v>
      </c>
      <c r="C12" s="2">
        <v>2033</v>
      </c>
      <c r="D12" s="12">
        <v>835.76</v>
      </c>
      <c r="E12" s="3">
        <f t="shared" si="0"/>
        <v>0.54270129870129868</v>
      </c>
    </row>
    <row r="13" spans="2:29" x14ac:dyDescent="0.25">
      <c r="B13" s="6">
        <v>33</v>
      </c>
      <c r="C13" s="2">
        <v>1667</v>
      </c>
      <c r="D13" s="12">
        <v>860.56</v>
      </c>
      <c r="E13" s="3">
        <f t="shared" si="0"/>
        <v>0.55880519480519475</v>
      </c>
    </row>
    <row r="14" spans="2:29" x14ac:dyDescent="0.25">
      <c r="B14" s="6">
        <v>34</v>
      </c>
      <c r="C14" s="2">
        <v>1283</v>
      </c>
      <c r="D14" s="12">
        <v>849.75</v>
      </c>
      <c r="E14" s="3">
        <f t="shared" si="0"/>
        <v>0.55178571428571432</v>
      </c>
    </row>
    <row r="15" spans="2:29" x14ac:dyDescent="0.25">
      <c r="B15" s="6">
        <v>35</v>
      </c>
      <c r="C15" s="2">
        <v>1074</v>
      </c>
      <c r="D15" s="12">
        <v>841.1</v>
      </c>
      <c r="E15" s="3">
        <f t="shared" si="0"/>
        <v>0.54616883116883119</v>
      </c>
    </row>
    <row r="16" spans="2:29" x14ac:dyDescent="0.25">
      <c r="B16" s="6">
        <v>36</v>
      </c>
      <c r="C16" s="2">
        <v>823</v>
      </c>
      <c r="D16" s="12">
        <v>863.72</v>
      </c>
      <c r="E16" s="3">
        <f t="shared" si="0"/>
        <v>0.56085714285714283</v>
      </c>
    </row>
    <row r="17" spans="2:5" x14ac:dyDescent="0.25">
      <c r="B17" s="6">
        <v>37</v>
      </c>
      <c r="C17" s="2">
        <v>604</v>
      </c>
      <c r="D17" s="12">
        <v>848.8</v>
      </c>
      <c r="E17" s="3">
        <f t="shared" si="0"/>
        <v>0.55116883116883109</v>
      </c>
    </row>
    <row r="18" spans="2:5" x14ac:dyDescent="0.25">
      <c r="B18" s="6">
        <v>38</v>
      </c>
      <c r="C18" s="2">
        <v>475</v>
      </c>
      <c r="D18" s="12">
        <v>876.48</v>
      </c>
      <c r="E18" s="3">
        <f t="shared" si="0"/>
        <v>0.56914285714285717</v>
      </c>
    </row>
    <row r="19" spans="2:5" x14ac:dyDescent="0.25">
      <c r="B19" s="6">
        <v>39</v>
      </c>
      <c r="C19" s="2">
        <v>288</v>
      </c>
      <c r="D19" s="12">
        <v>893.32</v>
      </c>
      <c r="E19" s="3">
        <f t="shared" si="0"/>
        <v>0.58007792207792208</v>
      </c>
    </row>
    <row r="20" spans="2:5" x14ac:dyDescent="0.25">
      <c r="B20" s="6">
        <v>40</v>
      </c>
      <c r="C20" s="2">
        <v>233</v>
      </c>
      <c r="D20" s="12">
        <v>868.79</v>
      </c>
      <c r="E20" s="3">
        <f t="shared" si="0"/>
        <v>0.56414935064935068</v>
      </c>
    </row>
    <row r="21" spans="2:5" x14ac:dyDescent="0.25">
      <c r="B21" s="6">
        <v>41</v>
      </c>
      <c r="C21" s="2">
        <v>117</v>
      </c>
      <c r="D21" s="12">
        <v>888.87</v>
      </c>
      <c r="E21" s="3">
        <f t="shared" si="0"/>
        <v>0.57718831168831164</v>
      </c>
    </row>
    <row r="22" spans="2:5" x14ac:dyDescent="0.25">
      <c r="B22" s="6">
        <v>42</v>
      </c>
      <c r="C22" s="2">
        <v>58</v>
      </c>
      <c r="D22" s="12">
        <v>929.38</v>
      </c>
      <c r="E22" s="3">
        <f t="shared" si="0"/>
        <v>0.60349350649350653</v>
      </c>
    </row>
    <row r="23" spans="2:5" x14ac:dyDescent="0.25">
      <c r="B23" s="6">
        <v>43</v>
      </c>
      <c r="C23" s="2">
        <v>42</v>
      </c>
      <c r="D23" s="12">
        <v>939.97</v>
      </c>
      <c r="E23" s="3">
        <f t="shared" si="0"/>
        <v>0.61037012987012984</v>
      </c>
    </row>
    <row r="24" spans="2:5" x14ac:dyDescent="0.25">
      <c r="B24" s="6">
        <v>44</v>
      </c>
      <c r="C24" s="2">
        <v>24</v>
      </c>
      <c r="D24" s="12">
        <v>973.13</v>
      </c>
      <c r="E24" s="3">
        <f t="shared" si="0"/>
        <v>0.63190259740259735</v>
      </c>
    </row>
    <row r="25" spans="2:5" x14ac:dyDescent="0.25">
      <c r="B25" s="6">
        <v>45</v>
      </c>
      <c r="C25" s="2">
        <v>15</v>
      </c>
      <c r="D25" s="12">
        <v>945.01</v>
      </c>
      <c r="E25" s="3">
        <f t="shared" si="0"/>
        <v>0.61364285714285716</v>
      </c>
    </row>
    <row r="26" spans="2:5" x14ac:dyDescent="0.25">
      <c r="B26" s="6" t="s">
        <v>36</v>
      </c>
      <c r="C26" s="2">
        <v>14</v>
      </c>
      <c r="D26" s="12">
        <v>1058.58</v>
      </c>
      <c r="E26" s="3">
        <f t="shared" si="0"/>
        <v>0.68738961038961033</v>
      </c>
    </row>
    <row r="27" spans="2:5" x14ac:dyDescent="0.25">
      <c r="B27" s="6" t="s">
        <v>34</v>
      </c>
      <c r="C27" s="7">
        <f>SUM(C7:C26)</f>
        <v>60695</v>
      </c>
      <c r="D27" s="76">
        <v>681</v>
      </c>
      <c r="E27" s="79">
        <f t="shared" si="0"/>
        <v>0.44220779220779222</v>
      </c>
    </row>
    <row r="28" spans="2:5" x14ac:dyDescent="0.25">
      <c r="B28" s="6" t="s">
        <v>5</v>
      </c>
      <c r="C28" s="2">
        <v>56928</v>
      </c>
      <c r="D28" s="12">
        <v>668.93</v>
      </c>
      <c r="E28" s="3">
        <f t="shared" si="0"/>
        <v>0.43437012987012985</v>
      </c>
    </row>
    <row r="29" spans="2:5" x14ac:dyDescent="0.25">
      <c r="B29" s="6" t="s">
        <v>6</v>
      </c>
      <c r="C29" s="2">
        <v>3264</v>
      </c>
      <c r="D29" s="12">
        <v>857.98</v>
      </c>
      <c r="E29" s="3">
        <f t="shared" si="0"/>
        <v>0.55712987012987014</v>
      </c>
    </row>
    <row r="30" spans="2:5" x14ac:dyDescent="0.25">
      <c r="B30" s="6" t="s">
        <v>37</v>
      </c>
      <c r="C30" s="2">
        <v>503</v>
      </c>
      <c r="D30" s="12">
        <v>898.92</v>
      </c>
      <c r="E30" s="3">
        <f t="shared" si="0"/>
        <v>0.58371428571428574</v>
      </c>
    </row>
    <row r="31" spans="2:5"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5" x14ac:dyDescent="0.25">
      <c r="B32" s="97"/>
      <c r="C32" s="97"/>
      <c r="D32" s="97"/>
      <c r="E32" s="97"/>
    </row>
    <row r="33" spans="2:4" ht="46.5" customHeight="1" x14ac:dyDescent="0.25">
      <c r="B33" s="95" t="str">
        <f>'starosna mirovina BMU'!B33:C33</f>
        <v>Prosječna mjesečna isplaćena netoplaća Republike Hrvatske za srpanj 2026. u eurima (EUR) (izvor: DZS)</v>
      </c>
      <c r="C33" s="95"/>
      <c r="D33" s="46">
        <f>'starosna mirovina BMU'!D33</f>
        <v>1540</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{1ED73458-5716-4A54-99D4-F957A34FA6A2}</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1ED73458-5716-4A54-99D4-F957A34FA6A2}">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E34"/>
  <sheetViews>
    <sheetView zoomScaleNormal="100" workbookViewId="0"/>
  </sheetViews>
  <sheetFormatPr defaultRowHeight="15" x14ac:dyDescent="0.25"/>
  <cols>
    <col min="2" max="2" width="15.140625" customWidth="1"/>
    <col min="3" max="3" width="22.42578125" customWidth="1"/>
    <col min="4" max="5" width="16.7109375" customWidth="1"/>
    <col min="9" max="9" width="12" bestFit="1" customWidth="1"/>
  </cols>
  <sheetData>
    <row r="2" spans="2:5" ht="49.5" customHeight="1" x14ac:dyDescent="0.25">
      <c r="B2" s="94" t="s">
        <v>11</v>
      </c>
      <c r="C2" s="94"/>
      <c r="D2" s="94"/>
      <c r="E2" s="94"/>
    </row>
    <row r="3" spans="2:5" ht="18.75" customHeight="1" x14ac:dyDescent="0.25">
      <c r="B3" s="101" t="s">
        <v>12</v>
      </c>
      <c r="C3" s="101"/>
      <c r="D3" s="101"/>
      <c r="E3" s="102"/>
    </row>
    <row r="4" spans="2:5" x14ac:dyDescent="0.25">
      <c r="C4" s="11"/>
      <c r="D4" s="11"/>
    </row>
    <row r="6" spans="2:5" x14ac:dyDescent="0.25">
      <c r="B6" t="str">
        <f>'starosna prevedena iz inv.BMU'!B5</f>
        <v>For August 2026 (paid in September 2026)</v>
      </c>
    </row>
    <row r="7" spans="2:5" ht="24" x14ac:dyDescent="0.25">
      <c r="B7" s="5" t="s">
        <v>10</v>
      </c>
      <c r="C7" s="5" t="s">
        <v>0</v>
      </c>
      <c r="D7" s="5" t="s">
        <v>8</v>
      </c>
      <c r="E7" s="5" t="str">
        <f>'starosna mirovina BMU'!E6</f>
        <v>Net replacement rate for July 2026.</v>
      </c>
    </row>
    <row r="8" spans="2:5" x14ac:dyDescent="0.25">
      <c r="B8" s="6" t="s">
        <v>9</v>
      </c>
      <c r="C8" s="2">
        <v>79109</v>
      </c>
      <c r="D8" s="12">
        <v>287.86682476077311</v>
      </c>
      <c r="E8" s="3">
        <f t="shared" ref="E8:E31" si="0">D8/$D$34</f>
        <v>0.18692650958491761</v>
      </c>
    </row>
    <row r="9" spans="2:5" x14ac:dyDescent="0.25">
      <c r="B9" s="6" t="s">
        <v>1</v>
      </c>
      <c r="C9" s="2">
        <v>62083</v>
      </c>
      <c r="D9" s="2">
        <v>363.79</v>
      </c>
      <c r="E9" s="3">
        <f t="shared" si="0"/>
        <v>0.23622727272727273</v>
      </c>
    </row>
    <row r="10" spans="2:5" x14ac:dyDescent="0.25">
      <c r="B10" s="6" t="s">
        <v>2</v>
      </c>
      <c r="C10" s="2">
        <v>65926</v>
      </c>
      <c r="D10" s="2">
        <v>459.82</v>
      </c>
      <c r="E10" s="3">
        <f t="shared" si="0"/>
        <v>0.29858441558441556</v>
      </c>
    </row>
    <row r="11" spans="2:5" x14ac:dyDescent="0.25">
      <c r="B11" s="6">
        <v>30</v>
      </c>
      <c r="C11" s="2">
        <v>24220</v>
      </c>
      <c r="D11" s="2">
        <v>544.19000000000005</v>
      </c>
      <c r="E11" s="3">
        <f t="shared" si="0"/>
        <v>0.35337012987012989</v>
      </c>
    </row>
    <row r="12" spans="2:5" x14ac:dyDescent="0.25">
      <c r="B12" s="6">
        <v>31</v>
      </c>
      <c r="C12" s="2">
        <v>15667</v>
      </c>
      <c r="D12" s="2">
        <v>562.73</v>
      </c>
      <c r="E12" s="3">
        <f t="shared" si="0"/>
        <v>0.36540909090909091</v>
      </c>
    </row>
    <row r="13" spans="2:5" x14ac:dyDescent="0.25">
      <c r="B13" s="6">
        <v>32</v>
      </c>
      <c r="C13" s="2">
        <v>14476</v>
      </c>
      <c r="D13" s="2">
        <v>572.71</v>
      </c>
      <c r="E13" s="3">
        <f t="shared" si="0"/>
        <v>0.37188961038961044</v>
      </c>
    </row>
    <row r="14" spans="2:5" x14ac:dyDescent="0.25">
      <c r="B14" s="6">
        <v>33</v>
      </c>
      <c r="C14" s="2">
        <v>12648</v>
      </c>
      <c r="D14" s="2">
        <v>594.57000000000005</v>
      </c>
      <c r="E14" s="3">
        <f t="shared" si="0"/>
        <v>0.38608441558441564</v>
      </c>
    </row>
    <row r="15" spans="2:5" x14ac:dyDescent="0.25">
      <c r="B15" s="6">
        <v>34</v>
      </c>
      <c r="C15" s="2">
        <v>9880</v>
      </c>
      <c r="D15" s="2">
        <v>627.23</v>
      </c>
      <c r="E15" s="3">
        <f t="shared" si="0"/>
        <v>0.40729220779220782</v>
      </c>
    </row>
    <row r="16" spans="2:5" x14ac:dyDescent="0.25">
      <c r="B16" s="6">
        <v>35</v>
      </c>
      <c r="C16" s="2">
        <v>45732</v>
      </c>
      <c r="D16" s="2">
        <v>635.46</v>
      </c>
      <c r="E16" s="3">
        <f t="shared" si="0"/>
        <v>0.41263636363636363</v>
      </c>
    </row>
    <row r="17" spans="2:5" x14ac:dyDescent="0.25">
      <c r="B17" s="6">
        <v>36</v>
      </c>
      <c r="C17" s="2">
        <v>15233</v>
      </c>
      <c r="D17" s="2">
        <v>676.56</v>
      </c>
      <c r="E17" s="3">
        <f t="shared" si="0"/>
        <v>0.43932467532467528</v>
      </c>
    </row>
    <row r="18" spans="2:5" x14ac:dyDescent="0.25">
      <c r="B18" s="6">
        <v>37</v>
      </c>
      <c r="C18" s="2">
        <v>13154</v>
      </c>
      <c r="D18" s="2">
        <v>713.68</v>
      </c>
      <c r="E18" s="3">
        <f t="shared" si="0"/>
        <v>0.46342857142857141</v>
      </c>
    </row>
    <row r="19" spans="2:5" x14ac:dyDescent="0.25">
      <c r="B19" s="6">
        <v>38</v>
      </c>
      <c r="C19" s="2">
        <v>12503</v>
      </c>
      <c r="D19" s="2">
        <v>755.08</v>
      </c>
      <c r="E19" s="3">
        <f t="shared" si="0"/>
        <v>0.49031168831168837</v>
      </c>
    </row>
    <row r="20" spans="2:5" x14ac:dyDescent="0.25">
      <c r="B20" s="6">
        <v>39</v>
      </c>
      <c r="C20" s="2">
        <v>11689</v>
      </c>
      <c r="D20" s="2">
        <v>797.58</v>
      </c>
      <c r="E20" s="3">
        <f t="shared" si="0"/>
        <v>0.51790909090909099</v>
      </c>
    </row>
    <row r="21" spans="2:5" x14ac:dyDescent="0.25">
      <c r="B21" s="6">
        <v>40</v>
      </c>
      <c r="C21" s="2">
        <v>27902</v>
      </c>
      <c r="D21" s="2">
        <v>780.05</v>
      </c>
      <c r="E21" s="3">
        <f t="shared" si="0"/>
        <v>0.50652597402597399</v>
      </c>
    </row>
    <row r="22" spans="2:5" x14ac:dyDescent="0.25">
      <c r="B22" s="6">
        <v>41</v>
      </c>
      <c r="C22" s="2">
        <v>37315</v>
      </c>
      <c r="D22" s="2">
        <v>685.59</v>
      </c>
      <c r="E22" s="3">
        <f t="shared" si="0"/>
        <v>0.44518831168831169</v>
      </c>
    </row>
    <row r="23" spans="2:5" x14ac:dyDescent="0.25">
      <c r="B23" s="6">
        <v>42</v>
      </c>
      <c r="C23" s="2">
        <v>20419</v>
      </c>
      <c r="D23" s="2">
        <v>727.54</v>
      </c>
      <c r="E23" s="3">
        <f t="shared" si="0"/>
        <v>0.47242857142857142</v>
      </c>
    </row>
    <row r="24" spans="2:5" x14ac:dyDescent="0.25">
      <c r="B24" s="6">
        <v>43</v>
      </c>
      <c r="C24" s="2">
        <v>15091</v>
      </c>
      <c r="D24" s="2">
        <v>758.34</v>
      </c>
      <c r="E24" s="3">
        <f t="shared" si="0"/>
        <v>0.49242857142857144</v>
      </c>
    </row>
    <row r="25" spans="2:5" x14ac:dyDescent="0.25">
      <c r="B25" s="6">
        <v>44</v>
      </c>
      <c r="C25" s="2">
        <v>11425</v>
      </c>
      <c r="D25" s="2">
        <v>790.15</v>
      </c>
      <c r="E25" s="3">
        <f t="shared" si="0"/>
        <v>0.51308441558441553</v>
      </c>
    </row>
    <row r="26" spans="2:5" x14ac:dyDescent="0.25">
      <c r="B26" s="6">
        <v>45</v>
      </c>
      <c r="C26" s="2">
        <v>9557</v>
      </c>
      <c r="D26" s="2">
        <v>808.13</v>
      </c>
      <c r="E26" s="3">
        <f t="shared" si="0"/>
        <v>0.52475974025974026</v>
      </c>
    </row>
    <row r="27" spans="2:5" x14ac:dyDescent="0.25">
      <c r="B27" s="6" t="s">
        <v>3</v>
      </c>
      <c r="C27" s="2">
        <v>15515</v>
      </c>
      <c r="D27" s="2">
        <v>897.91</v>
      </c>
      <c r="E27" s="3">
        <f t="shared" si="0"/>
        <v>0.58305844155844155</v>
      </c>
    </row>
    <row r="28" spans="2:5" x14ac:dyDescent="0.25">
      <c r="B28" s="6" t="s">
        <v>4</v>
      </c>
      <c r="C28" s="7">
        <v>519544</v>
      </c>
      <c r="D28" s="7">
        <v>561.12</v>
      </c>
      <c r="E28" s="4">
        <f t="shared" si="0"/>
        <v>0.36436363636363639</v>
      </c>
    </row>
    <row r="29" spans="2:5" x14ac:dyDescent="0.25">
      <c r="B29" s="6" t="s">
        <v>5</v>
      </c>
      <c r="C29" s="2">
        <v>284009</v>
      </c>
      <c r="D29" s="2">
        <v>421.38</v>
      </c>
      <c r="E29" s="3">
        <f t="shared" si="0"/>
        <v>0.2736233766233766</v>
      </c>
    </row>
    <row r="30" spans="2:5" x14ac:dyDescent="0.25">
      <c r="B30" s="6" t="s">
        <v>6</v>
      </c>
      <c r="C30" s="2">
        <v>98311</v>
      </c>
      <c r="D30" s="2">
        <v>686.78</v>
      </c>
      <c r="E30" s="3">
        <f t="shared" si="0"/>
        <v>0.44596103896103895</v>
      </c>
    </row>
    <row r="31" spans="2:5" x14ac:dyDescent="0.25">
      <c r="B31" s="6" t="s">
        <v>7</v>
      </c>
      <c r="C31" s="2">
        <v>137224</v>
      </c>
      <c r="D31" s="2">
        <v>760.29</v>
      </c>
      <c r="E31" s="3">
        <f t="shared" si="0"/>
        <v>0.49369480519480519</v>
      </c>
    </row>
    <row r="34" spans="2:4" ht="51" customHeight="1" x14ac:dyDescent="0.25">
      <c r="B34" s="103" t="str">
        <f>'starosna mirovina BMU'!B33:C33</f>
        <v>Prosječna mjesečna isplaćena netoplaća Republike Hrvatske za srpanj 2026. u eurima (EUR) (izvor: DZS)</v>
      </c>
      <c r="C34" s="104"/>
      <c r="D34" s="46">
        <f>'starosna mirovina BMU'!D33</f>
        <v>1540</v>
      </c>
    </row>
  </sheetData>
  <mergeCells count="3">
    <mergeCell ref="B2:E2"/>
    <mergeCell ref="B3:E3"/>
    <mergeCell ref="B34:C34"/>
  </mergeCells>
  <conditionalFormatting sqref="E8:E31">
    <cfRule type="dataBar" priority="1">
      <dataBar>
        <cfvo type="min"/>
        <cfvo type="max"/>
        <color rgb="FF63C384"/>
      </dataBar>
      <extLst>
        <ext xmlns:x14="http://schemas.microsoft.com/office/spreadsheetml/2009/9/main" uri="{B025F937-C7B1-47D3-B67F-A62EFF666E3E}">
          <x14:id>{89C67D4C-8C51-4FA9-9997-5614D88EF127}</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89C67D4C-8C51-4FA9-9997-5614D88EF127}">
            <x14:dataBar minLength="0" maxLength="100" border="1" negativeBarBorderColorSameAsPositive="0">
              <x14:cfvo type="autoMin"/>
              <x14:cfvo type="autoMax"/>
              <x14:borderColor rgb="FF63C384"/>
              <x14:negativeFillColor rgb="FFFF0000"/>
              <x14:negativeBorderColor rgb="FFFF0000"/>
              <x14:axisColor rgb="FF000000"/>
            </x14:dataBar>
          </x14:cfRule>
          <xm:sqref>E8:E31</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0"/>
  <sheetViews>
    <sheetView workbookViewId="0">
      <selection activeCell="C7" sqref="C7:D27"/>
    </sheetView>
  </sheetViews>
  <sheetFormatPr defaultRowHeight="15" x14ac:dyDescent="0.25"/>
  <cols>
    <col min="2" max="2" width="15.140625" customWidth="1"/>
    <col min="3" max="3" width="14.85546875" customWidth="1"/>
    <col min="4" max="5" width="15.7109375" customWidth="1"/>
  </cols>
  <sheetData>
    <row r="2" spans="2:29" ht="49.5" customHeight="1" x14ac:dyDescent="0.25">
      <c r="B2" s="94" t="s">
        <v>50</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tr">
        <f>'starosna mirovina BMU'!B5</f>
        <v>For August 2026 (paid in September 2026)</v>
      </c>
    </row>
    <row r="6" spans="2:29" ht="37.5" customHeight="1" x14ac:dyDescent="0.25">
      <c r="B6" s="5" t="s">
        <v>42</v>
      </c>
      <c r="C6" s="5" t="str">
        <f>'starosna mirovina BMU'!C6</f>
        <v>Number of beneficiaries</v>
      </c>
      <c r="D6" s="5" t="str">
        <f>'starosna mirovina BMU'!D6</f>
        <v>Average net pension amount</v>
      </c>
      <c r="E6" s="5" t="str">
        <f>'starosna mirovina BMU'!E6</f>
        <v>Net replacement rate for July 2026.</v>
      </c>
    </row>
    <row r="7" spans="2:29" x14ac:dyDescent="0.25">
      <c r="B7" s="6">
        <v>30</v>
      </c>
      <c r="C7" s="2">
        <v>3229</v>
      </c>
      <c r="D7" s="12">
        <v>502.97021678538249</v>
      </c>
      <c r="E7" s="3">
        <f t="shared" ref="E7:E27" si="0">D7/$D$30</f>
        <v>0.32660403687362499</v>
      </c>
    </row>
    <row r="8" spans="2:29" x14ac:dyDescent="0.25">
      <c r="B8" s="6">
        <v>31</v>
      </c>
      <c r="C8" s="2">
        <v>3546</v>
      </c>
      <c r="D8" s="12">
        <v>480.89</v>
      </c>
      <c r="E8" s="3">
        <f t="shared" si="0"/>
        <v>0.31226623376623375</v>
      </c>
    </row>
    <row r="9" spans="2:29" x14ac:dyDescent="0.25">
      <c r="B9" s="6">
        <v>32</v>
      </c>
      <c r="C9" s="2">
        <v>5084</v>
      </c>
      <c r="D9" s="12">
        <v>521.13</v>
      </c>
      <c r="E9" s="3">
        <f t="shared" si="0"/>
        <v>0.33839610389610392</v>
      </c>
    </row>
    <row r="10" spans="2:29" x14ac:dyDescent="0.25">
      <c r="B10" s="6">
        <v>33</v>
      </c>
      <c r="C10" s="2">
        <v>5796</v>
      </c>
      <c r="D10" s="12">
        <v>557.38</v>
      </c>
      <c r="E10" s="3">
        <f t="shared" si="0"/>
        <v>0.36193506493506494</v>
      </c>
    </row>
    <row r="11" spans="2:29" x14ac:dyDescent="0.25">
      <c r="B11" s="6">
        <v>34</v>
      </c>
      <c r="C11" s="2">
        <v>5434</v>
      </c>
      <c r="D11" s="12">
        <v>581.70000000000005</v>
      </c>
      <c r="E11" s="3">
        <f t="shared" si="0"/>
        <v>0.37772727272727274</v>
      </c>
    </row>
    <row r="12" spans="2:29" x14ac:dyDescent="0.25">
      <c r="B12" s="6">
        <v>35</v>
      </c>
      <c r="C12" s="2">
        <v>11826</v>
      </c>
      <c r="D12" s="12">
        <v>636.84</v>
      </c>
      <c r="E12" s="3">
        <f t="shared" si="0"/>
        <v>0.41353246753246753</v>
      </c>
    </row>
    <row r="13" spans="2:29" x14ac:dyDescent="0.25">
      <c r="B13" s="6">
        <v>36</v>
      </c>
      <c r="C13" s="2">
        <v>9679</v>
      </c>
      <c r="D13" s="12">
        <v>647.85</v>
      </c>
      <c r="E13" s="3">
        <f t="shared" si="0"/>
        <v>0.42068181818181821</v>
      </c>
    </row>
    <row r="14" spans="2:29" x14ac:dyDescent="0.25">
      <c r="B14" s="6">
        <v>37</v>
      </c>
      <c r="C14" s="2">
        <v>10249</v>
      </c>
      <c r="D14" s="12">
        <v>667.52</v>
      </c>
      <c r="E14" s="3">
        <f t="shared" si="0"/>
        <v>0.43345454545454543</v>
      </c>
    </row>
    <row r="15" spans="2:29" x14ac:dyDescent="0.25">
      <c r="B15" s="6">
        <v>38</v>
      </c>
      <c r="C15" s="2">
        <v>9856</v>
      </c>
      <c r="D15" s="12">
        <v>678.65</v>
      </c>
      <c r="E15" s="3">
        <f t="shared" si="0"/>
        <v>0.44068181818181817</v>
      </c>
    </row>
    <row r="16" spans="2:29" x14ac:dyDescent="0.25">
      <c r="B16" s="6">
        <v>39</v>
      </c>
      <c r="C16" s="2">
        <v>8130</v>
      </c>
      <c r="D16" s="12">
        <v>701.67</v>
      </c>
      <c r="E16" s="3">
        <f t="shared" si="0"/>
        <v>0.45562987012987011</v>
      </c>
    </row>
    <row r="17" spans="2:5" x14ac:dyDescent="0.25">
      <c r="B17" s="6">
        <v>40</v>
      </c>
      <c r="C17" s="2">
        <v>5157</v>
      </c>
      <c r="D17" s="12">
        <v>723.86</v>
      </c>
      <c r="E17" s="3">
        <f t="shared" si="0"/>
        <v>0.47003896103896103</v>
      </c>
    </row>
    <row r="18" spans="2:5" x14ac:dyDescent="0.25">
      <c r="B18" s="6">
        <v>41</v>
      </c>
      <c r="C18" s="2">
        <v>1600</v>
      </c>
      <c r="D18" s="12">
        <v>715.46</v>
      </c>
      <c r="E18" s="3">
        <f t="shared" si="0"/>
        <v>0.4645844155844156</v>
      </c>
    </row>
    <row r="19" spans="2:5" x14ac:dyDescent="0.25">
      <c r="B19" s="6">
        <v>42</v>
      </c>
      <c r="C19" s="2">
        <v>582</v>
      </c>
      <c r="D19" s="12">
        <v>710.34</v>
      </c>
      <c r="E19" s="3">
        <f t="shared" si="0"/>
        <v>0.46125974025974026</v>
      </c>
    </row>
    <row r="20" spans="2:5" x14ac:dyDescent="0.25">
      <c r="B20" s="6">
        <v>43</v>
      </c>
      <c r="C20" s="2">
        <v>276</v>
      </c>
      <c r="D20" s="12">
        <v>741.42</v>
      </c>
      <c r="E20" s="3">
        <f t="shared" si="0"/>
        <v>0.48144155844155839</v>
      </c>
    </row>
    <row r="21" spans="2:5" x14ac:dyDescent="0.25">
      <c r="B21" s="6">
        <v>44</v>
      </c>
      <c r="C21" s="2">
        <v>127</v>
      </c>
      <c r="D21" s="12">
        <v>763.55</v>
      </c>
      <c r="E21" s="3">
        <f t="shared" si="0"/>
        <v>0.49581168831168826</v>
      </c>
    </row>
    <row r="22" spans="2:5" x14ac:dyDescent="0.25">
      <c r="B22" s="6">
        <v>45</v>
      </c>
      <c r="C22" s="2">
        <v>50</v>
      </c>
      <c r="D22" s="12">
        <v>809.55</v>
      </c>
      <c r="E22" s="3">
        <f t="shared" si="0"/>
        <v>0.52568181818181814</v>
      </c>
    </row>
    <row r="23" spans="2:5" x14ac:dyDescent="0.25">
      <c r="B23" s="6" t="s">
        <v>36</v>
      </c>
      <c r="C23" s="2">
        <v>41</v>
      </c>
      <c r="D23" s="12">
        <v>852.27</v>
      </c>
      <c r="E23" s="3">
        <f t="shared" si="0"/>
        <v>0.55342207792207787</v>
      </c>
    </row>
    <row r="24" spans="2:5" x14ac:dyDescent="0.25">
      <c r="B24" s="6" t="s">
        <v>34</v>
      </c>
      <c r="C24" s="7">
        <f>SUM(C7:C23)</f>
        <v>80662</v>
      </c>
      <c r="D24" s="76">
        <v>633.20000000000005</v>
      </c>
      <c r="E24" s="79">
        <f t="shared" si="0"/>
        <v>0.41116883116883118</v>
      </c>
    </row>
    <row r="25" spans="2:5" x14ac:dyDescent="0.25">
      <c r="B25" s="6" t="s">
        <v>5</v>
      </c>
      <c r="C25" s="2">
        <v>23089</v>
      </c>
      <c r="D25" s="12">
        <v>535.77</v>
      </c>
      <c r="E25" s="3">
        <f t="shared" si="0"/>
        <v>0.34790259740259738</v>
      </c>
    </row>
    <row r="26" spans="2:5" x14ac:dyDescent="0.25">
      <c r="B26" s="6" t="s">
        <v>6</v>
      </c>
      <c r="C26" s="2">
        <v>49740</v>
      </c>
      <c r="D26" s="12">
        <v>664.18</v>
      </c>
      <c r="E26" s="3">
        <f t="shared" si="0"/>
        <v>0.43128571428571427</v>
      </c>
    </row>
    <row r="27" spans="2:5" x14ac:dyDescent="0.25">
      <c r="B27" s="6" t="s">
        <v>38</v>
      </c>
      <c r="C27" s="2">
        <v>7833</v>
      </c>
      <c r="D27" s="12">
        <v>723.62</v>
      </c>
      <c r="E27" s="3">
        <f t="shared" si="0"/>
        <v>0.4698831168831169</v>
      </c>
    </row>
    <row r="28" spans="2:5" x14ac:dyDescent="0.25">
      <c r="B28" s="96" t="str">
        <f>'starosna mirovina BMU'!B31</f>
        <v xml:space="preserve">Number of beneficiaries not including Active Military Personnel (DVO), Police Officers (PO), Authorised Officials (OSO), Croatian Veterans from the Homeland War- ZOHBDR and Members of the Croatian Defence Council (HVO).   </v>
      </c>
      <c r="C28" s="96"/>
      <c r="D28" s="96"/>
      <c r="E28" s="96"/>
    </row>
    <row r="29" spans="2:5" x14ac:dyDescent="0.25">
      <c r="B29" s="97"/>
      <c r="C29" s="97"/>
      <c r="D29" s="97"/>
      <c r="E29" s="97"/>
    </row>
    <row r="30" spans="2:5" ht="51.75" customHeight="1" x14ac:dyDescent="0.25">
      <c r="B30" s="95" t="str">
        <f>'starosna mirovina BMU'!B33:C33</f>
        <v>Prosječna mjesečna isplaćena netoplaća Republike Hrvatske za srpanj 2026. u eurima (EUR) (izvor: DZS)</v>
      </c>
      <c r="C30" s="95"/>
      <c r="D30" s="46">
        <f>'starosna mirovina BMU'!D33</f>
        <v>1540</v>
      </c>
    </row>
  </sheetData>
  <mergeCells count="3">
    <mergeCell ref="B2:E2"/>
    <mergeCell ref="B30:C30"/>
    <mergeCell ref="B28:E29"/>
  </mergeCells>
  <conditionalFormatting sqref="E7:E27">
    <cfRule type="dataBar" priority="3">
      <dataBar>
        <cfvo type="min"/>
        <cfvo type="max"/>
        <color rgb="FF63C384"/>
      </dataBar>
      <extLst>
        <ext xmlns:x14="http://schemas.microsoft.com/office/spreadsheetml/2009/9/main" uri="{B025F937-C7B1-47D3-B67F-A62EFF666E3E}">
          <x14:id>{7881B877-B836-466F-848E-68AA4EA6FB17}</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7881B877-B836-466F-848E-68AA4EA6FB17}">
            <x14:dataBar minLength="0" maxLength="100" border="1" negativeBarBorderColorSameAsPositive="0">
              <x14:cfvo type="autoMin"/>
              <x14:cfvo type="autoMax"/>
              <x14:borderColor rgb="FF63C384"/>
              <x14:negativeFillColor rgb="FFFF0000"/>
              <x14:negativeBorderColor rgb="FFFF0000"/>
              <x14:axisColor rgb="FF000000"/>
            </x14:dataBar>
          </x14:cfRule>
          <xm:sqref>E7:E27</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C34"/>
  <sheetViews>
    <sheetView workbookViewId="0">
      <selection activeCell="C7" sqref="C7:D30"/>
    </sheetView>
  </sheetViews>
  <sheetFormatPr defaultRowHeight="15" x14ac:dyDescent="0.25"/>
  <cols>
    <col min="2" max="2" width="15.140625" customWidth="1"/>
    <col min="3" max="3" width="14.85546875" customWidth="1"/>
    <col min="4" max="5" width="15.7109375" customWidth="1"/>
  </cols>
  <sheetData>
    <row r="1" spans="2:29" ht="17.25" customHeight="1" x14ac:dyDescent="0.25"/>
    <row r="2" spans="2:29" ht="63.75" customHeight="1" x14ac:dyDescent="0.25">
      <c r="B2" s="105" t="s">
        <v>57</v>
      </c>
      <c r="C2" s="105"/>
      <c r="D2" s="105"/>
      <c r="E2" s="105"/>
      <c r="F2" s="8"/>
      <c r="G2" s="8"/>
      <c r="H2" s="8"/>
      <c r="I2" s="8"/>
      <c r="J2" s="31"/>
      <c r="K2" s="8"/>
      <c r="L2" s="8"/>
      <c r="M2" s="8"/>
      <c r="N2" s="8"/>
      <c r="O2" s="8"/>
      <c r="P2" s="8"/>
      <c r="Q2" s="8"/>
      <c r="R2" s="8"/>
      <c r="S2" s="8"/>
      <c r="T2" s="8"/>
      <c r="U2" s="8"/>
      <c r="V2" s="8"/>
      <c r="W2" s="8"/>
      <c r="X2" s="8"/>
      <c r="Y2" s="8"/>
      <c r="Z2" s="8"/>
      <c r="AA2" s="8"/>
      <c r="AB2" s="8"/>
      <c r="AC2" s="8"/>
    </row>
    <row r="5" spans="2:29" x14ac:dyDescent="0.25">
      <c r="B5" t="str">
        <f>'starosna mirovina BMU'!B5</f>
        <v>For August 2026 (paid in September 2026)</v>
      </c>
    </row>
    <row r="6" spans="2:29" ht="37.5" customHeight="1" x14ac:dyDescent="0.25">
      <c r="B6" s="5" t="s">
        <v>42</v>
      </c>
      <c r="C6" s="5" t="str">
        <f>'starosna mirovina BMU'!C6</f>
        <v>Number of beneficiaries</v>
      </c>
      <c r="D6" s="5" t="str">
        <f>'starosna mirovina BMU'!D6</f>
        <v>Average net pension amount</v>
      </c>
      <c r="E6" s="5" t="str">
        <f>'starosna mirovina BMU'!E6</f>
        <v>Net replacement rate for July 2026.</v>
      </c>
    </row>
    <row r="7" spans="2:29" x14ac:dyDescent="0.25">
      <c r="B7" s="6" t="s">
        <v>9</v>
      </c>
      <c r="C7" s="2">
        <v>15</v>
      </c>
      <c r="D7" s="12">
        <v>344.4</v>
      </c>
      <c r="E7" s="3">
        <f t="shared" ref="E7:E30" si="0">D7/$D$34</f>
        <v>0.22363636363636363</v>
      </c>
    </row>
    <row r="8" spans="2:29" x14ac:dyDescent="0.25">
      <c r="B8" s="6" t="s">
        <v>1</v>
      </c>
      <c r="C8" s="2">
        <v>20</v>
      </c>
      <c r="D8" s="12">
        <v>466.41</v>
      </c>
      <c r="E8" s="3">
        <f t="shared" si="0"/>
        <v>0.30286363636363639</v>
      </c>
    </row>
    <row r="9" spans="2:29" x14ac:dyDescent="0.25">
      <c r="B9" s="6" t="s">
        <v>2</v>
      </c>
      <c r="C9" s="2">
        <v>24</v>
      </c>
      <c r="D9" s="12">
        <v>543.61</v>
      </c>
      <c r="E9" s="3">
        <f t="shared" si="0"/>
        <v>0.35299350649350653</v>
      </c>
    </row>
    <row r="10" spans="2:29" x14ac:dyDescent="0.25">
      <c r="B10" s="6">
        <v>30</v>
      </c>
      <c r="C10" s="2">
        <v>16011</v>
      </c>
      <c r="D10" s="12">
        <v>630.07000000000005</v>
      </c>
      <c r="E10" s="3">
        <f t="shared" si="0"/>
        <v>0.40913636363636369</v>
      </c>
    </row>
    <row r="11" spans="2:29" x14ac:dyDescent="0.25">
      <c r="B11" s="6">
        <v>31</v>
      </c>
      <c r="C11" s="2">
        <v>6347</v>
      </c>
      <c r="D11" s="12">
        <v>666.68</v>
      </c>
      <c r="E11" s="3">
        <f t="shared" si="0"/>
        <v>0.43290909090909085</v>
      </c>
    </row>
    <row r="12" spans="2:29" x14ac:dyDescent="0.25">
      <c r="B12" s="6">
        <v>32</v>
      </c>
      <c r="C12" s="2">
        <v>5580</v>
      </c>
      <c r="D12" s="12">
        <v>695.09</v>
      </c>
      <c r="E12" s="3">
        <f t="shared" si="0"/>
        <v>0.4513571428571429</v>
      </c>
    </row>
    <row r="13" spans="2:29" x14ac:dyDescent="0.25">
      <c r="B13" s="6">
        <v>33</v>
      </c>
      <c r="C13" s="2">
        <v>4674</v>
      </c>
      <c r="D13" s="12">
        <v>718.58</v>
      </c>
      <c r="E13" s="3">
        <f t="shared" si="0"/>
        <v>0.46661038961038964</v>
      </c>
    </row>
    <row r="14" spans="2:29" x14ac:dyDescent="0.25">
      <c r="B14" s="6">
        <v>34</v>
      </c>
      <c r="C14" s="2">
        <v>3540</v>
      </c>
      <c r="D14" s="12">
        <v>737.38</v>
      </c>
      <c r="E14" s="3">
        <f t="shared" si="0"/>
        <v>0.47881818181818181</v>
      </c>
    </row>
    <row r="15" spans="2:29" x14ac:dyDescent="0.25">
      <c r="B15" s="6">
        <v>35</v>
      </c>
      <c r="C15" s="2">
        <v>17123</v>
      </c>
      <c r="D15" s="12">
        <v>802.76</v>
      </c>
      <c r="E15" s="3">
        <f t="shared" si="0"/>
        <v>0.52127272727272722</v>
      </c>
    </row>
    <row r="16" spans="2:29" x14ac:dyDescent="0.25">
      <c r="B16" s="6">
        <v>36</v>
      </c>
      <c r="C16" s="2">
        <v>9374</v>
      </c>
      <c r="D16" s="12">
        <v>815.08</v>
      </c>
      <c r="E16" s="3">
        <f t="shared" si="0"/>
        <v>0.52927272727272734</v>
      </c>
    </row>
    <row r="17" spans="2:11" x14ac:dyDescent="0.25">
      <c r="B17" s="6">
        <v>37</v>
      </c>
      <c r="C17" s="2">
        <v>8552</v>
      </c>
      <c r="D17" s="12">
        <v>833.53</v>
      </c>
      <c r="E17" s="3">
        <f t="shared" si="0"/>
        <v>0.54125324675324671</v>
      </c>
    </row>
    <row r="18" spans="2:11" x14ac:dyDescent="0.25">
      <c r="B18" s="6">
        <v>38</v>
      </c>
      <c r="C18" s="2">
        <v>7918</v>
      </c>
      <c r="D18" s="12">
        <v>849.88</v>
      </c>
      <c r="E18" s="3">
        <f t="shared" si="0"/>
        <v>0.55187012987012984</v>
      </c>
    </row>
    <row r="19" spans="2:11" x14ac:dyDescent="0.25">
      <c r="B19" s="6">
        <v>39</v>
      </c>
      <c r="C19" s="2">
        <v>6930</v>
      </c>
      <c r="D19" s="12">
        <v>857.79</v>
      </c>
      <c r="E19" s="3">
        <f t="shared" si="0"/>
        <v>0.55700649350649345</v>
      </c>
    </row>
    <row r="20" spans="2:11" x14ac:dyDescent="0.25">
      <c r="B20" s="6">
        <v>40</v>
      </c>
      <c r="C20" s="2">
        <v>6505</v>
      </c>
      <c r="D20" s="12">
        <v>869.49</v>
      </c>
      <c r="E20" s="3">
        <f t="shared" si="0"/>
        <v>0.56460389610389616</v>
      </c>
    </row>
    <row r="21" spans="2:11" x14ac:dyDescent="0.25">
      <c r="B21" s="6">
        <v>41</v>
      </c>
      <c r="C21" s="2">
        <v>3339</v>
      </c>
      <c r="D21" s="12">
        <v>897.39</v>
      </c>
      <c r="E21" s="3">
        <f t="shared" si="0"/>
        <v>0.58272077922077925</v>
      </c>
    </row>
    <row r="22" spans="2:11" x14ac:dyDescent="0.25">
      <c r="B22" s="6">
        <v>42</v>
      </c>
      <c r="C22" s="2">
        <v>1749</v>
      </c>
      <c r="D22" s="12">
        <v>935.63</v>
      </c>
      <c r="E22" s="3">
        <f t="shared" si="0"/>
        <v>0.60755194805194801</v>
      </c>
      <c r="K22" s="31"/>
    </row>
    <row r="23" spans="2:11" x14ac:dyDescent="0.25">
      <c r="B23" s="6">
        <v>43</v>
      </c>
      <c r="C23" s="2">
        <v>985</v>
      </c>
      <c r="D23" s="12">
        <v>953.46</v>
      </c>
      <c r="E23" s="3">
        <f t="shared" si="0"/>
        <v>0.6191298701298702</v>
      </c>
    </row>
    <row r="24" spans="2:11" x14ac:dyDescent="0.25">
      <c r="B24" s="6">
        <v>44</v>
      </c>
      <c r="C24" s="2">
        <v>563</v>
      </c>
      <c r="D24" s="12">
        <v>991.61</v>
      </c>
      <c r="E24" s="3">
        <f t="shared" si="0"/>
        <v>0.64390259740259737</v>
      </c>
    </row>
    <row r="25" spans="2:11" x14ac:dyDescent="0.25">
      <c r="B25" s="6">
        <v>45</v>
      </c>
      <c r="C25" s="2">
        <v>247</v>
      </c>
      <c r="D25" s="12">
        <v>1005.9</v>
      </c>
      <c r="E25" s="3">
        <f t="shared" si="0"/>
        <v>0.6531818181818182</v>
      </c>
    </row>
    <row r="26" spans="2:11" x14ac:dyDescent="0.25">
      <c r="B26" s="6" t="s">
        <v>3</v>
      </c>
      <c r="C26" s="2">
        <v>175</v>
      </c>
      <c r="D26" s="12">
        <v>1053.5</v>
      </c>
      <c r="E26" s="3">
        <f t="shared" si="0"/>
        <v>0.68409090909090908</v>
      </c>
    </row>
    <row r="27" spans="2:11" x14ac:dyDescent="0.25">
      <c r="B27" s="6" t="s">
        <v>4</v>
      </c>
      <c r="C27" s="7">
        <f>SUM(C7:C26)</f>
        <v>99671</v>
      </c>
      <c r="D27" s="76">
        <v>778.58</v>
      </c>
      <c r="E27" s="79">
        <f t="shared" si="0"/>
        <v>0.50557142857142856</v>
      </c>
    </row>
    <row r="28" spans="2:11" x14ac:dyDescent="0.25">
      <c r="B28" s="6" t="s">
        <v>5</v>
      </c>
      <c r="C28" s="2">
        <v>36211</v>
      </c>
      <c r="D28" s="12">
        <v>668.16</v>
      </c>
      <c r="E28" s="3">
        <f t="shared" si="0"/>
        <v>0.43387012987012985</v>
      </c>
    </row>
    <row r="29" spans="2:11" x14ac:dyDescent="0.25">
      <c r="B29" s="6" t="s">
        <v>6</v>
      </c>
      <c r="C29" s="2">
        <v>49897</v>
      </c>
      <c r="D29" s="12">
        <v>825.47</v>
      </c>
      <c r="E29" s="3">
        <f t="shared" si="0"/>
        <v>0.53601948051948056</v>
      </c>
    </row>
    <row r="30" spans="2:11" x14ac:dyDescent="0.25">
      <c r="B30" s="6" t="s">
        <v>7</v>
      </c>
      <c r="C30" s="2">
        <v>13563</v>
      </c>
      <c r="D30" s="12">
        <v>900.91</v>
      </c>
      <c r="E30" s="3">
        <f t="shared" si="0"/>
        <v>0.58500649350649347</v>
      </c>
    </row>
    <row r="31" spans="2:11"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11" x14ac:dyDescent="0.25">
      <c r="B32" s="97"/>
      <c r="C32" s="97"/>
      <c r="D32" s="97"/>
      <c r="E32" s="97"/>
    </row>
    <row r="33" spans="2:5" ht="18" customHeight="1" x14ac:dyDescent="0.25">
      <c r="B33" s="97" t="s">
        <v>58</v>
      </c>
      <c r="C33" s="97"/>
      <c r="D33" s="97"/>
      <c r="E33" s="97"/>
    </row>
    <row r="34" spans="2:5" ht="51.75" customHeight="1" x14ac:dyDescent="0.25">
      <c r="B34" s="95" t="str">
        <f>'starosna mirovina BMU'!B33:C33</f>
        <v>Prosječna mjesečna isplaćena netoplaća Republike Hrvatske za srpanj 2026. u eurima (EUR) (izvor: DZS)</v>
      </c>
      <c r="C34" s="95"/>
      <c r="D34" s="46">
        <f>'starosna mirovina BMU'!D33</f>
        <v>1540</v>
      </c>
    </row>
  </sheetData>
  <mergeCells count="4">
    <mergeCell ref="B2:E2"/>
    <mergeCell ref="B31:E32"/>
    <mergeCell ref="B34:C34"/>
    <mergeCell ref="B33:E33"/>
  </mergeCells>
  <conditionalFormatting sqref="E7:E30">
    <cfRule type="dataBar" priority="1">
      <dataBar>
        <cfvo type="min"/>
        <cfvo type="max"/>
        <color rgb="FF63C384"/>
      </dataBar>
      <extLst>
        <ext xmlns:x14="http://schemas.microsoft.com/office/spreadsheetml/2009/9/main" uri="{B025F937-C7B1-47D3-B67F-A62EFF666E3E}">
          <x14:id>{7F252780-6FB5-4E7D-9B35-80E57C772A6B}</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7F252780-6FB5-4E7D-9B35-80E57C772A6B}">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29"/>
  <sheetViews>
    <sheetView workbookViewId="0">
      <selection activeCell="C23" sqref="C23"/>
    </sheetView>
  </sheetViews>
  <sheetFormatPr defaultRowHeight="15" x14ac:dyDescent="0.25"/>
  <cols>
    <col min="2" max="2" width="15.140625" customWidth="1"/>
    <col min="3" max="3" width="14.7109375" customWidth="1"/>
    <col min="4" max="4" width="15.140625" customWidth="1"/>
    <col min="5" max="5" width="14.5703125" customWidth="1"/>
  </cols>
  <sheetData>
    <row r="2" spans="2:29" ht="57.75" customHeight="1" x14ac:dyDescent="0.25">
      <c r="B2" s="100" t="s">
        <v>51</v>
      </c>
      <c r="C2" s="100"/>
      <c r="D2" s="100"/>
      <c r="E2" s="100"/>
      <c r="F2" s="9"/>
      <c r="G2" s="9"/>
      <c r="H2" s="9"/>
      <c r="I2" s="9"/>
      <c r="J2" s="9"/>
      <c r="K2" s="9"/>
      <c r="L2" s="9"/>
      <c r="M2" s="9"/>
      <c r="N2" s="9"/>
      <c r="O2" s="9"/>
      <c r="P2" s="9"/>
      <c r="Q2" s="9"/>
      <c r="R2" s="9"/>
      <c r="S2" s="9"/>
      <c r="T2" s="9"/>
      <c r="U2" s="9"/>
      <c r="V2" s="9"/>
      <c r="W2" s="9"/>
      <c r="X2" s="9"/>
      <c r="Y2" s="9"/>
      <c r="Z2" s="9"/>
      <c r="AA2" s="9"/>
      <c r="AB2" s="9"/>
      <c r="AC2" s="9"/>
    </row>
    <row r="5" spans="2:29" x14ac:dyDescent="0.25">
      <c r="B5" t="str">
        <f>'starosna mirovina BMU'!B5</f>
        <v>For August 2026 (paid in September 2026)</v>
      </c>
    </row>
    <row r="6" spans="2:29" ht="40.5" customHeight="1" x14ac:dyDescent="0.25">
      <c r="B6" s="5" t="s">
        <v>42</v>
      </c>
      <c r="C6" s="5" t="str">
        <f>'starosna mirovina BMU'!C6</f>
        <v>Number of beneficiaries</v>
      </c>
      <c r="D6" s="5" t="str">
        <f>'starosna mirovina BMU'!D6</f>
        <v>Average net pension amount</v>
      </c>
      <c r="E6" s="5" t="str">
        <f>'starosna mirovina BMU'!E6</f>
        <v>Net replacement rate for July 2026.</v>
      </c>
    </row>
    <row r="7" spans="2:29" x14ac:dyDescent="0.25">
      <c r="B7" s="6">
        <v>31</v>
      </c>
      <c r="C7" s="2">
        <v>13</v>
      </c>
      <c r="D7" s="12">
        <v>568.52</v>
      </c>
      <c r="E7" s="3">
        <f t="shared" ref="E7:E26" si="0">D7/$D$29</f>
        <v>0.36916883116883115</v>
      </c>
    </row>
    <row r="8" spans="2:29" x14ac:dyDescent="0.25">
      <c r="B8" s="6">
        <v>32</v>
      </c>
      <c r="C8" s="2">
        <v>45</v>
      </c>
      <c r="D8" s="12">
        <v>564.95000000000005</v>
      </c>
      <c r="E8" s="3">
        <f t="shared" si="0"/>
        <v>0.36685064935064937</v>
      </c>
    </row>
    <row r="9" spans="2:29" x14ac:dyDescent="0.25">
      <c r="B9" s="6">
        <v>33</v>
      </c>
      <c r="C9" s="2">
        <v>39</v>
      </c>
      <c r="D9" s="12">
        <v>585.24</v>
      </c>
      <c r="E9" s="3">
        <f t="shared" si="0"/>
        <v>0.38002597402597404</v>
      </c>
    </row>
    <row r="10" spans="2:29" x14ac:dyDescent="0.25">
      <c r="B10" s="6">
        <v>34</v>
      </c>
      <c r="C10" s="2">
        <v>23</v>
      </c>
      <c r="D10" s="12">
        <v>600.46</v>
      </c>
      <c r="E10" s="3">
        <f t="shared" si="0"/>
        <v>0.38990909090909093</v>
      </c>
    </row>
    <row r="11" spans="2:29" x14ac:dyDescent="0.25">
      <c r="B11" s="6">
        <v>35</v>
      </c>
      <c r="C11" s="2">
        <v>88</v>
      </c>
      <c r="D11" s="12">
        <v>696.24</v>
      </c>
      <c r="E11" s="3">
        <f t="shared" si="0"/>
        <v>0.45210389610389612</v>
      </c>
    </row>
    <row r="12" spans="2:29" x14ac:dyDescent="0.25">
      <c r="B12" s="6">
        <v>36</v>
      </c>
      <c r="C12" s="2">
        <v>56</v>
      </c>
      <c r="D12" s="12">
        <v>686.83</v>
      </c>
      <c r="E12" s="3">
        <f t="shared" si="0"/>
        <v>0.4459935064935065</v>
      </c>
    </row>
    <row r="13" spans="2:29" x14ac:dyDescent="0.25">
      <c r="B13" s="6">
        <v>37</v>
      </c>
      <c r="C13" s="2">
        <v>48</v>
      </c>
      <c r="D13" s="12">
        <v>700.5</v>
      </c>
      <c r="E13" s="3">
        <f t="shared" si="0"/>
        <v>0.45487012987012987</v>
      </c>
    </row>
    <row r="14" spans="2:29" x14ac:dyDescent="0.25">
      <c r="B14" s="6">
        <v>38</v>
      </c>
      <c r="C14" s="2">
        <v>27</v>
      </c>
      <c r="D14" s="12">
        <v>750.14</v>
      </c>
      <c r="E14" s="3">
        <f t="shared" si="0"/>
        <v>0.48710389610389609</v>
      </c>
    </row>
    <row r="15" spans="2:29" x14ac:dyDescent="0.25">
      <c r="B15" s="6">
        <v>39</v>
      </c>
      <c r="C15" s="2">
        <v>19</v>
      </c>
      <c r="D15" s="12">
        <v>758.98</v>
      </c>
      <c r="E15" s="3">
        <f t="shared" si="0"/>
        <v>0.49284415584415586</v>
      </c>
    </row>
    <row r="16" spans="2:29" x14ac:dyDescent="0.25">
      <c r="B16" s="6">
        <v>40</v>
      </c>
      <c r="C16" s="2">
        <v>10</v>
      </c>
      <c r="D16" s="12">
        <v>816.52</v>
      </c>
      <c r="E16" s="3">
        <f t="shared" si="0"/>
        <v>0.53020779220779224</v>
      </c>
    </row>
    <row r="17" spans="2:5" x14ac:dyDescent="0.25">
      <c r="B17" s="6">
        <v>41</v>
      </c>
      <c r="C17" s="2">
        <v>3</v>
      </c>
      <c r="D17" s="12">
        <v>850.95</v>
      </c>
      <c r="E17" s="3">
        <f t="shared" si="0"/>
        <v>0.55256493506493509</v>
      </c>
    </row>
    <row r="18" spans="2:5" x14ac:dyDescent="0.25">
      <c r="B18" s="6">
        <v>42</v>
      </c>
      <c r="C18" s="2">
        <v>4</v>
      </c>
      <c r="D18" s="12">
        <v>844.47</v>
      </c>
      <c r="E18" s="3">
        <f t="shared" si="0"/>
        <v>0.54835714285714288</v>
      </c>
    </row>
    <row r="19" spans="2:5" x14ac:dyDescent="0.25">
      <c r="B19" s="6">
        <v>43</v>
      </c>
      <c r="C19" s="2">
        <v>2</v>
      </c>
      <c r="D19" s="12">
        <v>956.78</v>
      </c>
      <c r="E19" s="3">
        <f t="shared" si="0"/>
        <v>0.62128571428571422</v>
      </c>
    </row>
    <row r="20" spans="2:5" x14ac:dyDescent="0.25">
      <c r="B20" s="6">
        <v>44</v>
      </c>
      <c r="C20" s="2">
        <v>0</v>
      </c>
      <c r="D20" s="12">
        <v>0</v>
      </c>
      <c r="E20" s="3">
        <f t="shared" si="0"/>
        <v>0</v>
      </c>
    </row>
    <row r="21" spans="2:5" x14ac:dyDescent="0.25">
      <c r="B21" s="6">
        <v>45</v>
      </c>
      <c r="C21" s="2">
        <v>0</v>
      </c>
      <c r="D21" s="12">
        <v>0</v>
      </c>
      <c r="E21" s="3">
        <f t="shared" si="0"/>
        <v>0</v>
      </c>
    </row>
    <row r="22" spans="2:5" x14ac:dyDescent="0.25">
      <c r="B22" s="6" t="s">
        <v>36</v>
      </c>
      <c r="C22" s="2">
        <v>0</v>
      </c>
      <c r="D22" s="12">
        <v>0</v>
      </c>
      <c r="E22" s="3">
        <f t="shared" si="0"/>
        <v>0</v>
      </c>
    </row>
    <row r="23" spans="2:5" x14ac:dyDescent="0.25">
      <c r="B23" s="6" t="s">
        <v>34</v>
      </c>
      <c r="C23" s="7">
        <f>SUM(C7:C22)</f>
        <v>377</v>
      </c>
      <c r="D23" s="76">
        <v>672.38</v>
      </c>
      <c r="E23" s="79">
        <f t="shared" si="0"/>
        <v>0.43661038961038962</v>
      </c>
    </row>
    <row r="24" spans="2:5" x14ac:dyDescent="0.25">
      <c r="B24" s="6" t="s">
        <v>5</v>
      </c>
      <c r="C24" s="2">
        <v>120</v>
      </c>
      <c r="D24" s="12">
        <v>578.74</v>
      </c>
      <c r="E24" s="3">
        <f t="shared" si="0"/>
        <v>0.37580519480519481</v>
      </c>
    </row>
    <row r="25" spans="2:5" x14ac:dyDescent="0.25">
      <c r="B25" s="6" t="s">
        <v>6</v>
      </c>
      <c r="C25" s="2">
        <v>238</v>
      </c>
      <c r="D25" s="12">
        <v>706.01</v>
      </c>
      <c r="E25" s="3">
        <f t="shared" si="0"/>
        <v>0.45844805194805194</v>
      </c>
    </row>
    <row r="26" spans="2:5" x14ac:dyDescent="0.25">
      <c r="B26" s="6" t="s">
        <v>38</v>
      </c>
      <c r="C26" s="2">
        <v>19</v>
      </c>
      <c r="D26" s="12">
        <v>842.6</v>
      </c>
      <c r="E26" s="3">
        <f t="shared" si="0"/>
        <v>0.54714285714285715</v>
      </c>
    </row>
    <row r="27" spans="2:5" ht="12.75" customHeight="1" x14ac:dyDescent="0.25">
      <c r="B27" s="96" t="str">
        <f>'starosna mirovina BMU'!B31</f>
        <v xml:space="preserve">Number of beneficiaries not including Active Military Personnel (DVO), Police Officers (PO), Authorised Officials (OSO), Croatian Veterans from the Homeland War- ZOHBDR and Members of the Croatian Defence Council (HVO).   </v>
      </c>
      <c r="C27" s="96"/>
      <c r="D27" s="96"/>
      <c r="E27" s="96"/>
    </row>
    <row r="28" spans="2:5" x14ac:dyDescent="0.25">
      <c r="B28" s="97"/>
      <c r="C28" s="97"/>
      <c r="D28" s="97"/>
      <c r="E28" s="97"/>
    </row>
    <row r="29" spans="2:5" ht="48" customHeight="1" x14ac:dyDescent="0.25">
      <c r="B29" s="95" t="str">
        <f>'starosna mirovina BMU'!B33:C33</f>
        <v>Prosječna mjesečna isplaćena netoplaća Republike Hrvatske za srpanj 2026. u eurima (EUR) (izvor: DZS)</v>
      </c>
      <c r="C29" s="95"/>
      <c r="D29" s="46">
        <f>'starosna mirovina BMU'!D33</f>
        <v>1540</v>
      </c>
    </row>
  </sheetData>
  <mergeCells count="3">
    <mergeCell ref="B2:E2"/>
    <mergeCell ref="B29:C29"/>
    <mergeCell ref="B27:E28"/>
  </mergeCells>
  <conditionalFormatting sqref="E7:E26">
    <cfRule type="dataBar" priority="4">
      <dataBar>
        <cfvo type="min"/>
        <cfvo type="max"/>
        <color rgb="FF63C384"/>
      </dataBar>
      <extLst>
        <ext xmlns:x14="http://schemas.microsoft.com/office/spreadsheetml/2009/9/main" uri="{B025F937-C7B1-47D3-B67F-A62EFF666E3E}">
          <x14:id>{3DB55979-8B77-4158-8C4C-29F0848DDEF3}</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3DB55979-8B77-4158-8C4C-29F0848DDEF3}">
            <x14:dataBar minLength="0" maxLength="100" border="1" negativeBarBorderColorSameAsPositive="0">
              <x14:cfvo type="autoMin"/>
              <x14:cfvo type="autoMax"/>
              <x14:borderColor rgb="FF63C384"/>
              <x14:negativeFillColor rgb="FFFF0000"/>
              <x14:negativeBorderColor rgb="FFFF0000"/>
              <x14:axisColor rgb="FF000000"/>
            </x14:dataBar>
          </x14:cfRule>
          <xm:sqref>E7:E26</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workbookViewId="0">
      <selection activeCell="C27" sqref="C27"/>
    </sheetView>
  </sheetViews>
  <sheetFormatPr defaultRowHeight="15" x14ac:dyDescent="0.25"/>
  <cols>
    <col min="2" max="2" width="15.140625" customWidth="1"/>
    <col min="3" max="3" width="14.85546875" customWidth="1"/>
    <col min="4" max="4" width="15.28515625" customWidth="1"/>
    <col min="5" max="5" width="15.42578125" customWidth="1"/>
  </cols>
  <sheetData>
    <row r="2" spans="2:29" ht="50.25" customHeight="1" x14ac:dyDescent="0.25">
      <c r="B2" s="94" t="s">
        <v>52</v>
      </c>
      <c r="C2" s="94"/>
      <c r="D2" s="94"/>
      <c r="E2" s="94"/>
      <c r="F2" s="8"/>
      <c r="G2" s="8"/>
      <c r="H2" s="8"/>
      <c r="I2" s="8"/>
      <c r="J2" s="8"/>
      <c r="K2" s="8"/>
      <c r="L2" s="8"/>
      <c r="M2" s="8"/>
      <c r="N2" s="8"/>
      <c r="O2" s="8"/>
      <c r="P2" s="8"/>
      <c r="Q2" s="8"/>
      <c r="R2" s="8"/>
      <c r="S2" s="8"/>
      <c r="T2" s="8"/>
      <c r="U2" s="8"/>
      <c r="V2" s="8"/>
      <c r="W2" s="8"/>
      <c r="X2" s="8"/>
      <c r="Y2" s="8"/>
      <c r="Z2" s="8"/>
      <c r="AA2" s="8"/>
      <c r="AB2" s="8"/>
      <c r="AC2" s="8"/>
    </row>
    <row r="3" spans="2:29" ht="26.25" customHeight="1" x14ac:dyDescent="0.25"/>
    <row r="5" spans="2:29" x14ac:dyDescent="0.25">
      <c r="B5" t="str">
        <f>'starosna mirovina BMU'!B5</f>
        <v>For August 2026 (paid in September 2026)</v>
      </c>
    </row>
    <row r="6" spans="2:29" ht="34.5" customHeight="1" x14ac:dyDescent="0.25">
      <c r="B6" s="5" t="s">
        <v>42</v>
      </c>
      <c r="C6" s="5" t="str">
        <f>'starosna mirovina BMU'!C6</f>
        <v>Number of beneficiaries</v>
      </c>
      <c r="D6" s="5" t="str">
        <f>'starosna mirovina BMU'!D6</f>
        <v>Average net pension amount</v>
      </c>
      <c r="E6" s="5" t="str">
        <f>'starosna mirovina BMU'!E6</f>
        <v>Net replacement rate for July 2026.</v>
      </c>
    </row>
    <row r="7" spans="2:29" x14ac:dyDescent="0.25">
      <c r="B7" s="6" t="s">
        <v>35</v>
      </c>
      <c r="C7" s="2">
        <v>80584</v>
      </c>
      <c r="D7" s="12">
        <v>401.93279273801249</v>
      </c>
      <c r="E7" s="3">
        <f t="shared" ref="E7:E30" si="0">D7/$D$33</f>
        <v>0.2609953199597484</v>
      </c>
    </row>
    <row r="8" spans="2:29" x14ac:dyDescent="0.25">
      <c r="B8" s="6" t="s">
        <v>1</v>
      </c>
      <c r="C8" s="2">
        <v>60201</v>
      </c>
      <c r="D8" s="12">
        <v>501.05</v>
      </c>
      <c r="E8" s="3">
        <f t="shared" si="0"/>
        <v>0.32535714285714284</v>
      </c>
    </row>
    <row r="9" spans="2:29" x14ac:dyDescent="0.25">
      <c r="B9" s="6" t="s">
        <v>2</v>
      </c>
      <c r="C9" s="2">
        <v>65161</v>
      </c>
      <c r="D9" s="12">
        <v>624.14</v>
      </c>
      <c r="E9" s="3">
        <f t="shared" si="0"/>
        <v>0.40528571428571425</v>
      </c>
    </row>
    <row r="10" spans="2:29" x14ac:dyDescent="0.25">
      <c r="B10" s="6">
        <v>30</v>
      </c>
      <c r="C10" s="2">
        <v>39234</v>
      </c>
      <c r="D10" s="12">
        <v>678.74</v>
      </c>
      <c r="E10" s="3">
        <f t="shared" si="0"/>
        <v>0.44074025974025977</v>
      </c>
    </row>
    <row r="11" spans="2:29" x14ac:dyDescent="0.25">
      <c r="B11" s="6">
        <v>31</v>
      </c>
      <c r="C11" s="2">
        <v>24577</v>
      </c>
      <c r="D11" s="12">
        <v>688.99</v>
      </c>
      <c r="E11" s="3">
        <f t="shared" si="0"/>
        <v>0.4473961038961039</v>
      </c>
    </row>
    <row r="12" spans="2:29" x14ac:dyDescent="0.25">
      <c r="B12" s="6">
        <v>32</v>
      </c>
      <c r="C12" s="2">
        <v>24291</v>
      </c>
      <c r="D12" s="12">
        <v>695.53</v>
      </c>
      <c r="E12" s="3">
        <f t="shared" si="0"/>
        <v>0.45164285714285712</v>
      </c>
    </row>
    <row r="13" spans="2:29" x14ac:dyDescent="0.25">
      <c r="B13" s="6">
        <v>33</v>
      </c>
      <c r="C13" s="2">
        <v>22515</v>
      </c>
      <c r="D13" s="12">
        <v>712.89</v>
      </c>
      <c r="E13" s="3">
        <f t="shared" si="0"/>
        <v>0.46291558441558439</v>
      </c>
    </row>
    <row r="14" spans="2:29" x14ac:dyDescent="0.25">
      <c r="B14" s="6">
        <v>34</v>
      </c>
      <c r="C14" s="2">
        <v>18757</v>
      </c>
      <c r="D14" s="12">
        <v>734.7</v>
      </c>
      <c r="E14" s="3">
        <f t="shared" si="0"/>
        <v>0.4770779220779221</v>
      </c>
    </row>
    <row r="15" spans="2:29" x14ac:dyDescent="0.25">
      <c r="B15" s="6">
        <v>35</v>
      </c>
      <c r="C15" s="2">
        <v>68355</v>
      </c>
      <c r="D15" s="12">
        <v>794.42</v>
      </c>
      <c r="E15" s="3">
        <f t="shared" si="0"/>
        <v>0.51585714285714279</v>
      </c>
    </row>
    <row r="16" spans="2:29" x14ac:dyDescent="0.25">
      <c r="B16" s="6">
        <v>36</v>
      </c>
      <c r="C16" s="2">
        <v>33491</v>
      </c>
      <c r="D16" s="12">
        <v>795.73</v>
      </c>
      <c r="E16" s="3">
        <f t="shared" si="0"/>
        <v>0.51670779220779217</v>
      </c>
    </row>
    <row r="17" spans="2:5" x14ac:dyDescent="0.25">
      <c r="B17" s="6">
        <v>37</v>
      </c>
      <c r="C17" s="2">
        <v>31858</v>
      </c>
      <c r="D17" s="12">
        <v>817.14</v>
      </c>
      <c r="E17" s="3">
        <f t="shared" si="0"/>
        <v>0.53061038961038964</v>
      </c>
    </row>
    <row r="18" spans="2:5" x14ac:dyDescent="0.25">
      <c r="B18" s="6">
        <v>38</v>
      </c>
      <c r="C18" s="2">
        <v>30808</v>
      </c>
      <c r="D18" s="12">
        <v>848.16</v>
      </c>
      <c r="E18" s="3">
        <f t="shared" si="0"/>
        <v>0.55075324675324677</v>
      </c>
    </row>
    <row r="19" spans="2:5" x14ac:dyDescent="0.25">
      <c r="B19" s="6">
        <v>39</v>
      </c>
      <c r="C19" s="2">
        <v>27933</v>
      </c>
      <c r="D19" s="12">
        <v>889.79</v>
      </c>
      <c r="E19" s="3">
        <f t="shared" si="0"/>
        <v>0.57778571428571424</v>
      </c>
    </row>
    <row r="20" spans="2:5" x14ac:dyDescent="0.25">
      <c r="B20" s="6">
        <v>40</v>
      </c>
      <c r="C20" s="2">
        <v>37505</v>
      </c>
      <c r="D20" s="12">
        <v>955.59</v>
      </c>
      <c r="E20" s="3">
        <f t="shared" si="0"/>
        <v>0.62051298701298707</v>
      </c>
    </row>
    <row r="21" spans="2:5" x14ac:dyDescent="0.25">
      <c r="B21" s="6">
        <v>41</v>
      </c>
      <c r="C21" s="2">
        <v>50603</v>
      </c>
      <c r="D21" s="12">
        <v>879.51</v>
      </c>
      <c r="E21" s="3">
        <f t="shared" si="0"/>
        <v>0.57111038961038962</v>
      </c>
    </row>
    <row r="22" spans="2:5" x14ac:dyDescent="0.25">
      <c r="B22" s="6">
        <v>42</v>
      </c>
      <c r="C22" s="2">
        <v>27413</v>
      </c>
      <c r="D22" s="12">
        <v>933.06</v>
      </c>
      <c r="E22" s="3">
        <f t="shared" si="0"/>
        <v>0.6058831168831168</v>
      </c>
    </row>
    <row r="23" spans="2:5" x14ac:dyDescent="0.25">
      <c r="B23" s="6">
        <v>43</v>
      </c>
      <c r="C23" s="2">
        <v>19921</v>
      </c>
      <c r="D23" s="12">
        <v>974.56</v>
      </c>
      <c r="E23" s="3">
        <f t="shared" si="0"/>
        <v>0.63283116883116874</v>
      </c>
    </row>
    <row r="24" spans="2:5" x14ac:dyDescent="0.25">
      <c r="B24" s="6">
        <v>44</v>
      </c>
      <c r="C24" s="2">
        <v>14975</v>
      </c>
      <c r="D24" s="12">
        <v>1014.17</v>
      </c>
      <c r="E24" s="3">
        <f t="shared" si="0"/>
        <v>0.65855194805194806</v>
      </c>
    </row>
    <row r="25" spans="2:5" x14ac:dyDescent="0.25">
      <c r="B25" s="6">
        <v>45</v>
      </c>
      <c r="C25" s="2">
        <v>12645</v>
      </c>
      <c r="D25" s="12">
        <v>1044.67</v>
      </c>
      <c r="E25" s="3">
        <f t="shared" si="0"/>
        <v>0.67835714285714288</v>
      </c>
    </row>
    <row r="26" spans="2:5" x14ac:dyDescent="0.25">
      <c r="B26" s="6" t="s">
        <v>36</v>
      </c>
      <c r="C26" s="2">
        <v>21692</v>
      </c>
      <c r="D26" s="12">
        <v>1179.03</v>
      </c>
      <c r="E26" s="3">
        <f t="shared" si="0"/>
        <v>0.76560389610389612</v>
      </c>
    </row>
    <row r="27" spans="2:5" x14ac:dyDescent="0.25">
      <c r="B27" s="6" t="s">
        <v>34</v>
      </c>
      <c r="C27" s="7">
        <f>SUM(C7:C26)</f>
        <v>712519</v>
      </c>
      <c r="D27" s="76">
        <v>744.95</v>
      </c>
      <c r="E27" s="79">
        <f t="shared" si="0"/>
        <v>0.48373376623376624</v>
      </c>
    </row>
    <row r="28" spans="2:5" x14ac:dyDescent="0.25">
      <c r="B28" s="6" t="s">
        <v>5</v>
      </c>
      <c r="C28" s="2">
        <v>335320</v>
      </c>
      <c r="D28" s="12">
        <v>577.1</v>
      </c>
      <c r="E28" s="3">
        <f t="shared" si="0"/>
        <v>0.37474025974025976</v>
      </c>
    </row>
    <row r="29" spans="2:5" x14ac:dyDescent="0.25">
      <c r="B29" s="6" t="s">
        <v>6</v>
      </c>
      <c r="C29" s="2">
        <v>192445</v>
      </c>
      <c r="D29" s="12">
        <v>820.85</v>
      </c>
      <c r="E29" s="3">
        <f t="shared" si="0"/>
        <v>0.53301948051948056</v>
      </c>
    </row>
    <row r="30" spans="2:5" x14ac:dyDescent="0.25">
      <c r="B30" s="6" t="s">
        <v>38</v>
      </c>
      <c r="C30" s="2">
        <v>184754</v>
      </c>
      <c r="D30" s="12">
        <v>970.53</v>
      </c>
      <c r="E30" s="3">
        <f t="shared" si="0"/>
        <v>0.63021428571428573</v>
      </c>
    </row>
    <row r="31" spans="2:5"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5" x14ac:dyDescent="0.25">
      <c r="B32" s="97"/>
      <c r="C32" s="97"/>
      <c r="D32" s="97"/>
      <c r="E32" s="97"/>
    </row>
    <row r="33" spans="2:4" ht="45.75" customHeight="1" x14ac:dyDescent="0.25">
      <c r="B33" s="95" t="str">
        <f>'starosna mirovina BMU'!B33:C33</f>
        <v>Prosječna mjesečna isplaćena netoplaća Republike Hrvatske za srpanj 2026. u eurima (EUR) (izvor: DZS)</v>
      </c>
      <c r="C33" s="95"/>
      <c r="D33" s="46">
        <f>'starosna mirovina BMU'!D33</f>
        <v>1540</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{891DE951-73B4-4BE3-A51D-5EBAF9AE1DEA}</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891DE951-73B4-4BE3-A51D-5EBAF9AE1DEA}">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workbookViewId="0">
      <selection activeCell="C7" sqref="C7:D30"/>
    </sheetView>
  </sheetViews>
  <sheetFormatPr defaultRowHeight="15" x14ac:dyDescent="0.25"/>
  <cols>
    <col min="2" max="2" width="15.140625" customWidth="1"/>
    <col min="3" max="3" width="14.28515625" customWidth="1"/>
    <col min="4" max="5" width="15.7109375" customWidth="1"/>
  </cols>
  <sheetData>
    <row r="2" spans="2:29" ht="46.5" customHeight="1" x14ac:dyDescent="0.25">
      <c r="B2" s="94" t="s">
        <v>40</v>
      </c>
      <c r="C2" s="94"/>
      <c r="D2" s="94"/>
      <c r="E2" s="94"/>
      <c r="F2" s="10"/>
      <c r="G2" s="10"/>
      <c r="H2" s="10"/>
      <c r="I2" s="10"/>
      <c r="J2" s="10"/>
      <c r="K2" s="10"/>
      <c r="L2" s="10"/>
      <c r="M2" s="10"/>
      <c r="N2" s="10"/>
      <c r="O2" s="10"/>
      <c r="P2" s="10"/>
      <c r="Q2" s="10"/>
      <c r="R2" s="10"/>
      <c r="S2" s="10"/>
      <c r="T2" s="10"/>
      <c r="U2" s="10"/>
      <c r="V2" s="10"/>
      <c r="W2" s="10"/>
      <c r="X2" s="10"/>
      <c r="Y2" s="10"/>
      <c r="Z2" s="10"/>
      <c r="AA2" s="10"/>
      <c r="AB2" s="10"/>
      <c r="AC2" s="10"/>
    </row>
    <row r="5" spans="2:29" x14ac:dyDescent="0.25">
      <c r="B5" t="str">
        <f>'starosna mirovina BMU'!B5</f>
        <v>For August 2026 (paid in September 2026)</v>
      </c>
    </row>
    <row r="6" spans="2:29" ht="38.25" customHeight="1" x14ac:dyDescent="0.25">
      <c r="B6" s="5" t="s">
        <v>42</v>
      </c>
      <c r="C6" s="5" t="str">
        <f>'starosna mirovina BMU'!C6</f>
        <v>Number of beneficiaries</v>
      </c>
      <c r="D6" s="5" t="str">
        <f>'starosna mirovina BMU'!D6</f>
        <v>Average net pension amount</v>
      </c>
      <c r="E6" s="5" t="str">
        <f>'starosna mirovina BMU'!E6</f>
        <v>Net replacement rate for July 2026.</v>
      </c>
    </row>
    <row r="7" spans="2:29" x14ac:dyDescent="0.25">
      <c r="B7" s="6" t="s">
        <v>35</v>
      </c>
      <c r="C7" s="2">
        <v>32156</v>
      </c>
      <c r="D7" s="12">
        <v>457.11458763527799</v>
      </c>
      <c r="E7" s="3">
        <f t="shared" ref="E7:E30" si="0">D7/$D$33</f>
        <v>0.29682765430862207</v>
      </c>
    </row>
    <row r="8" spans="2:29" x14ac:dyDescent="0.25">
      <c r="B8" s="6" t="s">
        <v>1</v>
      </c>
      <c r="C8" s="2">
        <v>16429</v>
      </c>
      <c r="D8" s="12">
        <v>556.37</v>
      </c>
      <c r="E8" s="3">
        <f t="shared" si="0"/>
        <v>0.36127922077922076</v>
      </c>
      <c r="I8" s="1"/>
    </row>
    <row r="9" spans="2:29" x14ac:dyDescent="0.25">
      <c r="B9" s="6" t="s">
        <v>2</v>
      </c>
      <c r="C9" s="2">
        <v>16355</v>
      </c>
      <c r="D9" s="12">
        <v>620.01</v>
      </c>
      <c r="E9" s="3">
        <f t="shared" si="0"/>
        <v>0.40260389610389608</v>
      </c>
    </row>
    <row r="10" spans="2:29" x14ac:dyDescent="0.25">
      <c r="B10" s="6">
        <v>30</v>
      </c>
      <c r="C10" s="2">
        <v>2783</v>
      </c>
      <c r="D10" s="12">
        <v>662.54</v>
      </c>
      <c r="E10" s="3">
        <f t="shared" si="0"/>
        <v>0.43022077922077917</v>
      </c>
    </row>
    <row r="11" spans="2:29" x14ac:dyDescent="0.25">
      <c r="B11" s="6">
        <v>31</v>
      </c>
      <c r="C11" s="2">
        <v>2320</v>
      </c>
      <c r="D11" s="12">
        <v>668.37</v>
      </c>
      <c r="E11" s="3">
        <f t="shared" si="0"/>
        <v>0.43400649350649351</v>
      </c>
    </row>
    <row r="12" spans="2:29" x14ac:dyDescent="0.25">
      <c r="B12" s="6">
        <v>32</v>
      </c>
      <c r="C12" s="2">
        <v>2003</v>
      </c>
      <c r="D12" s="12">
        <v>686.1</v>
      </c>
      <c r="E12" s="3">
        <f t="shared" si="0"/>
        <v>0.44551948051948054</v>
      </c>
    </row>
    <row r="13" spans="2:29" x14ac:dyDescent="0.25">
      <c r="B13" s="6">
        <v>33</v>
      </c>
      <c r="C13" s="2">
        <v>1827</v>
      </c>
      <c r="D13" s="12">
        <v>702.5</v>
      </c>
      <c r="E13" s="3">
        <f t="shared" si="0"/>
        <v>0.45616883116883117</v>
      </c>
    </row>
    <row r="14" spans="2:29" x14ac:dyDescent="0.25">
      <c r="B14" s="6">
        <v>34</v>
      </c>
      <c r="C14" s="2">
        <v>1507</v>
      </c>
      <c r="D14" s="12">
        <v>716.86</v>
      </c>
      <c r="E14" s="3">
        <f t="shared" si="0"/>
        <v>0.46549350649350651</v>
      </c>
    </row>
    <row r="15" spans="2:29" x14ac:dyDescent="0.25">
      <c r="B15" s="6">
        <v>35</v>
      </c>
      <c r="C15" s="2">
        <v>1238</v>
      </c>
      <c r="D15" s="12">
        <v>720.52</v>
      </c>
      <c r="E15" s="3">
        <f t="shared" si="0"/>
        <v>0.46787012987012988</v>
      </c>
    </row>
    <row r="16" spans="2:29" x14ac:dyDescent="0.25">
      <c r="B16" s="6">
        <v>36</v>
      </c>
      <c r="C16" s="2">
        <v>1014</v>
      </c>
      <c r="D16" s="12">
        <v>735.5</v>
      </c>
      <c r="E16" s="3">
        <f t="shared" si="0"/>
        <v>0.47759740259740258</v>
      </c>
    </row>
    <row r="17" spans="2:5" x14ac:dyDescent="0.25">
      <c r="B17" s="6">
        <v>37</v>
      </c>
      <c r="C17" s="2">
        <v>715</v>
      </c>
      <c r="D17" s="12">
        <v>749.47</v>
      </c>
      <c r="E17" s="3">
        <f t="shared" si="0"/>
        <v>0.4866688311688312</v>
      </c>
    </row>
    <row r="18" spans="2:5" x14ac:dyDescent="0.25">
      <c r="B18" s="6">
        <v>38</v>
      </c>
      <c r="C18" s="2">
        <v>573</v>
      </c>
      <c r="D18" s="12">
        <v>754.66</v>
      </c>
      <c r="E18" s="3">
        <f t="shared" si="0"/>
        <v>0.490038961038961</v>
      </c>
    </row>
    <row r="19" spans="2:5" x14ac:dyDescent="0.25">
      <c r="B19" s="6">
        <v>39</v>
      </c>
      <c r="C19" s="2">
        <v>400</v>
      </c>
      <c r="D19" s="12">
        <v>770.22</v>
      </c>
      <c r="E19" s="3">
        <f t="shared" si="0"/>
        <v>0.50014285714285711</v>
      </c>
    </row>
    <row r="20" spans="2:5" x14ac:dyDescent="0.25">
      <c r="B20" s="6">
        <v>40</v>
      </c>
      <c r="C20" s="2">
        <v>243</v>
      </c>
      <c r="D20" s="12">
        <v>783.65</v>
      </c>
      <c r="E20" s="3">
        <f t="shared" si="0"/>
        <v>0.5088636363636363</v>
      </c>
    </row>
    <row r="21" spans="2:5" x14ac:dyDescent="0.25">
      <c r="B21" s="6">
        <v>41</v>
      </c>
      <c r="C21" s="2">
        <v>142</v>
      </c>
      <c r="D21" s="12">
        <v>789.42</v>
      </c>
      <c r="E21" s="3">
        <f t="shared" si="0"/>
        <v>0.51261038961038963</v>
      </c>
    </row>
    <row r="22" spans="2:5" x14ac:dyDescent="0.25">
      <c r="B22" s="6">
        <v>42</v>
      </c>
      <c r="C22" s="2">
        <v>85</v>
      </c>
      <c r="D22" s="12">
        <v>851</v>
      </c>
      <c r="E22" s="3">
        <f t="shared" si="0"/>
        <v>0.55259740259740264</v>
      </c>
    </row>
    <row r="23" spans="2:5" x14ac:dyDescent="0.25">
      <c r="B23" s="6">
        <v>43</v>
      </c>
      <c r="C23" s="2">
        <v>57</v>
      </c>
      <c r="D23" s="12">
        <v>885.89</v>
      </c>
      <c r="E23" s="3">
        <f t="shared" si="0"/>
        <v>0.57525324675324674</v>
      </c>
    </row>
    <row r="24" spans="2:5" x14ac:dyDescent="0.25">
      <c r="B24" s="6">
        <v>44</v>
      </c>
      <c r="C24" s="2">
        <v>34</v>
      </c>
      <c r="D24" s="12">
        <v>875</v>
      </c>
      <c r="E24" s="3">
        <f t="shared" si="0"/>
        <v>0.56818181818181823</v>
      </c>
    </row>
    <row r="25" spans="2:5" x14ac:dyDescent="0.25">
      <c r="B25" s="6">
        <v>45</v>
      </c>
      <c r="C25" s="2">
        <v>21</v>
      </c>
      <c r="D25" s="12">
        <v>897.28</v>
      </c>
      <c r="E25" s="3">
        <f t="shared" si="0"/>
        <v>0.58264935064935064</v>
      </c>
    </row>
    <row r="26" spans="2:5" x14ac:dyDescent="0.25">
      <c r="B26" s="6" t="s">
        <v>36</v>
      </c>
      <c r="C26" s="2">
        <v>29</v>
      </c>
      <c r="D26" s="12">
        <v>968.68</v>
      </c>
      <c r="E26" s="3">
        <f t="shared" si="0"/>
        <v>0.62901298701298702</v>
      </c>
    </row>
    <row r="27" spans="2:5" x14ac:dyDescent="0.25">
      <c r="B27" s="6" t="s">
        <v>34</v>
      </c>
      <c r="C27" s="7">
        <f>SUM(C7:C26)</f>
        <v>79931</v>
      </c>
      <c r="D27" s="76">
        <v>557.09</v>
      </c>
      <c r="E27" s="79">
        <f t="shared" si="0"/>
        <v>0.36174675324675326</v>
      </c>
    </row>
    <row r="28" spans="2:5" x14ac:dyDescent="0.25">
      <c r="B28" s="6" t="s">
        <v>5</v>
      </c>
      <c r="C28" s="2">
        <v>75380</v>
      </c>
      <c r="D28" s="12">
        <v>545.4</v>
      </c>
      <c r="E28" s="3">
        <f t="shared" si="0"/>
        <v>0.35415584415584417</v>
      </c>
    </row>
    <row r="29" spans="2:5" x14ac:dyDescent="0.25">
      <c r="B29" s="6" t="s">
        <v>6</v>
      </c>
      <c r="C29" s="2">
        <v>3940</v>
      </c>
      <c r="D29" s="12">
        <v>739.64</v>
      </c>
      <c r="E29" s="3">
        <f t="shared" si="0"/>
        <v>0.48028571428571426</v>
      </c>
    </row>
    <row r="30" spans="2:5" x14ac:dyDescent="0.25">
      <c r="B30" s="6" t="s">
        <v>38</v>
      </c>
      <c r="C30" s="2">
        <v>611</v>
      </c>
      <c r="D30" s="12">
        <v>821.67</v>
      </c>
      <c r="E30" s="3">
        <f t="shared" si="0"/>
        <v>0.53355194805194806</v>
      </c>
    </row>
    <row r="31" spans="2:5"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5" x14ac:dyDescent="0.25">
      <c r="B32" s="97"/>
      <c r="C32" s="97"/>
      <c r="D32" s="97"/>
      <c r="E32" s="97"/>
    </row>
    <row r="33" spans="2:4" ht="46.5" customHeight="1" x14ac:dyDescent="0.25">
      <c r="B33" s="95" t="str">
        <f>'starosna mirovina BMU'!B33:C33</f>
        <v>Prosječna mjesečna isplaćena netoplaća Republike Hrvatske za srpanj 2026. u eurima (EUR) (izvor: DZS)</v>
      </c>
      <c r="C33" s="95"/>
      <c r="D33" s="46">
        <f>'starosna mirovina BMU'!D33</f>
        <v>1540</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{B10FB4BF-1B7C-42CA-B250-0ED4EFA8503A}</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B10FB4BF-1B7C-42CA-B250-0ED4EFA8503A}">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topLeftCell="A10" workbookViewId="0">
      <selection activeCell="C27" sqref="C27"/>
    </sheetView>
  </sheetViews>
  <sheetFormatPr defaultRowHeight="15" x14ac:dyDescent="0.25"/>
  <cols>
    <col min="2" max="2" width="15.140625" customWidth="1"/>
    <col min="3" max="3" width="15" customWidth="1"/>
    <col min="4" max="4" width="16" customWidth="1"/>
    <col min="5" max="5" width="15.28515625" customWidth="1"/>
  </cols>
  <sheetData>
    <row r="2" spans="2:29" ht="37.5" customHeight="1" x14ac:dyDescent="0.25">
      <c r="B2" s="94" t="s">
        <v>41</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tr">
        <f>'starosna mirovina BMU'!B5</f>
        <v>For August 2026 (paid in September 2026)</v>
      </c>
    </row>
    <row r="6" spans="2:29" ht="35.25" customHeight="1" x14ac:dyDescent="0.25">
      <c r="B6" s="5" t="s">
        <v>42</v>
      </c>
      <c r="C6" s="5" t="str">
        <f>'starosna mirovina BMU'!C6</f>
        <v>Number of beneficiaries</v>
      </c>
      <c r="D6" s="5" t="str">
        <f>'starosna mirovina BMU'!D6</f>
        <v>Average net pension amount</v>
      </c>
      <c r="E6" s="5" t="str">
        <f>'starosna mirovina BMU'!E6</f>
        <v>Net replacement rate for July 2026.</v>
      </c>
    </row>
    <row r="7" spans="2:29" x14ac:dyDescent="0.25">
      <c r="B7" s="6" t="s">
        <v>35</v>
      </c>
      <c r="C7" s="2">
        <v>39235</v>
      </c>
      <c r="D7" s="12">
        <v>379.41372065757616</v>
      </c>
      <c r="E7" s="3">
        <f t="shared" ref="E7:E30" si="0">D7/$D$33</f>
        <v>0.24637254588154298</v>
      </c>
    </row>
    <row r="8" spans="2:29" x14ac:dyDescent="0.25">
      <c r="B8" s="6" t="s">
        <v>1</v>
      </c>
      <c r="C8" s="2">
        <v>17824</v>
      </c>
      <c r="D8" s="12">
        <v>440.06</v>
      </c>
      <c r="E8" s="3">
        <f t="shared" si="0"/>
        <v>0.28575324675324676</v>
      </c>
    </row>
    <row r="9" spans="2:29" x14ac:dyDescent="0.25">
      <c r="B9" s="6" t="s">
        <v>2</v>
      </c>
      <c r="C9" s="2">
        <v>19213</v>
      </c>
      <c r="D9" s="12">
        <v>535.23</v>
      </c>
      <c r="E9" s="3">
        <f t="shared" si="0"/>
        <v>0.34755194805194806</v>
      </c>
    </row>
    <row r="10" spans="2:29" x14ac:dyDescent="0.25">
      <c r="B10" s="6">
        <v>30</v>
      </c>
      <c r="C10" s="2">
        <v>4748</v>
      </c>
      <c r="D10" s="12">
        <v>582.45000000000005</v>
      </c>
      <c r="E10" s="3">
        <f t="shared" si="0"/>
        <v>0.37821428571428573</v>
      </c>
    </row>
    <row r="11" spans="2:29" x14ac:dyDescent="0.25">
      <c r="B11" s="6">
        <v>31</v>
      </c>
      <c r="C11" s="2">
        <v>4293</v>
      </c>
      <c r="D11" s="12">
        <v>609.5</v>
      </c>
      <c r="E11" s="3">
        <f t="shared" si="0"/>
        <v>0.39577922077922079</v>
      </c>
    </row>
    <row r="12" spans="2:29" x14ac:dyDescent="0.25">
      <c r="B12" s="6">
        <v>32</v>
      </c>
      <c r="C12" s="2">
        <v>4198</v>
      </c>
      <c r="D12" s="12">
        <v>613.87</v>
      </c>
      <c r="E12" s="3">
        <f t="shared" si="0"/>
        <v>0.39861688311688315</v>
      </c>
    </row>
    <row r="13" spans="2:29" x14ac:dyDescent="0.25">
      <c r="B13" s="6">
        <v>33</v>
      </c>
      <c r="C13" s="2">
        <v>4073</v>
      </c>
      <c r="D13" s="12">
        <v>636.58000000000004</v>
      </c>
      <c r="E13" s="3">
        <f t="shared" si="0"/>
        <v>0.41336363636363638</v>
      </c>
    </row>
    <row r="14" spans="2:29" x14ac:dyDescent="0.25">
      <c r="B14" s="6">
        <v>34</v>
      </c>
      <c r="C14" s="2">
        <v>3668</v>
      </c>
      <c r="D14" s="12">
        <v>659.68</v>
      </c>
      <c r="E14" s="3">
        <f t="shared" si="0"/>
        <v>0.42836363636363634</v>
      </c>
    </row>
    <row r="15" spans="2:29" x14ac:dyDescent="0.25">
      <c r="B15" s="6">
        <v>35</v>
      </c>
      <c r="C15" s="2">
        <v>11834</v>
      </c>
      <c r="D15" s="12">
        <v>639.65</v>
      </c>
      <c r="E15" s="3">
        <f t="shared" si="0"/>
        <v>0.41535714285714287</v>
      </c>
    </row>
    <row r="16" spans="2:29" x14ac:dyDescent="0.25">
      <c r="B16" s="6">
        <v>36</v>
      </c>
      <c r="C16" s="2">
        <v>5604</v>
      </c>
      <c r="D16" s="12">
        <v>690.9</v>
      </c>
      <c r="E16" s="3">
        <f t="shared" si="0"/>
        <v>0.44863636363636361</v>
      </c>
    </row>
    <row r="17" spans="2:5" x14ac:dyDescent="0.25">
      <c r="B17" s="6">
        <v>37</v>
      </c>
      <c r="C17" s="2">
        <v>4676</v>
      </c>
      <c r="D17" s="12">
        <v>721.48</v>
      </c>
      <c r="E17" s="3">
        <f t="shared" si="0"/>
        <v>0.46849350649350652</v>
      </c>
    </row>
    <row r="18" spans="2:5" x14ac:dyDescent="0.25">
      <c r="B18" s="6">
        <v>38</v>
      </c>
      <c r="C18" s="2">
        <v>4188</v>
      </c>
      <c r="D18" s="12">
        <v>758.83</v>
      </c>
      <c r="E18" s="3">
        <f t="shared" si="0"/>
        <v>0.49274675324675327</v>
      </c>
    </row>
    <row r="19" spans="2:5" x14ac:dyDescent="0.25">
      <c r="B19" s="6">
        <v>39</v>
      </c>
      <c r="C19" s="2">
        <v>3267</v>
      </c>
      <c r="D19" s="12">
        <v>781.82</v>
      </c>
      <c r="E19" s="3">
        <f t="shared" si="0"/>
        <v>0.50767532467532472</v>
      </c>
    </row>
    <row r="20" spans="2:5" x14ac:dyDescent="0.25">
      <c r="B20" s="6">
        <v>40</v>
      </c>
      <c r="C20" s="2">
        <v>13129</v>
      </c>
      <c r="D20" s="12">
        <v>774.66</v>
      </c>
      <c r="E20" s="3">
        <f t="shared" si="0"/>
        <v>0.50302597402597404</v>
      </c>
    </row>
    <row r="21" spans="2:5" x14ac:dyDescent="0.25">
      <c r="B21" s="6">
        <v>41</v>
      </c>
      <c r="C21" s="2">
        <v>3437</v>
      </c>
      <c r="D21" s="12">
        <v>809.98</v>
      </c>
      <c r="E21" s="3">
        <f t="shared" si="0"/>
        <v>0.52596103896103896</v>
      </c>
    </row>
    <row r="22" spans="2:5" x14ac:dyDescent="0.25">
      <c r="B22" s="6">
        <v>42</v>
      </c>
      <c r="C22" s="2">
        <v>2104</v>
      </c>
      <c r="D22" s="12">
        <v>843.21</v>
      </c>
      <c r="E22" s="3">
        <f t="shared" si="0"/>
        <v>0.54753896103896105</v>
      </c>
    </row>
    <row r="23" spans="2:5" x14ac:dyDescent="0.25">
      <c r="B23" s="6">
        <v>43</v>
      </c>
      <c r="C23" s="2">
        <v>1584</v>
      </c>
      <c r="D23" s="12">
        <v>881.73</v>
      </c>
      <c r="E23" s="3">
        <f t="shared" si="0"/>
        <v>0.57255194805194809</v>
      </c>
    </row>
    <row r="24" spans="2:5" x14ac:dyDescent="0.25">
      <c r="B24" s="6">
        <v>44</v>
      </c>
      <c r="C24" s="2">
        <v>1131</v>
      </c>
      <c r="D24" s="12">
        <v>924.79</v>
      </c>
      <c r="E24" s="3">
        <f t="shared" si="0"/>
        <v>0.60051298701298694</v>
      </c>
    </row>
    <row r="25" spans="2:5" x14ac:dyDescent="0.25">
      <c r="B25" s="6">
        <v>45</v>
      </c>
      <c r="C25" s="2">
        <v>867</v>
      </c>
      <c r="D25" s="12">
        <v>949.41</v>
      </c>
      <c r="E25" s="3">
        <f t="shared" si="0"/>
        <v>0.61649999999999994</v>
      </c>
    </row>
    <row r="26" spans="2:5" x14ac:dyDescent="0.25">
      <c r="B26" s="6" t="s">
        <v>36</v>
      </c>
      <c r="C26" s="2">
        <v>1800</v>
      </c>
      <c r="D26" s="12">
        <v>1070.33</v>
      </c>
      <c r="E26" s="3">
        <f t="shared" si="0"/>
        <v>0.69501948051948048</v>
      </c>
    </row>
    <row r="27" spans="2:5" x14ac:dyDescent="0.25">
      <c r="B27" s="6" t="s">
        <v>34</v>
      </c>
      <c r="C27" s="7">
        <f>SUM(C7:C26)</f>
        <v>150873</v>
      </c>
      <c r="D27" s="76">
        <v>573.02</v>
      </c>
      <c r="E27" s="79">
        <f t="shared" si="0"/>
        <v>0.37209090909090908</v>
      </c>
    </row>
    <row r="28" spans="2:5" x14ac:dyDescent="0.25">
      <c r="B28" s="6" t="s">
        <v>5</v>
      </c>
      <c r="C28" s="2">
        <v>97252</v>
      </c>
      <c r="D28" s="12">
        <v>472.84</v>
      </c>
      <c r="E28" s="3">
        <f t="shared" si="0"/>
        <v>0.307038961038961</v>
      </c>
    </row>
    <row r="29" spans="2:5" x14ac:dyDescent="0.25">
      <c r="B29" s="6" t="s">
        <v>6</v>
      </c>
      <c r="C29" s="2">
        <v>29569</v>
      </c>
      <c r="D29" s="12">
        <v>694.89</v>
      </c>
      <c r="E29" s="3">
        <f t="shared" si="0"/>
        <v>0.4512272727272727</v>
      </c>
    </row>
    <row r="30" spans="2:5" x14ac:dyDescent="0.25">
      <c r="B30" s="6" t="s">
        <v>38</v>
      </c>
      <c r="C30" s="2">
        <v>24052</v>
      </c>
      <c r="D30" s="12">
        <v>828.24</v>
      </c>
      <c r="E30" s="3">
        <f t="shared" si="0"/>
        <v>0.53781818181818186</v>
      </c>
    </row>
    <row r="31" spans="2:5" x14ac:dyDescent="0.25">
      <c r="B31" s="96" t="str">
        <f>'starosna mirovina BMU'!B31</f>
        <v xml:space="preserve">Number of beneficiaries not including Active Military Personnel (DVO), Police Officers (PO), Authorised Officials (OSO), Croatian Veterans from the Homeland War- ZOHBDR and Members of the Croatian Defence Council (HVO).   </v>
      </c>
      <c r="C31" s="96"/>
      <c r="D31" s="96"/>
      <c r="E31" s="96"/>
    </row>
    <row r="32" spans="2:5" x14ac:dyDescent="0.25">
      <c r="B32" s="97"/>
      <c r="C32" s="97"/>
      <c r="D32" s="97"/>
      <c r="E32" s="97"/>
    </row>
    <row r="33" spans="2:4" ht="45.75" customHeight="1" x14ac:dyDescent="0.25">
      <c r="B33" s="95" t="str">
        <f>'starosna mirovina BMU'!B33:C33</f>
        <v>Prosječna mjesečna isplaćena netoplaća Republike Hrvatske za srpanj 2026. u eurima (EUR) (izvor: DZS)</v>
      </c>
      <c r="C33" s="95"/>
      <c r="D33" s="46">
        <f>'starosna mirovina BMU'!D33</f>
        <v>1540</v>
      </c>
    </row>
  </sheetData>
  <mergeCells count="3">
    <mergeCell ref="B2:E2"/>
    <mergeCell ref="B33:C33"/>
    <mergeCell ref="B31:E32"/>
  </mergeCells>
  <conditionalFormatting sqref="E7:E30">
    <cfRule type="dataBar" priority="1">
      <dataBar>
        <cfvo type="min"/>
        <cfvo type="max"/>
        <color rgb="FF63C384"/>
      </dataBar>
      <extLst>
        <ext xmlns:x14="http://schemas.microsoft.com/office/spreadsheetml/2009/9/main" uri="{B025F937-C7B1-47D3-B67F-A62EFF666E3E}">
          <x14:id>{EB328C51-FA36-4FAD-86BD-A03FECF86510}</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EB328C51-FA36-4FAD-86BD-A03FECF86510}">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C33"/>
  <sheetViews>
    <sheetView workbookViewId="0"/>
  </sheetViews>
  <sheetFormatPr defaultRowHeight="15" x14ac:dyDescent="0.25"/>
  <cols>
    <col min="2" max="2" width="15.140625" customWidth="1"/>
    <col min="3" max="3" width="22.42578125" customWidth="1"/>
    <col min="4" max="5" width="16.7109375" customWidth="1"/>
  </cols>
  <sheetData>
    <row r="2" spans="2:29" ht="33.75" customHeight="1" x14ac:dyDescent="0.25">
      <c r="B2" s="94" t="s">
        <v>13</v>
      </c>
      <c r="C2" s="94"/>
      <c r="D2" s="94"/>
      <c r="E2" s="94"/>
      <c r="F2" s="8"/>
      <c r="G2" s="8"/>
      <c r="H2" s="8"/>
      <c r="I2" s="8"/>
      <c r="J2" s="8"/>
      <c r="K2" s="8"/>
      <c r="L2" s="8"/>
      <c r="M2" s="8"/>
      <c r="N2" s="8"/>
      <c r="O2" s="8"/>
      <c r="P2" s="8"/>
      <c r="Q2" s="8"/>
      <c r="R2" s="8"/>
      <c r="S2" s="8"/>
      <c r="T2" s="8"/>
      <c r="U2" s="8"/>
      <c r="V2" s="8"/>
      <c r="W2" s="8"/>
      <c r="X2" s="8"/>
      <c r="Y2" s="8"/>
      <c r="Z2" s="8"/>
      <c r="AA2" s="8"/>
      <c r="AB2" s="8"/>
      <c r="AC2" s="8"/>
    </row>
    <row r="5" spans="2:29" x14ac:dyDescent="0.25">
      <c r="B5" t="str">
        <f>'PSM BMU'!B5</f>
        <v>For August 2026 (paid in September 2026)</v>
      </c>
    </row>
    <row r="6" spans="2:29" ht="24" x14ac:dyDescent="0.25">
      <c r="B6" s="5" t="s">
        <v>10</v>
      </c>
      <c r="C6" s="5" t="s">
        <v>0</v>
      </c>
      <c r="D6" s="5" t="s">
        <v>8</v>
      </c>
      <c r="E6" s="5" t="str">
        <f>'starosna mirovina BMU'!E6</f>
        <v>Net replacement rate for July 2026.</v>
      </c>
    </row>
    <row r="7" spans="2:29" x14ac:dyDescent="0.25">
      <c r="B7" s="6" t="s">
        <v>9</v>
      </c>
      <c r="C7" s="2">
        <v>158298</v>
      </c>
      <c r="D7" s="12">
        <v>294.10700451048024</v>
      </c>
      <c r="E7" s="3">
        <f t="shared" ref="E7:E30" si="0">D7/$D$33</f>
        <v>0.19097857435745469</v>
      </c>
    </row>
    <row r="8" spans="2:29" x14ac:dyDescent="0.25">
      <c r="B8" s="6" t="s">
        <v>1</v>
      </c>
      <c r="C8" s="2">
        <v>99329</v>
      </c>
      <c r="D8" s="2">
        <v>359.33</v>
      </c>
      <c r="E8" s="3">
        <f t="shared" si="0"/>
        <v>0.23333116883116883</v>
      </c>
      <c r="I8" s="1"/>
    </row>
    <row r="9" spans="2:29" x14ac:dyDescent="0.25">
      <c r="B9" s="6" t="s">
        <v>2</v>
      </c>
      <c r="C9" s="2">
        <v>105176</v>
      </c>
      <c r="D9" s="2">
        <v>440.97</v>
      </c>
      <c r="E9" s="3">
        <f t="shared" si="0"/>
        <v>0.28634415584415585</v>
      </c>
    </row>
    <row r="10" spans="2:29" x14ac:dyDescent="0.25">
      <c r="B10" s="6">
        <v>30</v>
      </c>
      <c r="C10" s="2">
        <v>50801</v>
      </c>
      <c r="D10" s="2">
        <v>486.06</v>
      </c>
      <c r="E10" s="3">
        <f t="shared" si="0"/>
        <v>0.31562337662337664</v>
      </c>
    </row>
    <row r="11" spans="2:29" x14ac:dyDescent="0.25">
      <c r="B11" s="6">
        <v>31</v>
      </c>
      <c r="C11" s="2">
        <v>33286</v>
      </c>
      <c r="D11" s="2">
        <v>496.26</v>
      </c>
      <c r="E11" s="3">
        <f t="shared" si="0"/>
        <v>0.32224675324675323</v>
      </c>
    </row>
    <row r="12" spans="2:29" x14ac:dyDescent="0.25">
      <c r="B12" s="6">
        <v>32</v>
      </c>
      <c r="C12" s="2">
        <v>32567</v>
      </c>
      <c r="D12" s="2">
        <v>502.48</v>
      </c>
      <c r="E12" s="3">
        <f t="shared" si="0"/>
        <v>0.32628571428571429</v>
      </c>
    </row>
    <row r="13" spans="2:29" x14ac:dyDescent="0.25">
      <c r="B13" s="6">
        <v>33</v>
      </c>
      <c r="C13" s="2">
        <v>29216</v>
      </c>
      <c r="D13" s="2">
        <v>520.65</v>
      </c>
      <c r="E13" s="3">
        <f t="shared" si="0"/>
        <v>0.33808441558441554</v>
      </c>
    </row>
    <row r="14" spans="2:29" x14ac:dyDescent="0.25">
      <c r="B14" s="6">
        <v>34</v>
      </c>
      <c r="C14" s="2">
        <v>23746</v>
      </c>
      <c r="D14" s="2">
        <v>540.47</v>
      </c>
      <c r="E14" s="3">
        <f t="shared" si="0"/>
        <v>0.35095454545454546</v>
      </c>
    </row>
    <row r="15" spans="2:29" x14ac:dyDescent="0.25">
      <c r="B15" s="6">
        <v>35</v>
      </c>
      <c r="C15" s="2">
        <v>89559</v>
      </c>
      <c r="D15" s="2">
        <v>573.67999999999995</v>
      </c>
      <c r="E15" s="3">
        <f t="shared" si="0"/>
        <v>0.37251948051948047</v>
      </c>
    </row>
    <row r="16" spans="2:29" x14ac:dyDescent="0.25">
      <c r="B16" s="6">
        <v>36</v>
      </c>
      <c r="C16" s="2">
        <v>40885</v>
      </c>
      <c r="D16" s="2">
        <v>580.12</v>
      </c>
      <c r="E16" s="3">
        <f t="shared" si="0"/>
        <v>0.3767012987012987</v>
      </c>
    </row>
    <row r="17" spans="2:5" x14ac:dyDescent="0.25">
      <c r="B17" s="6">
        <v>37</v>
      </c>
      <c r="C17" s="2">
        <v>36836</v>
      </c>
      <c r="D17" s="2">
        <v>601.11</v>
      </c>
      <c r="E17" s="3">
        <f t="shared" si="0"/>
        <v>0.39033116883116886</v>
      </c>
    </row>
    <row r="18" spans="2:5" x14ac:dyDescent="0.25">
      <c r="B18" s="6">
        <v>38</v>
      </c>
      <c r="C18" s="2">
        <v>34031</v>
      </c>
      <c r="D18" s="2">
        <v>628.59</v>
      </c>
      <c r="E18" s="3">
        <f t="shared" si="0"/>
        <v>0.40817532467532469</v>
      </c>
    </row>
    <row r="19" spans="2:5" x14ac:dyDescent="0.25">
      <c r="B19" s="6">
        <v>39</v>
      </c>
      <c r="C19" s="2">
        <v>29085</v>
      </c>
      <c r="D19" s="2">
        <v>666.07</v>
      </c>
      <c r="E19" s="3">
        <f t="shared" si="0"/>
        <v>0.43251298701298707</v>
      </c>
    </row>
    <row r="20" spans="2:5" x14ac:dyDescent="0.25">
      <c r="B20" s="6">
        <v>40</v>
      </c>
      <c r="C20" s="2">
        <v>53688</v>
      </c>
      <c r="D20" s="2">
        <v>688.18</v>
      </c>
      <c r="E20" s="3">
        <f t="shared" si="0"/>
        <v>0.44687012987012986</v>
      </c>
    </row>
    <row r="21" spans="2:5" x14ac:dyDescent="0.25">
      <c r="B21" s="6">
        <v>41</v>
      </c>
      <c r="C21" s="2">
        <v>45440</v>
      </c>
      <c r="D21" s="2">
        <v>673.14</v>
      </c>
      <c r="E21" s="3">
        <f t="shared" si="0"/>
        <v>0.43710389610389611</v>
      </c>
    </row>
    <row r="22" spans="2:5" x14ac:dyDescent="0.25">
      <c r="B22" s="6">
        <v>42</v>
      </c>
      <c r="C22" s="2">
        <v>24706</v>
      </c>
      <c r="D22" s="2">
        <v>713.6</v>
      </c>
      <c r="E22" s="3">
        <f t="shared" si="0"/>
        <v>0.46337662337662339</v>
      </c>
    </row>
    <row r="23" spans="2:5" x14ac:dyDescent="0.25">
      <c r="B23" s="6">
        <v>43</v>
      </c>
      <c r="C23" s="2">
        <v>17799</v>
      </c>
      <c r="D23" s="2">
        <v>745.61</v>
      </c>
      <c r="E23" s="3">
        <f t="shared" si="0"/>
        <v>0.48416233766233768</v>
      </c>
    </row>
    <row r="24" spans="2:5" x14ac:dyDescent="0.25">
      <c r="B24" s="6">
        <v>44</v>
      </c>
      <c r="C24" s="2">
        <v>13120</v>
      </c>
      <c r="D24" s="2">
        <v>778.54</v>
      </c>
      <c r="E24" s="3">
        <f t="shared" si="0"/>
        <v>0.50554545454545452</v>
      </c>
    </row>
    <row r="25" spans="2:5" x14ac:dyDescent="0.25">
      <c r="B25" s="6">
        <v>45</v>
      </c>
      <c r="C25" s="2">
        <v>10620</v>
      </c>
      <c r="D25" s="2">
        <v>799.83</v>
      </c>
      <c r="E25" s="3">
        <f t="shared" si="0"/>
        <v>0.51937012987012987</v>
      </c>
    </row>
    <row r="26" spans="2:5" x14ac:dyDescent="0.25">
      <c r="B26" s="6" t="s">
        <v>3</v>
      </c>
      <c r="C26" s="2">
        <v>17296</v>
      </c>
      <c r="D26" s="2">
        <v>889.32</v>
      </c>
      <c r="E26" s="3">
        <f t="shared" si="0"/>
        <v>0.57748051948051948</v>
      </c>
    </row>
    <row r="27" spans="2:5" x14ac:dyDescent="0.25">
      <c r="B27" s="6" t="s">
        <v>4</v>
      </c>
      <c r="C27" s="7">
        <v>945484</v>
      </c>
      <c r="D27" s="7">
        <v>512.73</v>
      </c>
      <c r="E27" s="4">
        <f t="shared" si="0"/>
        <v>0.33294155844155843</v>
      </c>
    </row>
    <row r="28" spans="2:5" x14ac:dyDescent="0.25">
      <c r="B28" s="6" t="s">
        <v>5</v>
      </c>
      <c r="C28" s="2">
        <v>532419</v>
      </c>
      <c r="D28" s="2">
        <v>402.41</v>
      </c>
      <c r="E28" s="3">
        <f t="shared" si="0"/>
        <v>0.26130519480519482</v>
      </c>
    </row>
    <row r="29" spans="2:5" x14ac:dyDescent="0.25">
      <c r="B29" s="6" t="s">
        <v>6</v>
      </c>
      <c r="C29" s="2">
        <v>230396</v>
      </c>
      <c r="D29" s="2">
        <v>598.98</v>
      </c>
      <c r="E29" s="3">
        <f t="shared" si="0"/>
        <v>0.38894805194805199</v>
      </c>
    </row>
    <row r="30" spans="2:5" x14ac:dyDescent="0.25">
      <c r="B30" s="6" t="s">
        <v>7</v>
      </c>
      <c r="C30" s="2">
        <v>182669</v>
      </c>
      <c r="D30" s="2">
        <v>725.5</v>
      </c>
      <c r="E30" s="3">
        <f t="shared" si="0"/>
        <v>0.47110389610389608</v>
      </c>
    </row>
    <row r="33" spans="2:4" ht="49.5" customHeight="1" x14ac:dyDescent="0.25">
      <c r="B33" s="95" t="str">
        <f>'starosna mirovina BMU'!B33:C33</f>
        <v>Prosječna mjesečna isplaćena netoplaća Republike Hrvatske za srpanj 2026. u eurima (EUR) (izvor: DZS)</v>
      </c>
      <c r="C33" s="95"/>
      <c r="D33" s="46">
        <f>'starosna mirovina BMU'!D33</f>
        <v>1540</v>
      </c>
    </row>
  </sheetData>
  <mergeCells count="2">
    <mergeCell ref="B2:E2"/>
    <mergeCell ref="B33:C33"/>
  </mergeCells>
  <conditionalFormatting sqref="E7:E30">
    <cfRule type="dataBar" priority="1">
      <dataBar>
        <cfvo type="min"/>
        <cfvo type="max"/>
        <color rgb="FF63C384"/>
      </dataBar>
      <extLst>
        <ext xmlns:x14="http://schemas.microsoft.com/office/spreadsheetml/2009/9/main" uri="{B025F937-C7B1-47D3-B67F-A62EFF666E3E}">
          <x14:id>{61C3327C-20F8-4684-8DFA-75E348A1332F}</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61C3327C-20F8-4684-8DFA-75E348A1332F}">
            <x14:dataBar minLength="0" maxLength="100" border="1" negativeBarBorderColorSameAsPositive="0">
              <x14:cfvo type="autoMin"/>
              <x14:cfvo type="autoMax"/>
              <x14:borderColor rgb="FF63C384"/>
              <x14:negativeFillColor rgb="FFFF0000"/>
              <x14:negativeBorderColor rgb="FFFF0000"/>
              <x14:axisColor rgb="FF000000"/>
            </x14:dataBar>
          </x14:cfRule>
          <xm:sqref>E7:E30</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12</vt:i4>
      </vt:variant>
      <vt:variant>
        <vt:lpstr>Imenovani rasponi</vt:lpstr>
      </vt:variant>
      <vt:variant>
        <vt:i4>1</vt:i4>
      </vt:variant>
    </vt:vector>
  </HeadingPairs>
  <TitlesOfParts>
    <vt:vector size="13" baseType="lpstr">
      <vt:lpstr>NOVO GRAF+TABLICA</vt:lpstr>
      <vt:lpstr>starosna mirovina BMU</vt:lpstr>
      <vt:lpstr>starosna za dugo.osig. BMU</vt:lpstr>
      <vt:lpstr>starosna prevedena iz inv.BMU</vt:lpstr>
      <vt:lpstr>UKUPNO starosna BMU</vt:lpstr>
      <vt:lpstr>PSM BMU</vt:lpstr>
      <vt:lpstr>PSM 70+</vt:lpstr>
      <vt:lpstr>PSM zbog stečaja BMU</vt:lpstr>
      <vt:lpstr>sveukupno ST BMU</vt:lpstr>
      <vt:lpstr>invalidska BMU</vt:lpstr>
      <vt:lpstr>obiteljska BMU</vt:lpstr>
      <vt:lpstr>UKUPNO BMU</vt:lpstr>
      <vt:lpstr>'NOVO GRAF+TABLICA'!Podrucje_ispisa</vt:lpstr>
    </vt:vector>
  </TitlesOfParts>
  <Company>HZMO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Tomislav Oštarić</dc:creator>
  <cp:lastModifiedBy>Tomislav Oštarić</cp:lastModifiedBy>
  <cp:lastPrinted>2026-09-22T10:35:03Z</cp:lastPrinted>
  <dcterms:created xsi:type="dcterms:W3CDTF">2023-10-03T11:00:22Z</dcterms:created>
  <dcterms:modified xsi:type="dcterms:W3CDTF">2026-09-22T10:36:58Z</dcterms:modified>
</cp:coreProperties>
</file>