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oran\Desktop\111-web-danas\13-09-2024\pos\"/>
    </mc:Choice>
  </mc:AlternateContent>
  <bookViews>
    <workbookView xWindow="0" yWindow="0" windowWidth="28800" windowHeight="11400" tabRatio="902" activeTab="8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ata u svibnju" sheetId="53" r:id="rId5"/>
    <sheet name="isplata u lipnju" sheetId="54" r:id="rId6"/>
    <sheet name="isplata u srpnju" sheetId="55" r:id="rId7"/>
    <sheet name="isplata u kolovozu" sheetId="56" r:id="rId8"/>
    <sheet name="isplata u rujnu" sheetId="5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9" i="57" l="1"/>
  <c r="F127" i="57"/>
  <c r="E127" i="57"/>
  <c r="D127" i="57"/>
  <c r="D19" i="57" s="1"/>
  <c r="C127" i="57"/>
  <c r="G126" i="57"/>
  <c r="G125" i="57"/>
  <c r="G124" i="57"/>
  <c r="G123" i="57"/>
  <c r="G122" i="57"/>
  <c r="A116" i="57"/>
  <c r="A110" i="57"/>
  <c r="F107" i="57"/>
  <c r="E107" i="57"/>
  <c r="D107" i="57"/>
  <c r="G106" i="57"/>
  <c r="G107" i="57" s="1"/>
  <c r="E105" i="57"/>
  <c r="D105" i="57"/>
  <c r="G104" i="57"/>
  <c r="G103" i="57"/>
  <c r="G105" i="57" s="1"/>
  <c r="G97" i="57"/>
  <c r="G18" i="57" s="1"/>
  <c r="F95" i="57"/>
  <c r="E95" i="57"/>
  <c r="D95" i="57"/>
  <c r="C95" i="57"/>
  <c r="F94" i="57"/>
  <c r="E94" i="57"/>
  <c r="D94" i="57"/>
  <c r="C94" i="57"/>
  <c r="F93" i="57"/>
  <c r="E93" i="57"/>
  <c r="D93" i="57"/>
  <c r="C93" i="57"/>
  <c r="F92" i="57"/>
  <c r="E92" i="57"/>
  <c r="D92" i="57"/>
  <c r="C92" i="57"/>
  <c r="F91" i="57"/>
  <c r="E91" i="57"/>
  <c r="D91" i="57"/>
  <c r="C91" i="57"/>
  <c r="F90" i="57"/>
  <c r="E90" i="57"/>
  <c r="D90" i="57"/>
  <c r="C90" i="57"/>
  <c r="F88" i="57"/>
  <c r="F17" i="57" s="1"/>
  <c r="E88" i="57"/>
  <c r="E17" i="57" s="1"/>
  <c r="D88" i="57"/>
  <c r="C88" i="57"/>
  <c r="G87" i="57"/>
  <c r="G86" i="57"/>
  <c r="G85" i="57"/>
  <c r="G84" i="57"/>
  <c r="G83" i="57"/>
  <c r="G82" i="57"/>
  <c r="A76" i="57"/>
  <c r="F71" i="57"/>
  <c r="F16" i="57" s="1"/>
  <c r="E71" i="57"/>
  <c r="E16" i="57" s="1"/>
  <c r="D71" i="57"/>
  <c r="C71" i="57"/>
  <c r="G70" i="57"/>
  <c r="G69" i="57"/>
  <c r="G68" i="57"/>
  <c r="G67" i="57"/>
  <c r="G66" i="57"/>
  <c r="G65" i="57"/>
  <c r="F63" i="57"/>
  <c r="F15" i="57" s="1"/>
  <c r="E63" i="57"/>
  <c r="E15" i="57" s="1"/>
  <c r="D63" i="57"/>
  <c r="D15" i="57" s="1"/>
  <c r="C63" i="57"/>
  <c r="G62" i="57"/>
  <c r="G61" i="57"/>
  <c r="G60" i="57"/>
  <c r="G59" i="57"/>
  <c r="G58" i="57"/>
  <c r="G57" i="57"/>
  <c r="F54" i="57"/>
  <c r="E54" i="57"/>
  <c r="D54" i="57"/>
  <c r="D14" i="57" s="1"/>
  <c r="C54" i="57"/>
  <c r="C14" i="57" s="1"/>
  <c r="G53" i="57"/>
  <c r="G52" i="57"/>
  <c r="G51" i="57"/>
  <c r="G50" i="57"/>
  <c r="G54" i="57" s="1"/>
  <c r="G14" i="57" s="1"/>
  <c r="G49" i="57"/>
  <c r="G48" i="57"/>
  <c r="F46" i="57"/>
  <c r="F13" i="57" s="1"/>
  <c r="E46" i="57"/>
  <c r="E13" i="57" s="1"/>
  <c r="D46" i="57"/>
  <c r="C46" i="57"/>
  <c r="C13" i="57" s="1"/>
  <c r="G45" i="57"/>
  <c r="G44" i="57"/>
  <c r="G43" i="57"/>
  <c r="G42" i="57"/>
  <c r="G41" i="57"/>
  <c r="G40" i="57"/>
  <c r="F38" i="57"/>
  <c r="E38" i="57"/>
  <c r="E12" i="57" s="1"/>
  <c r="D38" i="57"/>
  <c r="C38" i="57"/>
  <c r="C12" i="57" s="1"/>
  <c r="G37" i="57"/>
  <c r="G36" i="57"/>
  <c r="G35" i="57"/>
  <c r="G34" i="57"/>
  <c r="G33" i="57"/>
  <c r="G32" i="57"/>
  <c r="A26" i="57"/>
  <c r="F19" i="57"/>
  <c r="E19" i="57"/>
  <c r="C19" i="57"/>
  <c r="F18" i="57"/>
  <c r="E18" i="57"/>
  <c r="D18" i="57"/>
  <c r="C18" i="57"/>
  <c r="D17" i="57"/>
  <c r="C17" i="57"/>
  <c r="D16" i="57"/>
  <c r="C16" i="57"/>
  <c r="C15" i="57"/>
  <c r="F14" i="57"/>
  <c r="E14" i="57"/>
  <c r="D13" i="57"/>
  <c r="F12" i="57"/>
  <c r="D12" i="57"/>
  <c r="G71" i="57" l="1"/>
  <c r="G16" i="57" s="1"/>
  <c r="D96" i="57"/>
  <c r="D98" i="57" s="1"/>
  <c r="G38" i="57"/>
  <c r="G12" i="57" s="1"/>
  <c r="G127" i="57"/>
  <c r="G19" i="57" s="1"/>
  <c r="D108" i="57"/>
  <c r="E108" i="57"/>
  <c r="G88" i="57"/>
  <c r="G17" i="57" s="1"/>
  <c r="G93" i="57"/>
  <c r="G94" i="57"/>
  <c r="G95" i="57"/>
  <c r="G63" i="57"/>
  <c r="G15" i="57" s="1"/>
  <c r="D20" i="57"/>
  <c r="G46" i="57"/>
  <c r="G13" i="57" s="1"/>
  <c r="G91" i="57"/>
  <c r="C96" i="57"/>
  <c r="C98" i="57" s="1"/>
  <c r="F96" i="57"/>
  <c r="F98" i="57" s="1"/>
  <c r="E96" i="57"/>
  <c r="E98" i="57" s="1"/>
  <c r="E20" i="57"/>
  <c r="F108" i="57"/>
  <c r="F20" i="57"/>
  <c r="G108" i="57"/>
  <c r="C20" i="57"/>
  <c r="G92" i="57"/>
  <c r="F105" i="57"/>
  <c r="G90" i="57"/>
  <c r="F104" i="56"/>
  <c r="F127" i="56"/>
  <c r="E127" i="56"/>
  <c r="D127" i="56"/>
  <c r="D19" i="56" s="1"/>
  <c r="C127" i="56"/>
  <c r="C19" i="56" s="1"/>
  <c r="G126" i="56"/>
  <c r="G125" i="56"/>
  <c r="G124" i="56"/>
  <c r="G123" i="56"/>
  <c r="G122" i="56"/>
  <c r="A116" i="56"/>
  <c r="A110" i="56"/>
  <c r="A129" i="56" s="1"/>
  <c r="F107" i="56"/>
  <c r="E107" i="56"/>
  <c r="D107" i="56"/>
  <c r="G106" i="56"/>
  <c r="G107" i="56" s="1"/>
  <c r="E105" i="56"/>
  <c r="D105" i="56"/>
  <c r="G104" i="56"/>
  <c r="F105" i="56"/>
  <c r="G97" i="56"/>
  <c r="G18" i="56" s="1"/>
  <c r="F95" i="56"/>
  <c r="E95" i="56"/>
  <c r="D95" i="56"/>
  <c r="C95" i="56"/>
  <c r="F94" i="56"/>
  <c r="E94" i="56"/>
  <c r="D94" i="56"/>
  <c r="C94" i="56"/>
  <c r="F93" i="56"/>
  <c r="E93" i="56"/>
  <c r="D93" i="56"/>
  <c r="C93" i="56"/>
  <c r="F92" i="56"/>
  <c r="E92" i="56"/>
  <c r="D92" i="56"/>
  <c r="C92" i="56"/>
  <c r="F91" i="56"/>
  <c r="E91" i="56"/>
  <c r="D91" i="56"/>
  <c r="C91" i="56"/>
  <c r="F90" i="56"/>
  <c r="E90" i="56"/>
  <c r="D90" i="56"/>
  <c r="C90" i="56"/>
  <c r="F88" i="56"/>
  <c r="E88" i="56"/>
  <c r="E17" i="56" s="1"/>
  <c r="D88" i="56"/>
  <c r="C88" i="56"/>
  <c r="C17" i="56" s="1"/>
  <c r="G87" i="56"/>
  <c r="G86" i="56"/>
  <c r="G85" i="56"/>
  <c r="G84" i="56"/>
  <c r="G83" i="56"/>
  <c r="G82" i="56"/>
  <c r="A76" i="56"/>
  <c r="F71" i="56"/>
  <c r="F16" i="56" s="1"/>
  <c r="E71" i="56"/>
  <c r="D71" i="56"/>
  <c r="C71" i="56"/>
  <c r="C16" i="56" s="1"/>
  <c r="G70" i="56"/>
  <c r="G69" i="56"/>
  <c r="G68" i="56"/>
  <c r="G67" i="56"/>
  <c r="G66" i="56"/>
  <c r="G65" i="56"/>
  <c r="F63" i="56"/>
  <c r="E63" i="56"/>
  <c r="D63" i="56"/>
  <c r="D15" i="56" s="1"/>
  <c r="C63" i="56"/>
  <c r="G62" i="56"/>
  <c r="G61" i="56"/>
  <c r="G60" i="56"/>
  <c r="G59" i="56"/>
  <c r="G58" i="56"/>
  <c r="G57" i="56"/>
  <c r="F54" i="56"/>
  <c r="F14" i="56" s="1"/>
  <c r="E54" i="56"/>
  <c r="D54" i="56"/>
  <c r="C54" i="56"/>
  <c r="C14" i="56" s="1"/>
  <c r="G53" i="56"/>
  <c r="G52" i="56"/>
  <c r="G51" i="56"/>
  <c r="G50" i="56"/>
  <c r="G49" i="56"/>
  <c r="G48" i="56"/>
  <c r="F46" i="56"/>
  <c r="F13" i="56" s="1"/>
  <c r="E46" i="56"/>
  <c r="E13" i="56" s="1"/>
  <c r="D46" i="56"/>
  <c r="C46" i="56"/>
  <c r="G45" i="56"/>
  <c r="G44" i="56"/>
  <c r="G43" i="56"/>
  <c r="G42" i="56"/>
  <c r="G41" i="56"/>
  <c r="G40" i="56"/>
  <c r="F38" i="56"/>
  <c r="F12" i="56" s="1"/>
  <c r="E38" i="56"/>
  <c r="D38" i="56"/>
  <c r="C38" i="56"/>
  <c r="G37" i="56"/>
  <c r="G36" i="56"/>
  <c r="G35" i="56"/>
  <c r="G34" i="56"/>
  <c r="G33" i="56"/>
  <c r="G32" i="56"/>
  <c r="A26" i="56"/>
  <c r="F19" i="56"/>
  <c r="E19" i="56"/>
  <c r="F18" i="56"/>
  <c r="E18" i="56"/>
  <c r="D18" i="56"/>
  <c r="C18" i="56"/>
  <c r="F17" i="56"/>
  <c r="D17" i="56"/>
  <c r="E16" i="56"/>
  <c r="D16" i="56"/>
  <c r="F15" i="56"/>
  <c r="E15" i="56"/>
  <c r="C15" i="56"/>
  <c r="E14" i="56"/>
  <c r="D14" i="56"/>
  <c r="D13" i="56"/>
  <c r="C13" i="56"/>
  <c r="E12" i="56"/>
  <c r="D12" i="56"/>
  <c r="C12" i="56"/>
  <c r="G20" i="57" l="1"/>
  <c r="G96" i="57"/>
  <c r="G98" i="57" s="1"/>
  <c r="G127" i="56"/>
  <c r="G19" i="56" s="1"/>
  <c r="F108" i="56"/>
  <c r="G91" i="56"/>
  <c r="G54" i="56"/>
  <c r="G14" i="56" s="1"/>
  <c r="F20" i="56"/>
  <c r="G46" i="56"/>
  <c r="G13" i="56" s="1"/>
  <c r="D108" i="56"/>
  <c r="E108" i="56"/>
  <c r="G88" i="56"/>
  <c r="G17" i="56" s="1"/>
  <c r="G90" i="56"/>
  <c r="G71" i="56"/>
  <c r="G16" i="56" s="1"/>
  <c r="G63" i="56"/>
  <c r="G15" i="56" s="1"/>
  <c r="C20" i="56"/>
  <c r="E20" i="56"/>
  <c r="G92" i="56"/>
  <c r="G93" i="56"/>
  <c r="G94" i="56"/>
  <c r="G95" i="56"/>
  <c r="C96" i="56"/>
  <c r="C98" i="56" s="1"/>
  <c r="D96" i="56"/>
  <c r="D98" i="56" s="1"/>
  <c r="F96" i="56"/>
  <c r="F98" i="56" s="1"/>
  <c r="E96" i="56"/>
  <c r="E98" i="56" s="1"/>
  <c r="G38" i="56"/>
  <c r="G12" i="56" s="1"/>
  <c r="D20" i="56"/>
  <c r="G103" i="56"/>
  <c r="G105" i="56" s="1"/>
  <c r="G108" i="56" s="1"/>
  <c r="F103" i="55"/>
  <c r="A116" i="55"/>
  <c r="A76" i="55"/>
  <c r="A26" i="55"/>
  <c r="F127" i="55"/>
  <c r="F19" i="55" s="1"/>
  <c r="E127" i="55"/>
  <c r="D127" i="55"/>
  <c r="D19" i="55" s="1"/>
  <c r="C127" i="55"/>
  <c r="C19" i="55" s="1"/>
  <c r="G126" i="55"/>
  <c r="G125" i="55"/>
  <c r="G124" i="55"/>
  <c r="G123" i="55"/>
  <c r="G122" i="55"/>
  <c r="A110" i="55"/>
  <c r="A129" i="55" s="1"/>
  <c r="F107" i="55"/>
  <c r="E107" i="55"/>
  <c r="D107" i="55"/>
  <c r="D108" i="55" s="1"/>
  <c r="G106" i="55"/>
  <c r="G107" i="55" s="1"/>
  <c r="E105" i="55"/>
  <c r="D105" i="55"/>
  <c r="G104" i="55"/>
  <c r="G103" i="55"/>
  <c r="G97" i="55"/>
  <c r="G18" i="55" s="1"/>
  <c r="F95" i="55"/>
  <c r="E95" i="55"/>
  <c r="G95" i="55" s="1"/>
  <c r="D95" i="55"/>
  <c r="C95" i="55"/>
  <c r="F94" i="55"/>
  <c r="E94" i="55"/>
  <c r="G94" i="55" s="1"/>
  <c r="D94" i="55"/>
  <c r="C94" i="55"/>
  <c r="F93" i="55"/>
  <c r="E93" i="55"/>
  <c r="G93" i="55" s="1"/>
  <c r="D93" i="55"/>
  <c r="C93" i="55"/>
  <c r="F92" i="55"/>
  <c r="E92" i="55"/>
  <c r="D92" i="55"/>
  <c r="C92" i="55"/>
  <c r="F91" i="55"/>
  <c r="E91" i="55"/>
  <c r="G91" i="55" s="1"/>
  <c r="D91" i="55"/>
  <c r="C91" i="55"/>
  <c r="F90" i="55"/>
  <c r="E90" i="55"/>
  <c r="E96" i="55" s="1"/>
  <c r="E98" i="55" s="1"/>
  <c r="D90" i="55"/>
  <c r="C90" i="55"/>
  <c r="F88" i="55"/>
  <c r="F17" i="55" s="1"/>
  <c r="E88" i="55"/>
  <c r="E17" i="55" s="1"/>
  <c r="D88" i="55"/>
  <c r="C88" i="55"/>
  <c r="C17" i="55" s="1"/>
  <c r="G87" i="55"/>
  <c r="G86" i="55"/>
  <c r="G85" i="55"/>
  <c r="G84" i="55"/>
  <c r="G83" i="55"/>
  <c r="G82" i="55"/>
  <c r="F71" i="55"/>
  <c r="F16" i="55" s="1"/>
  <c r="E71" i="55"/>
  <c r="E16" i="55" s="1"/>
  <c r="D71" i="55"/>
  <c r="C71" i="55"/>
  <c r="C16" i="55" s="1"/>
  <c r="G70" i="55"/>
  <c r="G69" i="55"/>
  <c r="G68" i="55"/>
  <c r="G67" i="55"/>
  <c r="G66" i="55"/>
  <c r="G65" i="55"/>
  <c r="F63" i="55"/>
  <c r="E63" i="55"/>
  <c r="E15" i="55" s="1"/>
  <c r="D63" i="55"/>
  <c r="D15" i="55" s="1"/>
  <c r="C63" i="55"/>
  <c r="C15" i="55" s="1"/>
  <c r="G62" i="55"/>
  <c r="G61" i="55"/>
  <c r="G60" i="55"/>
  <c r="G59" i="55"/>
  <c r="G58" i="55"/>
  <c r="G57" i="55"/>
  <c r="F54" i="55"/>
  <c r="E54" i="55"/>
  <c r="D54" i="55"/>
  <c r="D14" i="55" s="1"/>
  <c r="C54" i="55"/>
  <c r="C14" i="55" s="1"/>
  <c r="G53" i="55"/>
  <c r="G52" i="55"/>
  <c r="G51" i="55"/>
  <c r="G50" i="55"/>
  <c r="G54" i="55" s="1"/>
  <c r="G14" i="55" s="1"/>
  <c r="G49" i="55"/>
  <c r="G48" i="55"/>
  <c r="F46" i="55"/>
  <c r="F13" i="55" s="1"/>
  <c r="E46" i="55"/>
  <c r="E13" i="55" s="1"/>
  <c r="D46" i="55"/>
  <c r="C46" i="55"/>
  <c r="G45" i="55"/>
  <c r="G44" i="55"/>
  <c r="G43" i="55"/>
  <c r="G42" i="55"/>
  <c r="G41" i="55"/>
  <c r="G40" i="55"/>
  <c r="F38" i="55"/>
  <c r="F12" i="55" s="1"/>
  <c r="E38" i="55"/>
  <c r="E12" i="55" s="1"/>
  <c r="D38" i="55"/>
  <c r="D12" i="55" s="1"/>
  <c r="C38" i="55"/>
  <c r="C12" i="55" s="1"/>
  <c r="G37" i="55"/>
  <c r="G36" i="55"/>
  <c r="G35" i="55"/>
  <c r="G34" i="55"/>
  <c r="G33" i="55"/>
  <c r="G32" i="55"/>
  <c r="E19" i="55"/>
  <c r="F18" i="55"/>
  <c r="E18" i="55"/>
  <c r="D18" i="55"/>
  <c r="C18" i="55"/>
  <c r="D17" i="55"/>
  <c r="D16" i="55"/>
  <c r="F15" i="55"/>
  <c r="F14" i="55"/>
  <c r="E14" i="55"/>
  <c r="D13" i="55"/>
  <c r="C13" i="55"/>
  <c r="G20" i="56" l="1"/>
  <c r="G96" i="56"/>
  <c r="G98" i="56" s="1"/>
  <c r="G127" i="55"/>
  <c r="G19" i="55" s="1"/>
  <c r="E108" i="55"/>
  <c r="G105" i="55"/>
  <c r="G88" i="55"/>
  <c r="G17" i="55" s="1"/>
  <c r="G71" i="55"/>
  <c r="G16" i="55" s="1"/>
  <c r="C20" i="55"/>
  <c r="G63" i="55"/>
  <c r="G15" i="55" s="1"/>
  <c r="G46" i="55"/>
  <c r="G13" i="55" s="1"/>
  <c r="G38" i="55"/>
  <c r="G12" i="55" s="1"/>
  <c r="C96" i="55"/>
  <c r="C98" i="55" s="1"/>
  <c r="G92" i="55"/>
  <c r="D96" i="55"/>
  <c r="D98" i="55" s="1"/>
  <c r="D20" i="55"/>
  <c r="E20" i="55"/>
  <c r="G108" i="55"/>
  <c r="F20" i="55"/>
  <c r="F96" i="55"/>
  <c r="F98" i="55" s="1"/>
  <c r="F105" i="55"/>
  <c r="F108" i="55" s="1"/>
  <c r="G90" i="55"/>
  <c r="F104" i="54"/>
  <c r="F103" i="54"/>
  <c r="G20" i="55" l="1"/>
  <c r="G96" i="55"/>
  <c r="G98" i="55" s="1"/>
  <c r="F127" i="54"/>
  <c r="E127" i="54"/>
  <c r="E19" i="54" s="1"/>
  <c r="D127" i="54"/>
  <c r="D19" i="54" s="1"/>
  <c r="C127" i="54"/>
  <c r="C19" i="54" s="1"/>
  <c r="G126" i="54"/>
  <c r="G125" i="54"/>
  <c r="G124" i="54"/>
  <c r="G123" i="54"/>
  <c r="G122" i="54"/>
  <c r="A116" i="54"/>
  <c r="A110" i="54"/>
  <c r="A129" i="54" s="1"/>
  <c r="F107" i="54"/>
  <c r="F108" i="54" s="1"/>
  <c r="E107" i="54"/>
  <c r="D107" i="54"/>
  <c r="G106" i="54"/>
  <c r="G107" i="54" s="1"/>
  <c r="E105" i="54"/>
  <c r="D105" i="54"/>
  <c r="F105" i="54"/>
  <c r="G103" i="54"/>
  <c r="G97" i="54"/>
  <c r="G18" i="54" s="1"/>
  <c r="F95" i="54"/>
  <c r="E95" i="54"/>
  <c r="D95" i="54"/>
  <c r="C95" i="54"/>
  <c r="F94" i="54"/>
  <c r="E94" i="54"/>
  <c r="D94" i="54"/>
  <c r="C94" i="54"/>
  <c r="F93" i="54"/>
  <c r="E93" i="54"/>
  <c r="D93" i="54"/>
  <c r="C93" i="54"/>
  <c r="F92" i="54"/>
  <c r="E92" i="54"/>
  <c r="D92" i="54"/>
  <c r="C92" i="54"/>
  <c r="F91" i="54"/>
  <c r="E91" i="54"/>
  <c r="D91" i="54"/>
  <c r="C91" i="54"/>
  <c r="F90" i="54"/>
  <c r="F96" i="54" s="1"/>
  <c r="F98" i="54" s="1"/>
  <c r="E90" i="54"/>
  <c r="D90" i="54"/>
  <c r="C90" i="54"/>
  <c r="F88" i="54"/>
  <c r="F17" i="54" s="1"/>
  <c r="E88" i="54"/>
  <c r="D88" i="54"/>
  <c r="D17" i="54" s="1"/>
  <c r="C88" i="54"/>
  <c r="C17" i="54" s="1"/>
  <c r="G87" i="54"/>
  <c r="G86" i="54"/>
  <c r="G85" i="54"/>
  <c r="G84" i="54"/>
  <c r="G83" i="54"/>
  <c r="G82" i="54"/>
  <c r="A76" i="54"/>
  <c r="F71" i="54"/>
  <c r="F16" i="54" s="1"/>
  <c r="E71" i="54"/>
  <c r="D71" i="54"/>
  <c r="C71" i="54"/>
  <c r="C16" i="54" s="1"/>
  <c r="G70" i="54"/>
  <c r="G69" i="54"/>
  <c r="G68" i="54"/>
  <c r="G67" i="54"/>
  <c r="G66" i="54"/>
  <c r="G65" i="54"/>
  <c r="F63" i="54"/>
  <c r="F15" i="54" s="1"/>
  <c r="E63" i="54"/>
  <c r="E15" i="54" s="1"/>
  <c r="D63" i="54"/>
  <c r="C63" i="54"/>
  <c r="G62" i="54"/>
  <c r="G61" i="54"/>
  <c r="G60" i="54"/>
  <c r="G59" i="54"/>
  <c r="G58" i="54"/>
  <c r="G57" i="54"/>
  <c r="F54" i="54"/>
  <c r="F14" i="54" s="1"/>
  <c r="E54" i="54"/>
  <c r="E14" i="54" s="1"/>
  <c r="D54" i="54"/>
  <c r="C54" i="54"/>
  <c r="C14" i="54" s="1"/>
  <c r="G53" i="54"/>
  <c r="G52" i="54"/>
  <c r="G51" i="54"/>
  <c r="G50" i="54"/>
  <c r="G49" i="54"/>
  <c r="G48" i="54"/>
  <c r="F46" i="54"/>
  <c r="E46" i="54"/>
  <c r="E13" i="54" s="1"/>
  <c r="D46" i="54"/>
  <c r="D13" i="54" s="1"/>
  <c r="C46" i="54"/>
  <c r="C13" i="54" s="1"/>
  <c r="G45" i="54"/>
  <c r="G44" i="54"/>
  <c r="G43" i="54"/>
  <c r="G42" i="54"/>
  <c r="G41" i="54"/>
  <c r="G40" i="54"/>
  <c r="F38" i="54"/>
  <c r="F12" i="54" s="1"/>
  <c r="E38" i="54"/>
  <c r="E12" i="54" s="1"/>
  <c r="D38" i="54"/>
  <c r="C38" i="54"/>
  <c r="C12" i="54" s="1"/>
  <c r="G37" i="54"/>
  <c r="G36" i="54"/>
  <c r="G35" i="54"/>
  <c r="G34" i="54"/>
  <c r="G33" i="54"/>
  <c r="G32" i="54"/>
  <c r="F19" i="54"/>
  <c r="F18" i="54"/>
  <c r="E18" i="54"/>
  <c r="D18" i="54"/>
  <c r="C18" i="54"/>
  <c r="E17" i="54"/>
  <c r="E16" i="54"/>
  <c r="D16" i="54"/>
  <c r="D15" i="54"/>
  <c r="C15" i="54"/>
  <c r="D14" i="54"/>
  <c r="F13" i="54"/>
  <c r="D12" i="54"/>
  <c r="G71" i="54" l="1"/>
  <c r="G16" i="54" s="1"/>
  <c r="G63" i="54"/>
  <c r="G15" i="54" s="1"/>
  <c r="G127" i="54"/>
  <c r="G19" i="54" s="1"/>
  <c r="D108" i="54"/>
  <c r="E108" i="54"/>
  <c r="G93" i="54"/>
  <c r="G94" i="54"/>
  <c r="G95" i="54"/>
  <c r="F20" i="54"/>
  <c r="G88" i="54"/>
  <c r="G17" i="54" s="1"/>
  <c r="D20" i="54"/>
  <c r="G92" i="54"/>
  <c r="G54" i="54"/>
  <c r="G14" i="54" s="1"/>
  <c r="G46" i="54"/>
  <c r="G13" i="54" s="1"/>
  <c r="C96" i="54"/>
  <c r="C98" i="54" s="1"/>
  <c r="G38" i="54"/>
  <c r="G12" i="54" s="1"/>
  <c r="D96" i="54"/>
  <c r="D98" i="54" s="1"/>
  <c r="E96" i="54"/>
  <c r="E98" i="54" s="1"/>
  <c r="G91" i="54"/>
  <c r="E20" i="54"/>
  <c r="C20" i="54"/>
  <c r="G90" i="54"/>
  <c r="G104" i="54"/>
  <c r="G105" i="54" s="1"/>
  <c r="G108" i="54" s="1"/>
  <c r="F104" i="53"/>
  <c r="F103" i="53"/>
  <c r="G96" i="54" l="1"/>
  <c r="G98" i="54" s="1"/>
  <c r="G20" i="54"/>
  <c r="F127" i="53"/>
  <c r="E127" i="53"/>
  <c r="E19" i="53" s="1"/>
  <c r="D127" i="53"/>
  <c r="C127" i="53"/>
  <c r="C19" i="53" s="1"/>
  <c r="G126" i="53"/>
  <c r="G125" i="53"/>
  <c r="G124" i="53"/>
  <c r="G123" i="53"/>
  <c r="G122" i="53"/>
  <c r="A116" i="53"/>
  <c r="A110" i="53"/>
  <c r="A129" i="53" s="1"/>
  <c r="F107" i="53"/>
  <c r="E107" i="53"/>
  <c r="D107" i="53"/>
  <c r="G106" i="53"/>
  <c r="G107" i="53" s="1"/>
  <c r="E105" i="53"/>
  <c r="D105" i="53"/>
  <c r="G104" i="53"/>
  <c r="G103" i="53"/>
  <c r="G97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F96" i="53" s="1"/>
  <c r="F98" i="53" s="1"/>
  <c r="E90" i="53"/>
  <c r="D90" i="53"/>
  <c r="C90" i="53"/>
  <c r="F88" i="53"/>
  <c r="F17" i="53" s="1"/>
  <c r="E88" i="53"/>
  <c r="D88" i="53"/>
  <c r="C88" i="53"/>
  <c r="C17" i="53" s="1"/>
  <c r="G87" i="53"/>
  <c r="G86" i="53"/>
  <c r="G85" i="53"/>
  <c r="G84" i="53"/>
  <c r="G83" i="53"/>
  <c r="G82" i="53"/>
  <c r="A76" i="53"/>
  <c r="F71" i="53"/>
  <c r="F16" i="53" s="1"/>
  <c r="E71" i="53"/>
  <c r="E16" i="53" s="1"/>
  <c r="D71" i="53"/>
  <c r="D16" i="53" s="1"/>
  <c r="C71" i="53"/>
  <c r="C16" i="53" s="1"/>
  <c r="G70" i="53"/>
  <c r="G69" i="53"/>
  <c r="G68" i="53"/>
  <c r="G67" i="53"/>
  <c r="G66" i="53"/>
  <c r="G65" i="53"/>
  <c r="F63" i="53"/>
  <c r="E63" i="53"/>
  <c r="E15" i="53" s="1"/>
  <c r="D63" i="53"/>
  <c r="D15" i="53" s="1"/>
  <c r="C63" i="53"/>
  <c r="G62" i="53"/>
  <c r="G61" i="53"/>
  <c r="G60" i="53"/>
  <c r="G59" i="53"/>
  <c r="G58" i="53"/>
  <c r="G57" i="53"/>
  <c r="F54" i="53"/>
  <c r="F14" i="53" s="1"/>
  <c r="E54" i="53"/>
  <c r="E14" i="53" s="1"/>
  <c r="D54" i="53"/>
  <c r="C54" i="53"/>
  <c r="C14" i="53" s="1"/>
  <c r="G53" i="53"/>
  <c r="G52" i="53"/>
  <c r="G51" i="53"/>
  <c r="G50" i="53"/>
  <c r="G49" i="53"/>
  <c r="G48" i="53"/>
  <c r="F46" i="53"/>
  <c r="E46" i="53"/>
  <c r="E13" i="53" s="1"/>
  <c r="D46" i="53"/>
  <c r="D13" i="53" s="1"/>
  <c r="C46" i="53"/>
  <c r="C13" i="53" s="1"/>
  <c r="G45" i="53"/>
  <c r="G44" i="53"/>
  <c r="G43" i="53"/>
  <c r="G42" i="53"/>
  <c r="G41" i="53"/>
  <c r="G40" i="53"/>
  <c r="F38" i="53"/>
  <c r="E38" i="53"/>
  <c r="D38" i="53"/>
  <c r="C38" i="53"/>
  <c r="C12" i="53" s="1"/>
  <c r="G37" i="53"/>
  <c r="G36" i="53"/>
  <c r="G35" i="53"/>
  <c r="G34" i="53"/>
  <c r="G33" i="53"/>
  <c r="G32" i="53"/>
  <c r="F19" i="53"/>
  <c r="D19" i="53"/>
  <c r="G18" i="53"/>
  <c r="F18" i="53"/>
  <c r="E18" i="53"/>
  <c r="D18" i="53"/>
  <c r="C18" i="53"/>
  <c r="E17" i="53"/>
  <c r="D17" i="53"/>
  <c r="F15" i="53"/>
  <c r="C15" i="53"/>
  <c r="D14" i="53"/>
  <c r="F13" i="53"/>
  <c r="F12" i="53"/>
  <c r="E12" i="53"/>
  <c r="D12" i="53"/>
  <c r="D108" i="53" l="1"/>
  <c r="G63" i="53"/>
  <c r="G15" i="53" s="1"/>
  <c r="G127" i="53"/>
  <c r="G19" i="53" s="1"/>
  <c r="E108" i="53"/>
  <c r="G88" i="53"/>
  <c r="G17" i="53" s="1"/>
  <c r="G71" i="53"/>
  <c r="G16" i="53" s="1"/>
  <c r="G93" i="53"/>
  <c r="G94" i="53"/>
  <c r="G95" i="53"/>
  <c r="G92" i="53"/>
  <c r="G54" i="53"/>
  <c r="G14" i="53" s="1"/>
  <c r="C20" i="53"/>
  <c r="D20" i="53"/>
  <c r="G46" i="53"/>
  <c r="G13" i="53" s="1"/>
  <c r="C96" i="53"/>
  <c r="C98" i="53" s="1"/>
  <c r="G38" i="53"/>
  <c r="G12" i="53" s="1"/>
  <c r="D96" i="53"/>
  <c r="D98" i="53" s="1"/>
  <c r="E96" i="53"/>
  <c r="E98" i="53" s="1"/>
  <c r="G91" i="53"/>
  <c r="E20" i="53"/>
  <c r="F20" i="53"/>
  <c r="G105" i="53"/>
  <c r="G108" i="53" s="1"/>
  <c r="F105" i="53"/>
  <c r="F108" i="53" s="1"/>
  <c r="G90" i="53"/>
  <c r="A129" i="52"/>
  <c r="A110" i="52"/>
  <c r="G20" i="53" l="1"/>
  <c r="G96" i="53"/>
  <c r="G98" i="53" s="1"/>
  <c r="D20" i="52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42" l="1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<sst xmlns="http://schemas.openxmlformats.org/spreadsheetml/2006/main" count="1362" uniqueCount="92">
  <si>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</si>
  <si>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</si>
  <si>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</si>
  <si>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</si>
  <si>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</si>
  <si>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</si>
  <si>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</si>
  <si>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</si>
  <si>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</si>
  <si>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</si>
  <si>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</si>
  <si>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</si>
  <si>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</si>
  <si>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</si>
  <si>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</si>
  <si>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</si>
  <si>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</si>
  <si>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</si>
  <si>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</si>
  <si>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</si>
  <si>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</si>
  <si>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</si>
  <si>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</si>
  <si>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</si>
  <si>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</si>
  <si>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</si>
  <si>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</si>
  <si>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</si>
  <si>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</si>
  <si>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</si>
  <si>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</si>
  <si>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</si>
  <si>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</si>
  <si>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</si>
  <si>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</si>
  <si>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</si>
  <si>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</si>
  <si>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</si>
  <si>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</si>
  <si>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</si>
  <si>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</si>
  <si>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</si>
  <si>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</si>
  <si>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</si>
  <si>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</si>
  <si>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</si>
  <si>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</si>
  <si>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</si>
  <si>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</si>
  <si>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</si>
  <si>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</si>
  <si>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</si>
  <si>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</si>
  <si>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</si>
  <si>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</si>
  <si>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</si>
  <si>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</si>
  <si>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</si>
  <si>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</si>
  <si>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</si>
  <si>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</si>
  <si>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</si>
  <si>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</si>
  <si>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</si>
  <si>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</si>
  <si>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</si>
  <si>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</si>
  <si>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</si>
  <si>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</si>
  <si>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</si>
  <si>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</si>
  <si>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</si>
  <si>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</si>
  <si>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</si>
  <si>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</si>
  <si>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</si>
  <si>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</si>
  <si>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</si>
  <si>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</si>
  <si>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</si>
  <si>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</si>
  <si>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</si>
  <si>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</si>
  <si>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</si>
  <si>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</si>
  <si>
    <t>Zagreb, 16. svibnja 2024.</t>
  </si>
  <si>
    <t>Zagreb, 14. lipnja 2024.</t>
  </si>
  <si>
    <t>Zagreb, 12. srpnja 2024.</t>
  </si>
  <si>
    <t>OBRADA ZA SRPANJ 2024. (ISPLATA U KOLOVOZU 2024.)</t>
  </si>
  <si>
    <t>Zagreb, 16. kolovoza 2024.</t>
  </si>
  <si>
    <t>OBRADA ZA KOLOVOZ 2024. (ISPLATA U RUJNU 2024.)</t>
  </si>
  <si>
    <t>Zagreb, 13. rujna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</si>
</sst>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8"/>
      <c r="G29" s="13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39" t="s">
        <v>49</v>
      </c>
      <c r="B98" s="140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39" t="s">
        <v>51</v>
      </c>
      <c r="B100" s="140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61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8"/>
      <c r="G29" s="13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66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66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66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66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39" t="s">
        <v>49</v>
      </c>
      <c r="B99" s="140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39" t="s">
        <v>63</v>
      </c>
      <c r="B102" s="140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39" t="s">
        <v>51</v>
      </c>
      <c r="B103" s="140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41" t="s">
        <v>67</v>
      </c>
      <c r="B105" s="141"/>
      <c r="C105" s="141"/>
      <c r="D105" s="141"/>
      <c r="E105" s="141"/>
      <c r="F105" s="141"/>
      <c r="G105" s="14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65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76"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8"/>
      <c r="G29" s="13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66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66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66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66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39" t="s">
        <v>49</v>
      </c>
      <c r="B99" s="140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39" t="s">
        <v>63</v>
      </c>
      <c r="B102" s="140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39" t="s">
        <v>51</v>
      </c>
      <c r="B103" s="140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41" t="s">
        <v>67</v>
      </c>
      <c r="B105" s="141"/>
      <c r="C105" s="141"/>
      <c r="D105" s="141"/>
      <c r="E105" s="141"/>
      <c r="F105" s="141"/>
      <c r="G105" s="14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3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2" t="s">
        <v>84</v>
      </c>
      <c r="B22" s="142"/>
      <c r="C22" s="142"/>
      <c r="D22" s="142"/>
      <c r="E22" s="142"/>
      <c r="F22" s="142"/>
      <c r="G22" s="142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68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8"/>
      <c r="G28" s="138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76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77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78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79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76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77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78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79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76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77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78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79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76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77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78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79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76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77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78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79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76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77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78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79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39" t="s">
        <v>49</v>
      </c>
      <c r="B105" s="140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39" t="s">
        <v>63</v>
      </c>
      <c r="B107" s="140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39" t="s">
        <v>51</v>
      </c>
      <c r="B108" s="140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42" t="str">
        <f>A22</f>
        <v>* Dana 1. ožujka 2024. stupio je na snagu Zakon o izmjenama i dopunama Zakona o doplatku za djecu (NN 156/23)</v>
      </c>
      <c r="B110" s="142"/>
      <c r="C110" s="142"/>
      <c r="D110" s="142"/>
      <c r="E110" s="142"/>
      <c r="F110" s="142"/>
      <c r="G110" s="142"/>
    </row>
    <row r="111" spans="1:7" x14ac:dyDescent="0.2">
      <c r="A111" s="142"/>
      <c r="B111" s="142"/>
      <c r="C111" s="142"/>
      <c r="D111" s="142"/>
      <c r="E111" s="142"/>
      <c r="F111" s="142"/>
      <c r="G111" s="142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8"/>
      <c r="G118" s="138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81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2" t="str">
        <f>A110</f>
        <v>* Dana 1. ožujka 2024. stupio je na snagu Zakon o izmjenama i dopunama Zakona o doplatku za djecu (NN 156/23)</v>
      </c>
      <c r="B129" s="142"/>
      <c r="C129" s="142"/>
      <c r="D129" s="142"/>
      <c r="E129" s="142"/>
      <c r="F129" s="142"/>
      <c r="G129" s="142"/>
    </row>
    <row r="130" spans="1:7" x14ac:dyDescent="0.2">
      <c r="A130" s="141" t="s">
        <v>82</v>
      </c>
      <c r="B130" s="141"/>
      <c r="C130" s="141"/>
      <c r="D130" s="141"/>
      <c r="E130" s="141"/>
      <c r="F130" s="141"/>
      <c r="G130" s="141"/>
    </row>
    <row r="133" spans="1:7" x14ac:dyDescent="0.2">
      <c r="A133" s="82" t="s">
        <v>83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82" zoomScaleNormal="100" workbookViewId="0">
      <selection activeCell="E103" sqref="E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158975</v>
      </c>
      <c r="D12" s="88">
        <f t="shared" ref="D12:G12" si="0">D38</f>
        <v>77153</v>
      </c>
      <c r="E12" s="115">
        <f t="shared" si="0"/>
        <v>8559578.959999999</v>
      </c>
      <c r="F12" s="116">
        <f t="shared" si="0"/>
        <v>1936577.57</v>
      </c>
      <c r="G12" s="115">
        <f t="shared" si="0"/>
        <v>10496156.529999999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5418</v>
      </c>
      <c r="D13" s="88">
        <f t="shared" ref="D13:G13" si="1">D46</f>
        <v>2649</v>
      </c>
      <c r="E13" s="115">
        <f t="shared" si="1"/>
        <v>326092.90000000002</v>
      </c>
      <c r="F13" s="116">
        <f t="shared" si="1"/>
        <v>74315.76999999999</v>
      </c>
      <c r="G13" s="115">
        <f t="shared" si="1"/>
        <v>400408.67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1729</v>
      </c>
      <c r="D14" s="88">
        <f t="shared" ref="D14:G14" si="2">D54</f>
        <v>840</v>
      </c>
      <c r="E14" s="115">
        <f t="shared" si="2"/>
        <v>108529.78000000001</v>
      </c>
      <c r="F14" s="116">
        <f t="shared" si="2"/>
        <v>18081.420000000002</v>
      </c>
      <c r="G14" s="115">
        <f t="shared" si="2"/>
        <v>126611.2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353.44</v>
      </c>
      <c r="G15" s="115">
        <f t="shared" si="3"/>
        <v>2632.1600000000003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63804</v>
      </c>
      <c r="D16" s="88">
        <f t="shared" ref="D16:G16" si="4">D71</f>
        <v>28645</v>
      </c>
      <c r="E16" s="115">
        <f t="shared" si="4"/>
        <v>4397477.37</v>
      </c>
      <c r="F16" s="116">
        <f t="shared" si="4"/>
        <v>428317.48</v>
      </c>
      <c r="G16" s="115">
        <f t="shared" si="4"/>
        <v>4825794.8500000006</v>
      </c>
    </row>
    <row r="17" spans="1:7" ht="15" customHeight="1" x14ac:dyDescent="0.2">
      <c r="A17" s="73" t="s">
        <v>33</v>
      </c>
      <c r="B17" s="74" t="s">
        <v>34</v>
      </c>
      <c r="C17" s="88">
        <f>C88</f>
        <v>5643</v>
      </c>
      <c r="D17" s="88">
        <f t="shared" ref="D17:G17" si="5">D88</f>
        <v>3678</v>
      </c>
      <c r="E17" s="115">
        <f t="shared" si="5"/>
        <v>309248.57</v>
      </c>
      <c r="F17" s="116">
        <f t="shared" si="5"/>
        <v>35504.57</v>
      </c>
      <c r="G17" s="115">
        <f t="shared" si="5"/>
        <v>344753.14</v>
      </c>
    </row>
    <row r="18" spans="1:7" ht="15" customHeight="1" x14ac:dyDescent="0.2">
      <c r="A18" s="73" t="s">
        <v>38</v>
      </c>
      <c r="B18" s="74" t="s">
        <v>39</v>
      </c>
      <c r="C18" s="88">
        <f>C97</f>
        <v>1993</v>
      </c>
      <c r="D18" s="88">
        <f t="shared" ref="D18:G18" si="6">D97</f>
        <v>949</v>
      </c>
      <c r="E18" s="115">
        <f t="shared" si="6"/>
        <v>107129.43</v>
      </c>
      <c r="F18" s="116">
        <f t="shared" si="6"/>
        <v>45037.43</v>
      </c>
      <c r="G18" s="115">
        <f t="shared" si="6"/>
        <v>152166.85999999999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150</v>
      </c>
      <c r="D19" s="88">
        <f t="shared" ref="D19:G19" si="7">D127</f>
        <v>120</v>
      </c>
      <c r="E19" s="115">
        <f t="shared" si="7"/>
        <v>0</v>
      </c>
      <c r="F19" s="116">
        <f t="shared" si="7"/>
        <v>40307.19</v>
      </c>
      <c r="G19" s="115">
        <f t="shared" si="7"/>
        <v>40307.19</v>
      </c>
    </row>
    <row r="20" spans="1:7" ht="15" customHeight="1" x14ac:dyDescent="0.2">
      <c r="A20" s="125"/>
      <c r="B20" s="65" t="s">
        <v>52</v>
      </c>
      <c r="C20" s="87">
        <f>SUM(C12:C19)</f>
        <v>237745</v>
      </c>
      <c r="D20" s="87">
        <f t="shared" ref="D20:G20" si="8">SUM(D12:D19)</f>
        <v>114048</v>
      </c>
      <c r="E20" s="114">
        <f t="shared" si="8"/>
        <v>13810335.73</v>
      </c>
      <c r="F20" s="25">
        <f t="shared" si="8"/>
        <v>2578494.8699999996</v>
      </c>
      <c r="G20" s="25">
        <f t="shared" si="8"/>
        <v>16388830.6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2" t="s">
        <v>84</v>
      </c>
      <c r="B22" s="142"/>
      <c r="C22" s="142"/>
      <c r="D22" s="142"/>
      <c r="E22" s="142"/>
      <c r="F22" s="142"/>
      <c r="G22" s="142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8"/>
      <c r="G28" s="138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5272</v>
      </c>
      <c r="D32" s="18">
        <v>2423</v>
      </c>
      <c r="E32" s="19">
        <v>398207.22</v>
      </c>
      <c r="F32" s="20">
        <v>54232.67</v>
      </c>
      <c r="G32" s="21">
        <f t="shared" ref="G32:G37" si="9">E32+F32</f>
        <v>452439.88999999996</v>
      </c>
    </row>
    <row r="33" spans="1:7" x14ac:dyDescent="0.2">
      <c r="A33" s="16"/>
      <c r="B33" s="17" t="s">
        <v>76</v>
      </c>
      <c r="C33" s="18">
        <v>18657</v>
      </c>
      <c r="D33" s="18">
        <v>7645</v>
      </c>
      <c r="E33" s="19">
        <v>1324142.3</v>
      </c>
      <c r="F33" s="20">
        <v>148419.75</v>
      </c>
      <c r="G33" s="21">
        <f t="shared" si="9"/>
        <v>1472562.05</v>
      </c>
    </row>
    <row r="34" spans="1:7" x14ac:dyDescent="0.2">
      <c r="A34" s="16"/>
      <c r="B34" s="17" t="s">
        <v>77</v>
      </c>
      <c r="C34" s="18">
        <v>36448</v>
      </c>
      <c r="D34" s="18">
        <v>16396</v>
      </c>
      <c r="E34" s="19">
        <v>2254258.3199999998</v>
      </c>
      <c r="F34" s="20">
        <v>236885.85</v>
      </c>
      <c r="G34" s="21">
        <f t="shared" si="9"/>
        <v>2491144.17</v>
      </c>
    </row>
    <row r="35" spans="1:7" x14ac:dyDescent="0.2">
      <c r="A35" s="16"/>
      <c r="B35" s="17" t="s">
        <v>78</v>
      </c>
      <c r="C35" s="18">
        <v>74177</v>
      </c>
      <c r="D35" s="18">
        <v>37033</v>
      </c>
      <c r="E35" s="19">
        <v>3678599.85</v>
      </c>
      <c r="F35" s="20">
        <v>968801.74</v>
      </c>
      <c r="G35" s="21">
        <f t="shared" si="9"/>
        <v>4647401.59</v>
      </c>
    </row>
    <row r="36" spans="1:7" x14ac:dyDescent="0.2">
      <c r="A36" s="16"/>
      <c r="B36" s="17" t="s">
        <v>79</v>
      </c>
      <c r="C36" s="18">
        <v>24407</v>
      </c>
      <c r="D36" s="18">
        <v>13645</v>
      </c>
      <c r="E36" s="19">
        <v>903289.77</v>
      </c>
      <c r="F36" s="20">
        <v>528237.56000000006</v>
      </c>
      <c r="G36" s="21">
        <f t="shared" si="9"/>
        <v>1431527.33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1081.5</v>
      </c>
      <c r="F37" s="20">
        <v>0</v>
      </c>
      <c r="G37" s="21">
        <f t="shared" si="9"/>
        <v>1081.5</v>
      </c>
    </row>
    <row r="38" spans="1:7" x14ac:dyDescent="0.2">
      <c r="A38" s="22"/>
      <c r="B38" s="23" t="s">
        <v>19</v>
      </c>
      <c r="C38" s="24">
        <f>SUM(C32:C37)</f>
        <v>158975</v>
      </c>
      <c r="D38" s="24">
        <f>SUM(D32:D37)</f>
        <v>77153</v>
      </c>
      <c r="E38" s="25">
        <f>SUM(E32:E37)</f>
        <v>8559578.959999999</v>
      </c>
      <c r="F38" s="25">
        <f>SUM(F32:F37)</f>
        <v>1936577.57</v>
      </c>
      <c r="G38" s="26">
        <f>SUM(G32:G37)</f>
        <v>10496156.529999999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1033</v>
      </c>
      <c r="D40" s="18">
        <v>525</v>
      </c>
      <c r="E40" s="20">
        <v>74971.259999999995</v>
      </c>
      <c r="F40" s="19">
        <v>13600.37</v>
      </c>
      <c r="G40" s="21">
        <f t="shared" ref="G40:G45" si="10">E40+F40</f>
        <v>88571.62999999999</v>
      </c>
    </row>
    <row r="41" spans="1:7" x14ac:dyDescent="0.2">
      <c r="A41" s="31"/>
      <c r="B41" s="17" t="s">
        <v>76</v>
      </c>
      <c r="C41" s="18">
        <v>1283</v>
      </c>
      <c r="D41" s="18">
        <v>602</v>
      </c>
      <c r="E41" s="20">
        <v>86854.7</v>
      </c>
      <c r="F41" s="19">
        <v>16529.25</v>
      </c>
      <c r="G41" s="21">
        <f t="shared" si="10"/>
        <v>103383.95</v>
      </c>
    </row>
    <row r="42" spans="1:7" x14ac:dyDescent="0.2">
      <c r="A42" s="31"/>
      <c r="B42" s="17" t="s">
        <v>77</v>
      </c>
      <c r="C42" s="18">
        <v>1374</v>
      </c>
      <c r="D42" s="32">
        <v>665</v>
      </c>
      <c r="E42" s="20">
        <v>80547.66</v>
      </c>
      <c r="F42" s="19">
        <v>16902.62</v>
      </c>
      <c r="G42" s="21">
        <f t="shared" si="10"/>
        <v>97450.28</v>
      </c>
    </row>
    <row r="43" spans="1:7" x14ac:dyDescent="0.2">
      <c r="A43" s="31"/>
      <c r="B43" s="17" t="s">
        <v>78</v>
      </c>
      <c r="C43" s="18">
        <v>1388</v>
      </c>
      <c r="D43" s="32">
        <v>692</v>
      </c>
      <c r="E43" s="20">
        <v>69446.080000000002</v>
      </c>
      <c r="F43" s="19">
        <v>21373.85</v>
      </c>
      <c r="G43" s="21">
        <f t="shared" si="10"/>
        <v>90819.93</v>
      </c>
    </row>
    <row r="44" spans="1:7" x14ac:dyDescent="0.2">
      <c r="A44" s="31"/>
      <c r="B44" s="17" t="s">
        <v>79</v>
      </c>
      <c r="C44" s="18">
        <v>340</v>
      </c>
      <c r="D44" s="32">
        <v>165</v>
      </c>
      <c r="E44" s="20">
        <v>14273.2</v>
      </c>
      <c r="F44" s="19">
        <v>5909.68</v>
      </c>
      <c r="G44" s="21">
        <f t="shared" si="10"/>
        <v>20182.88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5418</v>
      </c>
      <c r="D46" s="24">
        <f>SUM(D40:D45)</f>
        <v>2649</v>
      </c>
      <c r="E46" s="25">
        <f>SUM(E40:E45)</f>
        <v>326092.90000000002</v>
      </c>
      <c r="F46" s="25">
        <f>SUM(F40:F45)</f>
        <v>74315.76999999999</v>
      </c>
      <c r="G46" s="25">
        <f>SUM(G40:G45)</f>
        <v>400408.67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533</v>
      </c>
      <c r="D48" s="18">
        <v>284</v>
      </c>
      <c r="E48" s="20">
        <v>38027.64</v>
      </c>
      <c r="F48" s="20">
        <v>2304.84</v>
      </c>
      <c r="G48" s="21">
        <f t="shared" ref="G48:G53" si="11">E48+F48</f>
        <v>40332.479999999996</v>
      </c>
    </row>
    <row r="49" spans="1:7" x14ac:dyDescent="0.2">
      <c r="A49" s="31"/>
      <c r="B49" s="17" t="s">
        <v>76</v>
      </c>
      <c r="C49" s="18">
        <v>368</v>
      </c>
      <c r="D49" s="18">
        <v>164</v>
      </c>
      <c r="E49" s="20">
        <v>25540.28</v>
      </c>
      <c r="F49" s="20">
        <v>3434.49</v>
      </c>
      <c r="G49" s="21">
        <f t="shared" si="11"/>
        <v>28974.769999999997</v>
      </c>
    </row>
    <row r="50" spans="1:7" x14ac:dyDescent="0.2">
      <c r="A50" s="31"/>
      <c r="B50" s="17" t="s">
        <v>77</v>
      </c>
      <c r="C50" s="18">
        <v>355</v>
      </c>
      <c r="D50" s="18">
        <v>161</v>
      </c>
      <c r="E50" s="20">
        <v>21617.72</v>
      </c>
      <c r="F50" s="20">
        <v>3853.96</v>
      </c>
      <c r="G50" s="21">
        <f t="shared" si="11"/>
        <v>25471.68</v>
      </c>
    </row>
    <row r="51" spans="1:7" x14ac:dyDescent="0.2">
      <c r="A51" s="31"/>
      <c r="B51" s="17" t="s">
        <v>78</v>
      </c>
      <c r="C51" s="18">
        <v>380</v>
      </c>
      <c r="D51" s="18">
        <v>186</v>
      </c>
      <c r="E51" s="20">
        <v>19470.400000000001</v>
      </c>
      <c r="F51" s="20">
        <v>6526.73</v>
      </c>
      <c r="G51" s="21">
        <f t="shared" si="11"/>
        <v>25997.13</v>
      </c>
    </row>
    <row r="52" spans="1:7" x14ac:dyDescent="0.2">
      <c r="A52" s="31"/>
      <c r="B52" s="17" t="s">
        <v>79</v>
      </c>
      <c r="C52" s="18">
        <v>93</v>
      </c>
      <c r="D52" s="18">
        <v>45</v>
      </c>
      <c r="E52" s="20">
        <v>3873.74</v>
      </c>
      <c r="F52" s="20">
        <v>1961.4</v>
      </c>
      <c r="G52" s="21">
        <f t="shared" si="11"/>
        <v>5835.1399999999994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1729</v>
      </c>
      <c r="D54" s="24">
        <f>SUM(D48:D53)</f>
        <v>840</v>
      </c>
      <c r="E54" s="25">
        <f>SUM(E48:E53)</f>
        <v>108529.78000000001</v>
      </c>
      <c r="F54" s="25">
        <f>SUM(F48:F53)</f>
        <v>18081.420000000002</v>
      </c>
      <c r="G54" s="25">
        <f>SUM(G48:G53)</f>
        <v>126611.2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353.44</v>
      </c>
      <c r="G58" s="21">
        <f t="shared" si="12"/>
        <v>1399.68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353.44</v>
      </c>
      <c r="G63" s="25">
        <f>SUM(G57:G62)</f>
        <v>2632.1600000000003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28532</v>
      </c>
      <c r="D65" s="18">
        <v>12373</v>
      </c>
      <c r="E65" s="42">
        <v>2203184.08</v>
      </c>
      <c r="F65" s="20">
        <v>166556.1</v>
      </c>
      <c r="G65" s="21">
        <f t="shared" ref="G65:G70" si="13">E65+F65</f>
        <v>2369740.1800000002</v>
      </c>
    </row>
    <row r="66" spans="1:7" x14ac:dyDescent="0.2">
      <c r="A66" s="31"/>
      <c r="B66" s="17" t="s">
        <v>76</v>
      </c>
      <c r="C66" s="18">
        <v>14407</v>
      </c>
      <c r="D66" s="18">
        <v>5884</v>
      </c>
      <c r="E66" s="42">
        <v>1028178.46</v>
      </c>
      <c r="F66" s="20">
        <v>85806.61</v>
      </c>
      <c r="G66" s="21">
        <f t="shared" si="13"/>
        <v>1113985.07</v>
      </c>
    </row>
    <row r="67" spans="1:7" x14ac:dyDescent="0.2">
      <c r="A67" s="31"/>
      <c r="B67" s="17" t="s">
        <v>77</v>
      </c>
      <c r="C67" s="18">
        <v>11762</v>
      </c>
      <c r="D67" s="18">
        <v>5637</v>
      </c>
      <c r="E67" s="42">
        <v>721768.11</v>
      </c>
      <c r="F67" s="20">
        <v>61090.42</v>
      </c>
      <c r="G67" s="21">
        <f t="shared" si="13"/>
        <v>782858.53</v>
      </c>
    </row>
    <row r="68" spans="1:7" x14ac:dyDescent="0.2">
      <c r="A68" s="31"/>
      <c r="B68" s="17" t="s">
        <v>78</v>
      </c>
      <c r="C68" s="18">
        <v>8049</v>
      </c>
      <c r="D68" s="18">
        <v>4156</v>
      </c>
      <c r="E68" s="42">
        <v>402869.98</v>
      </c>
      <c r="F68" s="20">
        <v>93842.85</v>
      </c>
      <c r="G68" s="21">
        <f t="shared" si="13"/>
        <v>496712.82999999996</v>
      </c>
    </row>
    <row r="69" spans="1:7" x14ac:dyDescent="0.2">
      <c r="A69" s="31"/>
      <c r="B69" s="17" t="s">
        <v>79</v>
      </c>
      <c r="C69" s="18">
        <v>1048</v>
      </c>
      <c r="D69" s="18">
        <v>591</v>
      </c>
      <c r="E69" s="42">
        <v>41013.24</v>
      </c>
      <c r="F69" s="20">
        <v>21021.5</v>
      </c>
      <c r="G69" s="21">
        <f t="shared" si="13"/>
        <v>62034.74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63804</v>
      </c>
      <c r="D71" s="24">
        <f>SUM(D65:D70)</f>
        <v>28645</v>
      </c>
      <c r="E71" s="25">
        <f>SUM(E65:E70)</f>
        <v>4397477.37</v>
      </c>
      <c r="F71" s="25">
        <f>SUM(F65:F70)</f>
        <v>428317.48</v>
      </c>
      <c r="G71" s="25">
        <f>SUM(G65:G70)</f>
        <v>4825794.8500000006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TRAVANJ 2024. (ISPLATA U SVIBNJU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235</v>
      </c>
      <c r="E82" s="42">
        <v>36715.83</v>
      </c>
      <c r="F82" s="42">
        <v>3500.07</v>
      </c>
      <c r="G82" s="21">
        <f t="shared" ref="G82:G87" si="14">E82+F82</f>
        <v>40215.9</v>
      </c>
    </row>
    <row r="83" spans="1:7" x14ac:dyDescent="0.2">
      <c r="A83" s="31"/>
      <c r="B83" s="17" t="s">
        <v>76</v>
      </c>
      <c r="C83" s="18">
        <v>1455</v>
      </c>
      <c r="D83" s="18">
        <v>882</v>
      </c>
      <c r="E83" s="42">
        <v>93792.66</v>
      </c>
      <c r="F83" s="42">
        <v>6030.78</v>
      </c>
      <c r="G83" s="21">
        <f t="shared" si="14"/>
        <v>99823.44</v>
      </c>
    </row>
    <row r="84" spans="1:7" x14ac:dyDescent="0.2">
      <c r="A84" s="31"/>
      <c r="B84" s="17" t="s">
        <v>77</v>
      </c>
      <c r="C84" s="18">
        <v>1579</v>
      </c>
      <c r="D84" s="18">
        <v>1036</v>
      </c>
      <c r="E84" s="42">
        <v>87571.07</v>
      </c>
      <c r="F84" s="42">
        <v>7601.11</v>
      </c>
      <c r="G84" s="21">
        <f t="shared" si="14"/>
        <v>95172.180000000008</v>
      </c>
    </row>
    <row r="85" spans="1:7" x14ac:dyDescent="0.2">
      <c r="A85" s="31"/>
      <c r="B85" s="17" t="s">
        <v>78</v>
      </c>
      <c r="C85" s="18">
        <v>1833</v>
      </c>
      <c r="D85" s="18">
        <v>1289</v>
      </c>
      <c r="E85" s="42">
        <v>79956.100000000006</v>
      </c>
      <c r="F85" s="42">
        <v>13994.92</v>
      </c>
      <c r="G85" s="21">
        <f t="shared" si="14"/>
        <v>93951.02</v>
      </c>
    </row>
    <row r="86" spans="1:7" x14ac:dyDescent="0.2">
      <c r="A86" s="31"/>
      <c r="B86" s="17" t="s">
        <v>79</v>
      </c>
      <c r="C86" s="18">
        <v>278</v>
      </c>
      <c r="D86" s="18">
        <v>217</v>
      </c>
      <c r="E86" s="42">
        <v>9436.16</v>
      </c>
      <c r="F86" s="42">
        <v>4377.6899999999996</v>
      </c>
      <c r="G86" s="21">
        <f t="shared" si="14"/>
        <v>13813.849999999999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5643</v>
      </c>
      <c r="D88" s="57">
        <f>SUM(D82:D87)</f>
        <v>3678</v>
      </c>
      <c r="E88" s="58">
        <f>SUM(E82:E87)</f>
        <v>309248.57</v>
      </c>
      <c r="F88" s="58">
        <f>SUM(F82:F87)</f>
        <v>35504.57</v>
      </c>
      <c r="G88" s="26">
        <f>SUM(G82:G87)</f>
        <v>344753.14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35849</v>
      </c>
      <c r="D90" s="62">
        <f t="shared" si="15"/>
        <v>15841</v>
      </c>
      <c r="E90" s="63">
        <f t="shared" si="15"/>
        <v>2751485.95</v>
      </c>
      <c r="F90" s="63">
        <f t="shared" si="15"/>
        <v>240194.05</v>
      </c>
      <c r="G90" s="63">
        <f t="shared" ref="G90:G95" si="16">E90+F90</f>
        <v>2991680</v>
      </c>
    </row>
    <row r="91" spans="1:7" x14ac:dyDescent="0.2">
      <c r="A91" s="39"/>
      <c r="B91" s="17" t="s">
        <v>76</v>
      </c>
      <c r="C91" s="62">
        <f t="shared" si="15"/>
        <v>36184</v>
      </c>
      <c r="D91" s="62">
        <f t="shared" si="15"/>
        <v>15183</v>
      </c>
      <c r="E91" s="63">
        <f t="shared" si="15"/>
        <v>2559554.64</v>
      </c>
      <c r="F91" s="63">
        <f t="shared" si="15"/>
        <v>260574.31999999998</v>
      </c>
      <c r="G91" s="63">
        <f t="shared" si="16"/>
        <v>2820128.96</v>
      </c>
    </row>
    <row r="92" spans="1:7" x14ac:dyDescent="0.2">
      <c r="A92" s="39"/>
      <c r="B92" s="17" t="s">
        <v>77</v>
      </c>
      <c r="C92" s="62">
        <f t="shared" si="15"/>
        <v>51521</v>
      </c>
      <c r="D92" s="62">
        <f t="shared" si="15"/>
        <v>23897</v>
      </c>
      <c r="E92" s="63">
        <f t="shared" si="15"/>
        <v>3165908.56</v>
      </c>
      <c r="F92" s="63">
        <f t="shared" si="15"/>
        <v>326333.95999999996</v>
      </c>
      <c r="G92" s="63">
        <f t="shared" si="16"/>
        <v>3492242.52</v>
      </c>
    </row>
    <row r="93" spans="1:7" x14ac:dyDescent="0.2">
      <c r="A93" s="39"/>
      <c r="B93" s="17" t="s">
        <v>78</v>
      </c>
      <c r="C93" s="62">
        <f t="shared" si="15"/>
        <v>85835</v>
      </c>
      <c r="D93" s="62">
        <f t="shared" si="15"/>
        <v>43359</v>
      </c>
      <c r="E93" s="63">
        <f t="shared" si="15"/>
        <v>4250859.33</v>
      </c>
      <c r="F93" s="63">
        <f t="shared" si="15"/>
        <v>1104540.0899999999</v>
      </c>
      <c r="G93" s="63">
        <f t="shared" si="16"/>
        <v>5355399.42</v>
      </c>
    </row>
    <row r="94" spans="1:7" x14ac:dyDescent="0.2">
      <c r="A94" s="39"/>
      <c r="B94" s="17" t="s">
        <v>79</v>
      </c>
      <c r="C94" s="62">
        <f t="shared" si="15"/>
        <v>26170</v>
      </c>
      <c r="D94" s="62">
        <f t="shared" si="15"/>
        <v>14665</v>
      </c>
      <c r="E94" s="63">
        <f t="shared" si="15"/>
        <v>972076.07</v>
      </c>
      <c r="F94" s="63">
        <f t="shared" si="15"/>
        <v>561507.83000000007</v>
      </c>
      <c r="G94" s="63">
        <f t="shared" si="16"/>
        <v>1533583.9</v>
      </c>
    </row>
    <row r="95" spans="1:7" x14ac:dyDescent="0.2">
      <c r="A95" s="39"/>
      <c r="B95" s="17" t="s">
        <v>18</v>
      </c>
      <c r="C95" s="62">
        <f t="shared" si="15"/>
        <v>43</v>
      </c>
      <c r="D95" s="62">
        <f t="shared" si="15"/>
        <v>34</v>
      </c>
      <c r="E95" s="63">
        <f t="shared" si="15"/>
        <v>3321.75</v>
      </c>
      <c r="F95" s="63">
        <f t="shared" si="15"/>
        <v>0</v>
      </c>
      <c r="G95" s="63">
        <f t="shared" si="16"/>
        <v>3321.75</v>
      </c>
    </row>
    <row r="96" spans="1:7" x14ac:dyDescent="0.2">
      <c r="A96" s="64"/>
      <c r="B96" s="65" t="s">
        <v>37</v>
      </c>
      <c r="C96" s="66">
        <f>SUM(C90:C95)</f>
        <v>235602</v>
      </c>
      <c r="D96" s="66">
        <f>SUM(D90:D95)</f>
        <v>112979</v>
      </c>
      <c r="E96" s="25">
        <f t="shared" ref="E96:F96" si="17">SUM(E90:E95)</f>
        <v>13703206.300000001</v>
      </c>
      <c r="F96" s="25">
        <f t="shared" si="17"/>
        <v>2493150.25</v>
      </c>
      <c r="G96" s="25">
        <f>SUM(G90:G95)</f>
        <v>16196356.550000001</v>
      </c>
    </row>
    <row r="97" spans="1:15" x14ac:dyDescent="0.2">
      <c r="A97" s="31" t="s">
        <v>38</v>
      </c>
      <c r="B97" s="67" t="s">
        <v>39</v>
      </c>
      <c r="C97" s="62">
        <v>1993</v>
      </c>
      <c r="D97" s="62">
        <v>949</v>
      </c>
      <c r="E97" s="25">
        <v>107129.43</v>
      </c>
      <c r="F97" s="25">
        <v>45037.43</v>
      </c>
      <c r="G97" s="25">
        <f>E97+F97</f>
        <v>152166.85999999999</v>
      </c>
    </row>
    <row r="98" spans="1:15" x14ac:dyDescent="0.2">
      <c r="A98" s="64"/>
      <c r="B98" s="65" t="s">
        <v>40</v>
      </c>
      <c r="C98" s="66">
        <f>C96+C97</f>
        <v>237595</v>
      </c>
      <c r="D98" s="66">
        <f>D96+D97</f>
        <v>113928</v>
      </c>
      <c r="E98" s="25">
        <f>E96+E97</f>
        <v>13810335.73</v>
      </c>
      <c r="F98" s="25">
        <f>F96+F97</f>
        <v>2538187.6800000002</v>
      </c>
      <c r="G98" s="25">
        <f>G96+G97</f>
        <v>16348523.41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23201</v>
      </c>
      <c r="E103" s="76">
        <v>1539618.36</v>
      </c>
      <c r="F103" s="76">
        <f>286077.96+464.52</f>
        <v>286542.48000000004</v>
      </c>
      <c r="G103" s="77">
        <f>E103+F103</f>
        <v>1826160.84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8861</v>
      </c>
      <c r="E104" s="76">
        <v>1176031.92</v>
      </c>
      <c r="F104" s="76">
        <f>139223.28+1592.64</f>
        <v>140815.92000000001</v>
      </c>
      <c r="G104" s="77">
        <f>E104+F104</f>
        <v>1316847.8399999999</v>
      </c>
    </row>
    <row r="105" spans="1:15" x14ac:dyDescent="0.2">
      <c r="A105" s="139" t="s">
        <v>49</v>
      </c>
      <c r="B105" s="140"/>
      <c r="C105" s="126" t="s">
        <v>43</v>
      </c>
      <c r="D105" s="78">
        <f>D103+D104</f>
        <v>32062</v>
      </c>
      <c r="E105" s="112">
        <f t="shared" ref="E105:G105" si="18">E103+E104</f>
        <v>2715650.2800000003</v>
      </c>
      <c r="F105" s="25">
        <f t="shared" si="18"/>
        <v>427358.4</v>
      </c>
      <c r="G105" s="25">
        <f t="shared" si="18"/>
        <v>3143008.6799999997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299</v>
      </c>
      <c r="E106" s="77">
        <v>24287.759999999998</v>
      </c>
      <c r="F106" s="77">
        <v>8892.24</v>
      </c>
      <c r="G106" s="77">
        <f>E106+F106</f>
        <v>33180</v>
      </c>
    </row>
    <row r="107" spans="1:15" x14ac:dyDescent="0.2">
      <c r="A107" s="139" t="s">
        <v>63</v>
      </c>
      <c r="B107" s="140"/>
      <c r="C107" s="126" t="s">
        <v>43</v>
      </c>
      <c r="D107" s="78">
        <f>D106</f>
        <v>299</v>
      </c>
      <c r="E107" s="112">
        <f t="shared" ref="E107:G107" si="19">E106</f>
        <v>24287.759999999998</v>
      </c>
      <c r="F107" s="25">
        <f t="shared" si="19"/>
        <v>8892.24</v>
      </c>
      <c r="G107" s="25">
        <f t="shared" si="19"/>
        <v>33180</v>
      </c>
    </row>
    <row r="108" spans="1:15" x14ac:dyDescent="0.2">
      <c r="A108" s="139" t="s">
        <v>51</v>
      </c>
      <c r="B108" s="140"/>
      <c r="C108" s="81"/>
      <c r="D108" s="78">
        <f>D107+D105</f>
        <v>32361</v>
      </c>
      <c r="E108" s="25">
        <f>E107+E105</f>
        <v>2739938.04</v>
      </c>
      <c r="F108" s="25">
        <f>F107+F105</f>
        <v>436250.64</v>
      </c>
      <c r="G108" s="25">
        <f>G107+G105</f>
        <v>3176188.6799999997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2" t="str">
        <f>A22</f>
        <v>* Dana 1. ožujka 2024. stupio je na snagu Zakon o izmjenama i dopunama Zakona o doplatku za djecu (NN 156/23)</v>
      </c>
      <c r="B110" s="142"/>
      <c r="C110" s="142"/>
      <c r="D110" s="142"/>
      <c r="E110" s="142"/>
      <c r="F110" s="142"/>
      <c r="G110" s="142"/>
    </row>
    <row r="111" spans="1:15" x14ac:dyDescent="0.2">
      <c r="A111" s="142"/>
      <c r="B111" s="142"/>
      <c r="C111" s="142"/>
      <c r="D111" s="142"/>
      <c r="E111" s="142"/>
      <c r="F111" s="142"/>
      <c r="G111" s="142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TRAVANJ 2024. (ISPLATA U SVIBNJU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8"/>
      <c r="G118" s="138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31</v>
      </c>
      <c r="D122" s="62">
        <v>15</v>
      </c>
      <c r="E122" s="63">
        <v>0</v>
      </c>
      <c r="F122" s="63">
        <v>8950.98</v>
      </c>
      <c r="G122" s="63">
        <f>E122+F122</f>
        <v>8950.98</v>
      </c>
    </row>
    <row r="123" spans="1:7" x14ac:dyDescent="0.2">
      <c r="A123" s="39"/>
      <c r="B123" s="17" t="s">
        <v>15</v>
      </c>
      <c r="C123" s="62">
        <v>7</v>
      </c>
      <c r="D123" s="62">
        <v>5</v>
      </c>
      <c r="E123" s="63">
        <v>0</v>
      </c>
      <c r="F123" s="63">
        <v>959.66</v>
      </c>
      <c r="G123" s="63">
        <f>E123+F123</f>
        <v>959.66</v>
      </c>
    </row>
    <row r="124" spans="1:7" x14ac:dyDescent="0.2">
      <c r="A124" s="39"/>
      <c r="B124" s="17" t="s">
        <v>16</v>
      </c>
      <c r="C124" s="62">
        <v>44</v>
      </c>
      <c r="D124" s="62">
        <v>35</v>
      </c>
      <c r="E124" s="63">
        <v>0</v>
      </c>
      <c r="F124" s="63">
        <v>4658.88</v>
      </c>
      <c r="G124" s="63">
        <f>E124+F124</f>
        <v>4658.88</v>
      </c>
    </row>
    <row r="125" spans="1:7" x14ac:dyDescent="0.2">
      <c r="A125" s="39"/>
      <c r="B125" s="17" t="s">
        <v>81</v>
      </c>
      <c r="C125" s="62">
        <v>68</v>
      </c>
      <c r="D125" s="62">
        <v>65</v>
      </c>
      <c r="E125" s="63">
        <v>0</v>
      </c>
      <c r="F125" s="63">
        <v>25737.67</v>
      </c>
      <c r="G125" s="63">
        <f>E125+F125</f>
        <v>25737.67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150</v>
      </c>
      <c r="D127" s="66">
        <f t="shared" ref="D127:G127" si="20">SUM(D122:D126)</f>
        <v>120</v>
      </c>
      <c r="E127" s="25">
        <f t="shared" si="20"/>
        <v>0</v>
      </c>
      <c r="F127" s="25">
        <f t="shared" si="20"/>
        <v>40307.19</v>
      </c>
      <c r="G127" s="25">
        <f t="shared" si="20"/>
        <v>40307.19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2" t="str">
        <f>A110</f>
        <v>* Dana 1. ožujka 2024. stupio je na snagu Zakon o izmjenama i dopunama Zakona o doplatku za djecu (NN 156/23)</v>
      </c>
      <c r="B129" s="142"/>
      <c r="C129" s="142"/>
      <c r="D129" s="142"/>
      <c r="E129" s="142"/>
      <c r="F129" s="142"/>
      <c r="G129" s="142"/>
    </row>
    <row r="130" spans="1:7" x14ac:dyDescent="0.2">
      <c r="A130" s="141" t="s">
        <v>82</v>
      </c>
      <c r="B130" s="141"/>
      <c r="C130" s="141"/>
      <c r="D130" s="141"/>
      <c r="E130" s="141"/>
      <c r="F130" s="141"/>
      <c r="G130" s="141"/>
    </row>
    <row r="133" spans="1:7" x14ac:dyDescent="0.2">
      <c r="A133" s="82" t="s">
        <v>85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0" zoomScaleNormal="100" workbookViewId="0">
      <selection activeCell="F104" sqref="F104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189744</v>
      </c>
      <c r="D12" s="88">
        <f t="shared" ref="D12:G12" si="0">D38</f>
        <v>93499</v>
      </c>
      <c r="E12" s="115">
        <f t="shared" si="0"/>
        <v>9930135.6399999987</v>
      </c>
      <c r="F12" s="116">
        <f t="shared" si="0"/>
        <v>2679792.9300000002</v>
      </c>
      <c r="G12" s="115">
        <f t="shared" si="0"/>
        <v>12609928.57</v>
      </c>
    </row>
    <row r="13" spans="1:7" ht="15" customHeight="1" x14ac:dyDescent="0.2">
      <c r="A13" s="90" t="s">
        <v>20</v>
      </c>
      <c r="B13" s="91" t="s">
        <v>21</v>
      </c>
      <c r="C13" s="88">
        <f>C46</f>
        <v>6038</v>
      </c>
      <c r="D13" s="88">
        <f t="shared" ref="D13:G13" si="1">D46</f>
        <v>2981</v>
      </c>
      <c r="E13" s="115">
        <f t="shared" si="1"/>
        <v>359367.17</v>
      </c>
      <c r="F13" s="116">
        <f t="shared" si="1"/>
        <v>65574.739999999991</v>
      </c>
      <c r="G13" s="115">
        <f t="shared" si="1"/>
        <v>424941.90999999992</v>
      </c>
    </row>
    <row r="14" spans="1:7" ht="15" customHeight="1" x14ac:dyDescent="0.2">
      <c r="A14" s="90" t="s">
        <v>23</v>
      </c>
      <c r="B14" s="15" t="s">
        <v>24</v>
      </c>
      <c r="C14" s="88">
        <f>C54</f>
        <v>1873</v>
      </c>
      <c r="D14" s="88">
        <f t="shared" ref="D14:G14" si="2">D54</f>
        <v>916</v>
      </c>
      <c r="E14" s="115">
        <f t="shared" si="2"/>
        <v>116549.49</v>
      </c>
      <c r="F14" s="116">
        <f t="shared" si="2"/>
        <v>15971.44</v>
      </c>
      <c r="G14" s="115">
        <f t="shared" si="2"/>
        <v>132520.93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66802</v>
      </c>
      <c r="D16" s="88">
        <f t="shared" ref="D16:G16" si="4">D71</f>
        <v>30129</v>
      </c>
      <c r="E16" s="115">
        <f t="shared" si="4"/>
        <v>4573294.7499999991</v>
      </c>
      <c r="F16" s="116">
        <f t="shared" si="4"/>
        <v>448432.52</v>
      </c>
      <c r="G16" s="115">
        <f t="shared" si="4"/>
        <v>5021727.2700000005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5994</v>
      </c>
      <c r="D17" s="88">
        <f t="shared" ref="D17:G17" si="5">D88</f>
        <v>3941</v>
      </c>
      <c r="E17" s="115">
        <f t="shared" si="5"/>
        <v>324025.73000000004</v>
      </c>
      <c r="F17" s="116">
        <f t="shared" si="5"/>
        <v>32685.120000000003</v>
      </c>
      <c r="G17" s="115">
        <f t="shared" si="5"/>
        <v>356710.85</v>
      </c>
    </row>
    <row r="18" spans="1:7" ht="15" customHeight="1" x14ac:dyDescent="0.2">
      <c r="A18" s="73" t="s">
        <v>38</v>
      </c>
      <c r="B18" s="74" t="s">
        <v>39</v>
      </c>
      <c r="C18" s="88">
        <f>C97</f>
        <v>2821</v>
      </c>
      <c r="D18" s="88">
        <f t="shared" ref="D18:G18" si="6">D97</f>
        <v>1346</v>
      </c>
      <c r="E18" s="115">
        <f t="shared" si="6"/>
        <v>151242.4</v>
      </c>
      <c r="F18" s="116">
        <f t="shared" si="6"/>
        <v>101167.95</v>
      </c>
      <c r="G18" s="115">
        <f t="shared" si="6"/>
        <v>252410.34999999998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65</v>
      </c>
      <c r="D19" s="88">
        <f t="shared" ref="D19:G19" si="7">D127</f>
        <v>56</v>
      </c>
      <c r="E19" s="115">
        <f t="shared" si="7"/>
        <v>0</v>
      </c>
      <c r="F19" s="116">
        <f t="shared" si="7"/>
        <v>13078.49</v>
      </c>
      <c r="G19" s="115">
        <f t="shared" si="7"/>
        <v>13078.49</v>
      </c>
    </row>
    <row r="20" spans="1:7" ht="15" customHeight="1" x14ac:dyDescent="0.2">
      <c r="A20" s="127"/>
      <c r="B20" s="65" t="s">
        <v>52</v>
      </c>
      <c r="C20" s="87">
        <f>SUM(C12:C19)</f>
        <v>273370</v>
      </c>
      <c r="D20" s="87">
        <f t="shared" ref="D20:G20" si="8">SUM(D12:D19)</f>
        <v>132882</v>
      </c>
      <c r="E20" s="114">
        <f t="shared" si="8"/>
        <v>15456893.9</v>
      </c>
      <c r="F20" s="25">
        <f t="shared" si="8"/>
        <v>3356703.1900000004</v>
      </c>
      <c r="G20" s="25">
        <f t="shared" si="8"/>
        <v>18813597.090000004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2" t="s">
        <v>84</v>
      </c>
      <c r="B22" s="142"/>
      <c r="C22" s="142"/>
      <c r="D22" s="142"/>
      <c r="E22" s="142"/>
      <c r="F22" s="142"/>
      <c r="G22" s="142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59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8"/>
      <c r="G28" s="138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5444</v>
      </c>
      <c r="D32" s="18">
        <v>2507</v>
      </c>
      <c r="E32" s="19">
        <v>410455.21</v>
      </c>
      <c r="F32" s="20">
        <v>55902.65</v>
      </c>
      <c r="G32" s="21">
        <f t="shared" ref="G32:G37" si="9">E32+F32</f>
        <v>466357.86000000004</v>
      </c>
    </row>
    <row r="33" spans="1:7" x14ac:dyDescent="0.2">
      <c r="A33" s="16"/>
      <c r="B33" s="17" t="s">
        <v>76</v>
      </c>
      <c r="C33" s="18">
        <v>19599</v>
      </c>
      <c r="D33" s="18">
        <v>8086</v>
      </c>
      <c r="E33" s="19">
        <v>1388122.18</v>
      </c>
      <c r="F33" s="20">
        <v>132416.82</v>
      </c>
      <c r="G33" s="21">
        <f t="shared" si="9"/>
        <v>1520539</v>
      </c>
    </row>
    <row r="34" spans="1:7" x14ac:dyDescent="0.2">
      <c r="A34" s="16"/>
      <c r="B34" s="17" t="s">
        <v>77</v>
      </c>
      <c r="C34" s="18">
        <v>38757</v>
      </c>
      <c r="D34" s="18">
        <v>17535</v>
      </c>
      <c r="E34" s="19">
        <v>2390681.08</v>
      </c>
      <c r="F34" s="20">
        <v>240917.89</v>
      </c>
      <c r="G34" s="21">
        <f t="shared" si="9"/>
        <v>2631598.9700000002</v>
      </c>
    </row>
    <row r="35" spans="1:7" x14ac:dyDescent="0.2">
      <c r="A35" s="16"/>
      <c r="B35" s="17" t="s">
        <v>78</v>
      </c>
      <c r="C35" s="18">
        <v>88966</v>
      </c>
      <c r="D35" s="18">
        <v>44739</v>
      </c>
      <c r="E35" s="19">
        <v>4377478.43</v>
      </c>
      <c r="F35" s="20">
        <v>1342579.59</v>
      </c>
      <c r="G35" s="21">
        <f t="shared" si="9"/>
        <v>5720058.0199999996</v>
      </c>
    </row>
    <row r="36" spans="1:7" x14ac:dyDescent="0.2">
      <c r="A36" s="16"/>
      <c r="B36" s="17" t="s">
        <v>79</v>
      </c>
      <c r="C36" s="18">
        <v>36963</v>
      </c>
      <c r="D36" s="18">
        <v>20620</v>
      </c>
      <c r="E36" s="19">
        <v>1362239.99</v>
      </c>
      <c r="F36" s="20">
        <v>907821.48</v>
      </c>
      <c r="G36" s="21">
        <f t="shared" si="9"/>
        <v>2270061.4699999997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154.5</v>
      </c>
      <c r="G37" s="21">
        <f t="shared" si="9"/>
        <v>1313.25</v>
      </c>
    </row>
    <row r="38" spans="1:7" x14ac:dyDescent="0.2">
      <c r="A38" s="22"/>
      <c r="B38" s="23" t="s">
        <v>19</v>
      </c>
      <c r="C38" s="24">
        <f>SUM(C32:C37)</f>
        <v>189744</v>
      </c>
      <c r="D38" s="24">
        <f>SUM(D32:D37)</f>
        <v>93499</v>
      </c>
      <c r="E38" s="25">
        <f>SUM(E32:E37)</f>
        <v>9930135.6399999987</v>
      </c>
      <c r="F38" s="25">
        <f>SUM(F32:F37)</f>
        <v>2679792.9300000002</v>
      </c>
      <c r="G38" s="26">
        <f>SUM(G32:G37)</f>
        <v>12609928.57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1100</v>
      </c>
      <c r="D40" s="18">
        <v>562</v>
      </c>
      <c r="E40" s="20">
        <v>79449.84</v>
      </c>
      <c r="F40" s="19">
        <v>10942.7</v>
      </c>
      <c r="G40" s="21">
        <f t="shared" ref="G40:G45" si="10">E40+F40</f>
        <v>90392.54</v>
      </c>
    </row>
    <row r="41" spans="1:7" x14ac:dyDescent="0.2">
      <c r="A41" s="31"/>
      <c r="B41" s="17" t="s">
        <v>76</v>
      </c>
      <c r="C41" s="18">
        <v>1401</v>
      </c>
      <c r="D41" s="18">
        <v>659</v>
      </c>
      <c r="E41" s="20">
        <v>94862.79</v>
      </c>
      <c r="F41" s="19">
        <v>14530.26</v>
      </c>
      <c r="G41" s="21">
        <f t="shared" si="10"/>
        <v>109393.04999999999</v>
      </c>
    </row>
    <row r="42" spans="1:7" x14ac:dyDescent="0.2">
      <c r="A42" s="31"/>
      <c r="B42" s="17" t="s">
        <v>77</v>
      </c>
      <c r="C42" s="18">
        <v>1495</v>
      </c>
      <c r="D42" s="32">
        <v>730</v>
      </c>
      <c r="E42" s="20">
        <v>87381.58</v>
      </c>
      <c r="F42" s="19">
        <v>12774.05</v>
      </c>
      <c r="G42" s="21">
        <f t="shared" si="10"/>
        <v>100155.63</v>
      </c>
    </row>
    <row r="43" spans="1:7" x14ac:dyDescent="0.2">
      <c r="A43" s="31"/>
      <c r="B43" s="17" t="s">
        <v>78</v>
      </c>
      <c r="C43" s="18">
        <v>1608</v>
      </c>
      <c r="D43" s="32">
        <v>811</v>
      </c>
      <c r="E43" s="20">
        <v>79826.92</v>
      </c>
      <c r="F43" s="19">
        <v>20182.05</v>
      </c>
      <c r="G43" s="21">
        <f t="shared" si="10"/>
        <v>100008.97</v>
      </c>
    </row>
    <row r="44" spans="1:7" x14ac:dyDescent="0.2">
      <c r="A44" s="31"/>
      <c r="B44" s="17" t="s">
        <v>79</v>
      </c>
      <c r="C44" s="18">
        <v>434</v>
      </c>
      <c r="D44" s="32">
        <v>219</v>
      </c>
      <c r="E44" s="20">
        <v>17846.04</v>
      </c>
      <c r="F44" s="19">
        <v>7145.68</v>
      </c>
      <c r="G44" s="21">
        <f t="shared" si="10"/>
        <v>24991.72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6038</v>
      </c>
      <c r="D46" s="24">
        <f>SUM(D40:D45)</f>
        <v>2981</v>
      </c>
      <c r="E46" s="25">
        <f>SUM(E40:E45)</f>
        <v>359367.17</v>
      </c>
      <c r="F46" s="25">
        <f>SUM(F40:F45)</f>
        <v>65574.739999999991</v>
      </c>
      <c r="G46" s="25">
        <f>SUM(G40:G45)</f>
        <v>424941.90999999992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553</v>
      </c>
      <c r="D48" s="18">
        <v>294</v>
      </c>
      <c r="E48" s="20">
        <v>39471.99</v>
      </c>
      <c r="F48" s="20">
        <v>2671.52</v>
      </c>
      <c r="G48" s="21">
        <f t="shared" ref="G48:G53" si="11">E48+F48</f>
        <v>42143.509999999995</v>
      </c>
    </row>
    <row r="49" spans="1:7" x14ac:dyDescent="0.2">
      <c r="A49" s="31"/>
      <c r="B49" s="17" t="s">
        <v>76</v>
      </c>
      <c r="C49" s="18">
        <v>392</v>
      </c>
      <c r="D49" s="18">
        <v>178</v>
      </c>
      <c r="E49" s="20">
        <v>27071.96</v>
      </c>
      <c r="F49" s="20">
        <v>2974.18</v>
      </c>
      <c r="G49" s="21">
        <f t="shared" si="11"/>
        <v>30046.14</v>
      </c>
    </row>
    <row r="50" spans="1:7" x14ac:dyDescent="0.2">
      <c r="A50" s="31"/>
      <c r="B50" s="17" t="s">
        <v>77</v>
      </c>
      <c r="C50" s="18">
        <v>391</v>
      </c>
      <c r="D50" s="18">
        <v>180</v>
      </c>
      <c r="E50" s="20">
        <v>23697.68</v>
      </c>
      <c r="F50" s="20">
        <v>4239.38</v>
      </c>
      <c r="G50" s="21">
        <f t="shared" si="11"/>
        <v>27937.06</v>
      </c>
    </row>
    <row r="51" spans="1:7" x14ac:dyDescent="0.2">
      <c r="A51" s="31"/>
      <c r="B51" s="17" t="s">
        <v>78</v>
      </c>
      <c r="C51" s="18">
        <v>416</v>
      </c>
      <c r="D51" s="18">
        <v>206</v>
      </c>
      <c r="E51" s="20">
        <v>21166.12</v>
      </c>
      <c r="F51" s="20">
        <v>3550.36</v>
      </c>
      <c r="G51" s="21">
        <f t="shared" si="11"/>
        <v>24716.48</v>
      </c>
    </row>
    <row r="52" spans="1:7" x14ac:dyDescent="0.2">
      <c r="A52" s="31"/>
      <c r="B52" s="17" t="s">
        <v>79</v>
      </c>
      <c r="C52" s="18">
        <v>121</v>
      </c>
      <c r="D52" s="18">
        <v>58</v>
      </c>
      <c r="E52" s="20">
        <v>5141.74</v>
      </c>
      <c r="F52" s="20">
        <v>2536</v>
      </c>
      <c r="G52" s="21">
        <f t="shared" si="11"/>
        <v>7677.74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1873</v>
      </c>
      <c r="D54" s="24">
        <f>SUM(D48:D53)</f>
        <v>916</v>
      </c>
      <c r="E54" s="25">
        <f>SUM(E48:E53)</f>
        <v>116549.49</v>
      </c>
      <c r="F54" s="25">
        <f>SUM(F48:F53)</f>
        <v>15971.44</v>
      </c>
      <c r="G54" s="25">
        <f>SUM(G48:G53)</f>
        <v>132520.93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29058</v>
      </c>
      <c r="D65" s="18">
        <v>12586</v>
      </c>
      <c r="E65" s="42">
        <v>2244663.0499999998</v>
      </c>
      <c r="F65" s="20">
        <v>162331.62</v>
      </c>
      <c r="G65" s="21">
        <f t="shared" ref="G65:G70" si="13">E65+F65</f>
        <v>2406994.67</v>
      </c>
    </row>
    <row r="66" spans="1:7" x14ac:dyDescent="0.2">
      <c r="A66" s="31"/>
      <c r="B66" s="17" t="s">
        <v>76</v>
      </c>
      <c r="C66" s="18">
        <v>14936</v>
      </c>
      <c r="D66" s="18">
        <v>6103</v>
      </c>
      <c r="E66" s="42">
        <v>1065983.01</v>
      </c>
      <c r="F66" s="20">
        <v>80703.789999999994</v>
      </c>
      <c r="G66" s="21">
        <f t="shared" si="13"/>
        <v>1146686.8</v>
      </c>
    </row>
    <row r="67" spans="1:7" x14ac:dyDescent="0.2">
      <c r="A67" s="31"/>
      <c r="B67" s="17" t="s">
        <v>77</v>
      </c>
      <c r="C67" s="18">
        <v>12177</v>
      </c>
      <c r="D67" s="18">
        <v>5851</v>
      </c>
      <c r="E67" s="42">
        <v>747031.06</v>
      </c>
      <c r="F67" s="20">
        <v>61651.13</v>
      </c>
      <c r="G67" s="21">
        <f t="shared" si="13"/>
        <v>808682.19000000006</v>
      </c>
    </row>
    <row r="68" spans="1:7" x14ac:dyDescent="0.2">
      <c r="A68" s="31"/>
      <c r="B68" s="17" t="s">
        <v>78</v>
      </c>
      <c r="C68" s="18">
        <v>9177</v>
      </c>
      <c r="D68" s="18">
        <v>4766</v>
      </c>
      <c r="E68" s="42">
        <v>458387.25</v>
      </c>
      <c r="F68" s="20">
        <v>111304.95</v>
      </c>
      <c r="G68" s="21">
        <f t="shared" si="13"/>
        <v>569692.19999999995</v>
      </c>
    </row>
    <row r="69" spans="1:7" x14ac:dyDescent="0.2">
      <c r="A69" s="31"/>
      <c r="B69" s="17" t="s">
        <v>79</v>
      </c>
      <c r="C69" s="18">
        <v>1448</v>
      </c>
      <c r="D69" s="18">
        <v>819</v>
      </c>
      <c r="E69" s="42">
        <v>56766.879999999997</v>
      </c>
      <c r="F69" s="20">
        <v>32441.03</v>
      </c>
      <c r="G69" s="21">
        <f t="shared" si="13"/>
        <v>89207.91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66802</v>
      </c>
      <c r="D71" s="24">
        <f>SUM(D65:D70)</f>
        <v>30129</v>
      </c>
      <c r="E71" s="25">
        <f>SUM(E65:E70)</f>
        <v>4573294.7499999991</v>
      </c>
      <c r="F71" s="25">
        <f>SUM(F65:F70)</f>
        <v>448432.52</v>
      </c>
      <c r="G71" s="25">
        <f>SUM(G65:G70)</f>
        <v>5021727.2700000005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SVIBANJ 2024. (ISPLATA U LIPNJU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471</v>
      </c>
      <c r="D82" s="18">
        <v>237</v>
      </c>
      <c r="E82" s="42">
        <v>36127.56</v>
      </c>
      <c r="F82" s="42">
        <v>1585.02</v>
      </c>
      <c r="G82" s="21">
        <f t="shared" ref="G82:G87" si="14">E82+F82</f>
        <v>37712.579999999994</v>
      </c>
    </row>
    <row r="83" spans="1:7" x14ac:dyDescent="0.2">
      <c r="A83" s="31"/>
      <c r="B83" s="17" t="s">
        <v>76</v>
      </c>
      <c r="C83" s="18">
        <v>1471</v>
      </c>
      <c r="D83" s="18">
        <v>891</v>
      </c>
      <c r="E83" s="42">
        <v>94846.78</v>
      </c>
      <c r="F83" s="42">
        <v>4906.16</v>
      </c>
      <c r="G83" s="21">
        <f t="shared" si="14"/>
        <v>99752.94</v>
      </c>
    </row>
    <row r="84" spans="1:7" x14ac:dyDescent="0.2">
      <c r="A84" s="31"/>
      <c r="B84" s="17" t="s">
        <v>77</v>
      </c>
      <c r="C84" s="18">
        <v>1632</v>
      </c>
      <c r="D84" s="18">
        <v>1076</v>
      </c>
      <c r="E84" s="42">
        <v>90543.67</v>
      </c>
      <c r="F84" s="42">
        <v>5646.36</v>
      </c>
      <c r="G84" s="21">
        <f t="shared" si="14"/>
        <v>96190.03</v>
      </c>
    </row>
    <row r="85" spans="1:7" x14ac:dyDescent="0.2">
      <c r="A85" s="31"/>
      <c r="B85" s="17" t="s">
        <v>78</v>
      </c>
      <c r="C85" s="18">
        <v>2042</v>
      </c>
      <c r="D85" s="18">
        <v>1440</v>
      </c>
      <c r="E85" s="42">
        <v>88705.51</v>
      </c>
      <c r="F85" s="42">
        <v>15698.61</v>
      </c>
      <c r="G85" s="21">
        <f t="shared" si="14"/>
        <v>104404.12</v>
      </c>
    </row>
    <row r="86" spans="1:7" x14ac:dyDescent="0.2">
      <c r="A86" s="31"/>
      <c r="B86" s="17" t="s">
        <v>79</v>
      </c>
      <c r="C86" s="18">
        <v>354</v>
      </c>
      <c r="D86" s="18">
        <v>277</v>
      </c>
      <c r="E86" s="42">
        <v>11948.21</v>
      </c>
      <c r="F86" s="42">
        <v>4694.47</v>
      </c>
      <c r="G86" s="21">
        <f t="shared" si="14"/>
        <v>16642.68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154.5</v>
      </c>
      <c r="G87" s="21">
        <f t="shared" si="14"/>
        <v>2008.5</v>
      </c>
    </row>
    <row r="88" spans="1:7" x14ac:dyDescent="0.2">
      <c r="A88" s="56"/>
      <c r="B88" s="23" t="s">
        <v>35</v>
      </c>
      <c r="C88" s="57">
        <f>SUM(C82:C87)</f>
        <v>5994</v>
      </c>
      <c r="D88" s="57">
        <f>SUM(D82:D87)</f>
        <v>3941</v>
      </c>
      <c r="E88" s="58">
        <f>SUM(E82:E87)</f>
        <v>324025.73000000004</v>
      </c>
      <c r="F88" s="58">
        <f>SUM(F82:F87)</f>
        <v>32685.120000000003</v>
      </c>
      <c r="G88" s="26">
        <f>SUM(G82:G87)</f>
        <v>356710.85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36630</v>
      </c>
      <c r="D90" s="62">
        <f t="shared" si="15"/>
        <v>16187</v>
      </c>
      <c r="E90" s="63">
        <f t="shared" si="15"/>
        <v>2810547.57</v>
      </c>
      <c r="F90" s="63">
        <f t="shared" si="15"/>
        <v>233433.50999999998</v>
      </c>
      <c r="G90" s="63">
        <f t="shared" ref="G90:G95" si="16">E90+F90</f>
        <v>3043981.0799999996</v>
      </c>
    </row>
    <row r="91" spans="1:7" x14ac:dyDescent="0.2">
      <c r="A91" s="39"/>
      <c r="B91" s="17" t="s">
        <v>76</v>
      </c>
      <c r="C91" s="62">
        <f t="shared" si="15"/>
        <v>37813</v>
      </c>
      <c r="D91" s="62">
        <f t="shared" si="15"/>
        <v>15923</v>
      </c>
      <c r="E91" s="63">
        <f t="shared" si="15"/>
        <v>2671932.9599999995</v>
      </c>
      <c r="F91" s="63">
        <f t="shared" si="15"/>
        <v>235531.21</v>
      </c>
      <c r="G91" s="63">
        <f t="shared" si="16"/>
        <v>2907464.1699999995</v>
      </c>
    </row>
    <row r="92" spans="1:7" x14ac:dyDescent="0.2">
      <c r="A92" s="39"/>
      <c r="B92" s="17" t="s">
        <v>77</v>
      </c>
      <c r="C92" s="62">
        <f t="shared" si="15"/>
        <v>54455</v>
      </c>
      <c r="D92" s="62">
        <f t="shared" si="15"/>
        <v>25374</v>
      </c>
      <c r="E92" s="63">
        <f t="shared" si="15"/>
        <v>3339480.7500000005</v>
      </c>
      <c r="F92" s="63">
        <f t="shared" si="15"/>
        <v>325228.81</v>
      </c>
      <c r="G92" s="63">
        <f t="shared" si="16"/>
        <v>3664709.5600000005</v>
      </c>
    </row>
    <row r="93" spans="1:7" x14ac:dyDescent="0.2">
      <c r="A93" s="39"/>
      <c r="B93" s="17" t="s">
        <v>78</v>
      </c>
      <c r="C93" s="62">
        <f t="shared" si="15"/>
        <v>102217</v>
      </c>
      <c r="D93" s="62">
        <f t="shared" si="15"/>
        <v>51965</v>
      </c>
      <c r="E93" s="63">
        <f t="shared" si="15"/>
        <v>5026081.1499999994</v>
      </c>
      <c r="F93" s="63">
        <f t="shared" si="15"/>
        <v>1493315.5600000003</v>
      </c>
      <c r="G93" s="63">
        <f t="shared" si="16"/>
        <v>6519396.71</v>
      </c>
    </row>
    <row r="94" spans="1:7" x14ac:dyDescent="0.2">
      <c r="A94" s="39"/>
      <c r="B94" s="17" t="s">
        <v>79</v>
      </c>
      <c r="C94" s="62">
        <f t="shared" si="15"/>
        <v>39324</v>
      </c>
      <c r="D94" s="62">
        <f t="shared" si="15"/>
        <v>21995</v>
      </c>
      <c r="E94" s="63">
        <f t="shared" si="15"/>
        <v>1454132.8199999998</v>
      </c>
      <c r="F94" s="63">
        <f t="shared" si="15"/>
        <v>954638.66</v>
      </c>
      <c r="G94" s="63">
        <f t="shared" si="16"/>
        <v>2408771.48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309</v>
      </c>
      <c r="G95" s="63">
        <f t="shared" si="16"/>
        <v>3785.25</v>
      </c>
    </row>
    <row r="96" spans="1:7" x14ac:dyDescent="0.2">
      <c r="A96" s="64"/>
      <c r="B96" s="65" t="s">
        <v>37</v>
      </c>
      <c r="C96" s="66">
        <f>SUM(C90:C95)</f>
        <v>270484</v>
      </c>
      <c r="D96" s="66">
        <f>SUM(D90:D95)</f>
        <v>131480</v>
      </c>
      <c r="E96" s="25">
        <f t="shared" ref="E96:F96" si="17">SUM(E90:E95)</f>
        <v>15305651.5</v>
      </c>
      <c r="F96" s="25">
        <f t="shared" si="17"/>
        <v>3242456.7500000005</v>
      </c>
      <c r="G96" s="25">
        <f>SUM(G90:G95)</f>
        <v>18548108.25</v>
      </c>
    </row>
    <row r="97" spans="1:15" x14ac:dyDescent="0.2">
      <c r="A97" s="31" t="s">
        <v>38</v>
      </c>
      <c r="B97" s="67" t="s">
        <v>39</v>
      </c>
      <c r="C97" s="62">
        <v>2821</v>
      </c>
      <c r="D97" s="62">
        <v>1346</v>
      </c>
      <c r="E97" s="25">
        <v>151242.4</v>
      </c>
      <c r="F97" s="25">
        <v>101167.95</v>
      </c>
      <c r="G97" s="25">
        <f>E97+F97</f>
        <v>252410.34999999998</v>
      </c>
    </row>
    <row r="98" spans="1:15" x14ac:dyDescent="0.2">
      <c r="A98" s="64"/>
      <c r="B98" s="65" t="s">
        <v>40</v>
      </c>
      <c r="C98" s="66">
        <f>C96+C97</f>
        <v>273305</v>
      </c>
      <c r="D98" s="66">
        <f>D96+D97</f>
        <v>132826</v>
      </c>
      <c r="E98" s="25">
        <f>E96+E97</f>
        <v>15456893.9</v>
      </c>
      <c r="F98" s="25">
        <f>F96+F97</f>
        <v>3343624.7000000007</v>
      </c>
      <c r="G98" s="25">
        <f>G96+G97</f>
        <v>18800518.600000001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25998</v>
      </c>
      <c r="E103" s="76">
        <v>1725227.28</v>
      </c>
      <c r="F103" s="76">
        <f>368629.8+398.16</f>
        <v>369027.95999999996</v>
      </c>
      <c r="G103" s="77">
        <f>E103+F103</f>
        <v>2094255.24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9424</v>
      </c>
      <c r="E104" s="76">
        <v>1250753.28</v>
      </c>
      <c r="F104" s="76">
        <f>139356+265.44</f>
        <v>139621.44</v>
      </c>
      <c r="G104" s="77">
        <f>E104+F104</f>
        <v>1390374.72</v>
      </c>
    </row>
    <row r="105" spans="1:15" x14ac:dyDescent="0.2">
      <c r="A105" s="139" t="s">
        <v>49</v>
      </c>
      <c r="B105" s="140"/>
      <c r="C105" s="128" t="s">
        <v>43</v>
      </c>
      <c r="D105" s="78">
        <f>D103+D104</f>
        <v>35422</v>
      </c>
      <c r="E105" s="112">
        <f t="shared" ref="E105:G105" si="18">E103+E104</f>
        <v>2975980.56</v>
      </c>
      <c r="F105" s="25">
        <f t="shared" si="18"/>
        <v>508649.39999999997</v>
      </c>
      <c r="G105" s="25">
        <f t="shared" si="18"/>
        <v>3484629.96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418</v>
      </c>
      <c r="E106" s="77">
        <v>34109.040000000001</v>
      </c>
      <c r="F106" s="77">
        <v>23823.24</v>
      </c>
      <c r="G106" s="77">
        <f>E106+F106</f>
        <v>57932.28</v>
      </c>
    </row>
    <row r="107" spans="1:15" x14ac:dyDescent="0.2">
      <c r="A107" s="139" t="s">
        <v>63</v>
      </c>
      <c r="B107" s="140"/>
      <c r="C107" s="128" t="s">
        <v>43</v>
      </c>
      <c r="D107" s="78">
        <f>D106</f>
        <v>418</v>
      </c>
      <c r="E107" s="112">
        <f t="shared" ref="E107:G107" si="19">E106</f>
        <v>34109.040000000001</v>
      </c>
      <c r="F107" s="25">
        <f t="shared" si="19"/>
        <v>23823.24</v>
      </c>
      <c r="G107" s="25">
        <f t="shared" si="19"/>
        <v>57932.28</v>
      </c>
    </row>
    <row r="108" spans="1:15" x14ac:dyDescent="0.2">
      <c r="A108" s="139" t="s">
        <v>51</v>
      </c>
      <c r="B108" s="140"/>
      <c r="C108" s="81"/>
      <c r="D108" s="78">
        <f>D107+D105</f>
        <v>35840</v>
      </c>
      <c r="E108" s="25">
        <f>E107+E105</f>
        <v>3010089.6</v>
      </c>
      <c r="F108" s="25">
        <f>F107+F105</f>
        <v>532472.64</v>
      </c>
      <c r="G108" s="25">
        <f>G107+G105</f>
        <v>3542562.2399999998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2" t="str">
        <f>A22</f>
        <v>* Dana 1. ožujka 2024. stupio je na snagu Zakon o izmjenama i dopunama Zakona o doplatku za djecu (NN 156/23)</v>
      </c>
      <c r="B110" s="142"/>
      <c r="C110" s="142"/>
      <c r="D110" s="142"/>
      <c r="E110" s="142"/>
      <c r="F110" s="142"/>
      <c r="G110" s="142"/>
    </row>
    <row r="111" spans="1:15" x14ac:dyDescent="0.2">
      <c r="A111" s="142"/>
      <c r="B111" s="142"/>
      <c r="C111" s="142"/>
      <c r="D111" s="142"/>
      <c r="E111" s="142"/>
      <c r="F111" s="142"/>
      <c r="G111" s="142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SVIBANJ 2024. (ISPLATA U LIPNJU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8"/>
      <c r="G118" s="138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11</v>
      </c>
      <c r="D122" s="62">
        <v>6</v>
      </c>
      <c r="E122" s="63">
        <v>0</v>
      </c>
      <c r="F122" s="63">
        <v>1623.56</v>
      </c>
      <c r="G122" s="63">
        <f>E122+F122</f>
        <v>1623.56</v>
      </c>
    </row>
    <row r="123" spans="1:7" x14ac:dyDescent="0.2">
      <c r="A123" s="39"/>
      <c r="B123" s="17" t="s">
        <v>15</v>
      </c>
      <c r="C123" s="62">
        <v>3</v>
      </c>
      <c r="D123" s="62">
        <v>3</v>
      </c>
      <c r="E123" s="63">
        <v>0</v>
      </c>
      <c r="F123" s="63">
        <v>747.92</v>
      </c>
      <c r="G123" s="63">
        <f>E123+F123</f>
        <v>747.92</v>
      </c>
    </row>
    <row r="124" spans="1:7" x14ac:dyDescent="0.2">
      <c r="A124" s="39"/>
      <c r="B124" s="17" t="s">
        <v>16</v>
      </c>
      <c r="C124" s="62">
        <v>13</v>
      </c>
      <c r="D124" s="62">
        <v>11</v>
      </c>
      <c r="E124" s="63">
        <v>0</v>
      </c>
      <c r="F124" s="63">
        <v>569.85</v>
      </c>
      <c r="G124" s="63">
        <f>E124+F124</f>
        <v>569.85</v>
      </c>
    </row>
    <row r="125" spans="1:7" x14ac:dyDescent="0.2">
      <c r="A125" s="39"/>
      <c r="B125" s="17" t="s">
        <v>81</v>
      </c>
      <c r="C125" s="62">
        <v>38</v>
      </c>
      <c r="D125" s="62">
        <v>36</v>
      </c>
      <c r="E125" s="63">
        <v>0</v>
      </c>
      <c r="F125" s="63">
        <v>10137.16</v>
      </c>
      <c r="G125" s="63">
        <f>E125+F125</f>
        <v>10137.16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65</v>
      </c>
      <c r="D127" s="66">
        <f t="shared" ref="D127:G127" si="20">SUM(D122:D126)</f>
        <v>56</v>
      </c>
      <c r="E127" s="25">
        <f t="shared" si="20"/>
        <v>0</v>
      </c>
      <c r="F127" s="25">
        <f t="shared" si="20"/>
        <v>13078.49</v>
      </c>
      <c r="G127" s="25">
        <f t="shared" si="20"/>
        <v>13078.49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2" t="str">
        <f>A110</f>
        <v>* Dana 1. ožujka 2024. stupio je na snagu Zakon o izmjenama i dopunama Zakona o doplatku za djecu (NN 156/23)</v>
      </c>
      <c r="B129" s="142"/>
      <c r="C129" s="142"/>
      <c r="D129" s="142"/>
      <c r="E129" s="142"/>
      <c r="F129" s="142"/>
      <c r="G129" s="142"/>
    </row>
    <row r="130" spans="1:7" x14ac:dyDescent="0.2">
      <c r="A130" s="141" t="s">
        <v>82</v>
      </c>
      <c r="B130" s="141"/>
      <c r="C130" s="141"/>
      <c r="D130" s="141"/>
      <c r="E130" s="141"/>
      <c r="F130" s="141"/>
      <c r="G130" s="141"/>
    </row>
    <row r="133" spans="1:7" x14ac:dyDescent="0.2">
      <c r="A133" s="82" t="s">
        <v>86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9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210554</v>
      </c>
      <c r="D12" s="88">
        <f t="shared" ref="D12:G12" si="0">D38</f>
        <v>104746</v>
      </c>
      <c r="E12" s="115">
        <f t="shared" si="0"/>
        <v>10849233.4</v>
      </c>
      <c r="F12" s="116">
        <f t="shared" si="0"/>
        <v>2638073.91</v>
      </c>
      <c r="G12" s="115">
        <f t="shared" si="0"/>
        <v>13487307.310000001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6470</v>
      </c>
      <c r="D13" s="88">
        <f t="shared" ref="D13:G13" si="1">D46</f>
        <v>3210</v>
      </c>
      <c r="E13" s="115">
        <f t="shared" si="1"/>
        <v>381969.75999999995</v>
      </c>
      <c r="F13" s="116">
        <f t="shared" si="1"/>
        <v>66482.490000000005</v>
      </c>
      <c r="G13" s="115">
        <f t="shared" si="1"/>
        <v>448452.25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1946</v>
      </c>
      <c r="D14" s="88">
        <f t="shared" ref="D14:G14" si="2">D54</f>
        <v>950</v>
      </c>
      <c r="E14" s="115">
        <f t="shared" si="2"/>
        <v>120690.45000000001</v>
      </c>
      <c r="F14" s="116">
        <f t="shared" si="2"/>
        <v>12733.119999999999</v>
      </c>
      <c r="G14" s="115">
        <f t="shared" si="2"/>
        <v>133423.57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68236</v>
      </c>
      <c r="D16" s="88">
        <f t="shared" ref="D16:G16" si="4">D71</f>
        <v>30837</v>
      </c>
      <c r="E16" s="115">
        <f t="shared" si="4"/>
        <v>4652960.1099999994</v>
      </c>
      <c r="F16" s="116">
        <f t="shared" si="4"/>
        <v>362049.04</v>
      </c>
      <c r="G16" s="115">
        <f t="shared" si="4"/>
        <v>5015009.1500000004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6183</v>
      </c>
      <c r="D17" s="88">
        <f t="shared" ref="D17:G17" si="5">D88</f>
        <v>4081</v>
      </c>
      <c r="E17" s="115">
        <f t="shared" si="5"/>
        <v>331571.52</v>
      </c>
      <c r="F17" s="116">
        <f t="shared" si="5"/>
        <v>25219.16</v>
      </c>
      <c r="G17" s="115">
        <f t="shared" si="5"/>
        <v>356790.68</v>
      </c>
    </row>
    <row r="18" spans="1:7" ht="15" customHeight="1" x14ac:dyDescent="0.2">
      <c r="A18" s="73" t="s">
        <v>38</v>
      </c>
      <c r="B18" s="74" t="s">
        <v>39</v>
      </c>
      <c r="C18" s="88">
        <f>C97</f>
        <v>3418</v>
      </c>
      <c r="D18" s="88">
        <f t="shared" ref="D18:G18" si="6">D97</f>
        <v>1628</v>
      </c>
      <c r="E18" s="115">
        <f t="shared" si="6"/>
        <v>183679.92</v>
      </c>
      <c r="F18" s="116">
        <f t="shared" si="6"/>
        <v>96856.53</v>
      </c>
      <c r="G18" s="115">
        <f t="shared" si="6"/>
        <v>280536.45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39</v>
      </c>
      <c r="D19" s="88">
        <f t="shared" ref="D19:G19" si="7">D127</f>
        <v>32</v>
      </c>
      <c r="E19" s="115">
        <f t="shared" si="7"/>
        <v>0</v>
      </c>
      <c r="F19" s="116">
        <f t="shared" si="7"/>
        <v>9062.5300000000007</v>
      </c>
      <c r="G19" s="115">
        <f t="shared" si="7"/>
        <v>9062.5300000000007</v>
      </c>
    </row>
    <row r="20" spans="1:7" ht="15" customHeight="1" x14ac:dyDescent="0.2">
      <c r="A20" s="131"/>
      <c r="B20" s="65" t="s">
        <v>52</v>
      </c>
      <c r="C20" s="87">
        <f>SUM(C12:C19)</f>
        <v>296879</v>
      </c>
      <c r="D20" s="87">
        <f t="shared" ref="D20:G20" si="8">SUM(D12:D19)</f>
        <v>145498</v>
      </c>
      <c r="E20" s="114">
        <f t="shared" si="8"/>
        <v>16522383.879999999</v>
      </c>
      <c r="F20" s="25">
        <f t="shared" si="8"/>
        <v>3210476.7800000003</v>
      </c>
      <c r="G20" s="25">
        <f t="shared" si="8"/>
        <v>19732860.66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2" t="s">
        <v>84</v>
      </c>
      <c r="B22" s="142"/>
      <c r="C22" s="142"/>
      <c r="D22" s="142"/>
      <c r="E22" s="142"/>
      <c r="F22" s="142"/>
      <c r="G22" s="142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LIPANJ 2024. (ISPLATA U SRPNJU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8"/>
      <c r="G28" s="138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5546</v>
      </c>
      <c r="D32" s="18">
        <v>2550</v>
      </c>
      <c r="E32" s="19">
        <v>417933.87</v>
      </c>
      <c r="F32" s="20">
        <v>49915.23</v>
      </c>
      <c r="G32" s="21">
        <f t="shared" ref="G32:G37" si="9">E32+F32</f>
        <v>467849.1</v>
      </c>
    </row>
    <row r="33" spans="1:7" x14ac:dyDescent="0.2">
      <c r="A33" s="16"/>
      <c r="B33" s="17" t="s">
        <v>76</v>
      </c>
      <c r="C33" s="18">
        <v>20187</v>
      </c>
      <c r="D33" s="18">
        <v>8379</v>
      </c>
      <c r="E33" s="19">
        <v>1428235.46</v>
      </c>
      <c r="F33" s="20">
        <v>118800.48</v>
      </c>
      <c r="G33" s="21">
        <f t="shared" si="9"/>
        <v>1547035.94</v>
      </c>
    </row>
    <row r="34" spans="1:7" x14ac:dyDescent="0.2">
      <c r="A34" s="16"/>
      <c r="B34" s="17" t="s">
        <v>77</v>
      </c>
      <c r="C34" s="18">
        <v>40410</v>
      </c>
      <c r="D34" s="18">
        <v>18349</v>
      </c>
      <c r="E34" s="19">
        <v>2487467.31</v>
      </c>
      <c r="F34" s="20">
        <v>241865.59</v>
      </c>
      <c r="G34" s="21">
        <f t="shared" si="9"/>
        <v>2729332.9</v>
      </c>
    </row>
    <row r="35" spans="1:7" x14ac:dyDescent="0.2">
      <c r="A35" s="16"/>
      <c r="B35" s="17" t="s">
        <v>78</v>
      </c>
      <c r="C35" s="18">
        <v>98748</v>
      </c>
      <c r="D35" s="18">
        <v>49930</v>
      </c>
      <c r="E35" s="19">
        <v>4837012.66</v>
      </c>
      <c r="F35" s="20">
        <v>1294478.3799999999</v>
      </c>
      <c r="G35" s="21">
        <f t="shared" si="9"/>
        <v>6131491.04</v>
      </c>
    </row>
    <row r="36" spans="1:7" x14ac:dyDescent="0.2">
      <c r="A36" s="16"/>
      <c r="B36" s="17" t="s">
        <v>79</v>
      </c>
      <c r="C36" s="18">
        <v>45648</v>
      </c>
      <c r="D36" s="18">
        <v>25526</v>
      </c>
      <c r="E36" s="19">
        <v>1677425.35</v>
      </c>
      <c r="F36" s="20">
        <v>933014.23</v>
      </c>
      <c r="G36" s="21">
        <f t="shared" si="9"/>
        <v>2610439.58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210554</v>
      </c>
      <c r="D38" s="24">
        <f>SUM(D32:D37)</f>
        <v>104746</v>
      </c>
      <c r="E38" s="25">
        <f>SUM(E32:E37)</f>
        <v>10849233.4</v>
      </c>
      <c r="F38" s="25">
        <f>SUM(F32:F37)</f>
        <v>2638073.91</v>
      </c>
      <c r="G38" s="26">
        <f>SUM(G32:G37)</f>
        <v>13487307.310000001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1131</v>
      </c>
      <c r="D40" s="18">
        <v>582</v>
      </c>
      <c r="E40" s="20">
        <v>81577.08</v>
      </c>
      <c r="F40" s="19">
        <v>9139.32</v>
      </c>
      <c r="G40" s="21">
        <f t="shared" ref="G40:G45" si="10">E40+F40</f>
        <v>90716.4</v>
      </c>
    </row>
    <row r="41" spans="1:7" x14ac:dyDescent="0.2">
      <c r="A41" s="31"/>
      <c r="B41" s="17" t="s">
        <v>76</v>
      </c>
      <c r="C41" s="18">
        <v>1472</v>
      </c>
      <c r="D41" s="18">
        <v>692</v>
      </c>
      <c r="E41" s="20">
        <v>99766.64</v>
      </c>
      <c r="F41" s="19">
        <v>13876.91</v>
      </c>
      <c r="G41" s="21">
        <f t="shared" si="10"/>
        <v>113643.55</v>
      </c>
    </row>
    <row r="42" spans="1:7" x14ac:dyDescent="0.2">
      <c r="A42" s="31"/>
      <c r="B42" s="17" t="s">
        <v>77</v>
      </c>
      <c r="C42" s="18">
        <v>1590</v>
      </c>
      <c r="D42" s="32">
        <v>782</v>
      </c>
      <c r="E42" s="20">
        <v>92640.58</v>
      </c>
      <c r="F42" s="19">
        <v>14152.45</v>
      </c>
      <c r="G42" s="21">
        <f t="shared" si="10"/>
        <v>106793.03</v>
      </c>
    </row>
    <row r="43" spans="1:7" x14ac:dyDescent="0.2">
      <c r="A43" s="31"/>
      <c r="B43" s="17" t="s">
        <v>78</v>
      </c>
      <c r="C43" s="18">
        <v>1780</v>
      </c>
      <c r="D43" s="32">
        <v>904</v>
      </c>
      <c r="E43" s="20">
        <v>87595.48</v>
      </c>
      <c r="F43" s="19">
        <v>22267.17</v>
      </c>
      <c r="G43" s="21">
        <f t="shared" si="10"/>
        <v>109862.65</v>
      </c>
    </row>
    <row r="44" spans="1:7" x14ac:dyDescent="0.2">
      <c r="A44" s="31"/>
      <c r="B44" s="17" t="s">
        <v>79</v>
      </c>
      <c r="C44" s="18">
        <v>497</v>
      </c>
      <c r="D44" s="32">
        <v>250</v>
      </c>
      <c r="E44" s="20">
        <v>20389.98</v>
      </c>
      <c r="F44" s="19">
        <v>7046.64</v>
      </c>
      <c r="G44" s="21">
        <f t="shared" si="10"/>
        <v>27436.62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6470</v>
      </c>
      <c r="D46" s="24">
        <f>SUM(D40:D45)</f>
        <v>3210</v>
      </c>
      <c r="E46" s="25">
        <f>SUM(E40:E45)</f>
        <v>381969.75999999995</v>
      </c>
      <c r="F46" s="25">
        <f>SUM(F40:F45)</f>
        <v>66482.490000000005</v>
      </c>
      <c r="G46" s="25">
        <f>SUM(G40:G45)</f>
        <v>448452.25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568</v>
      </c>
      <c r="D48" s="18">
        <v>300</v>
      </c>
      <c r="E48" s="20">
        <v>40664.43</v>
      </c>
      <c r="F48" s="20">
        <v>4133.5200000000004</v>
      </c>
      <c r="G48" s="21">
        <f t="shared" ref="G48:G53" si="11">E48+F48</f>
        <v>44797.95</v>
      </c>
    </row>
    <row r="49" spans="1:7" x14ac:dyDescent="0.2">
      <c r="A49" s="31"/>
      <c r="B49" s="17" t="s">
        <v>76</v>
      </c>
      <c r="C49" s="18">
        <v>404</v>
      </c>
      <c r="D49" s="18">
        <v>184</v>
      </c>
      <c r="E49" s="20">
        <v>27800.48</v>
      </c>
      <c r="F49" s="20">
        <v>1877.65</v>
      </c>
      <c r="G49" s="21">
        <f t="shared" si="11"/>
        <v>29678.13</v>
      </c>
    </row>
    <row r="50" spans="1:7" x14ac:dyDescent="0.2">
      <c r="A50" s="31"/>
      <c r="B50" s="17" t="s">
        <v>77</v>
      </c>
      <c r="C50" s="18">
        <v>400</v>
      </c>
      <c r="D50" s="18">
        <v>182</v>
      </c>
      <c r="E50" s="20">
        <v>24267.439999999999</v>
      </c>
      <c r="F50" s="20">
        <v>1854.96</v>
      </c>
      <c r="G50" s="21">
        <f t="shared" si="11"/>
        <v>26122.399999999998</v>
      </c>
    </row>
    <row r="51" spans="1:7" x14ac:dyDescent="0.2">
      <c r="A51" s="31"/>
      <c r="B51" s="17" t="s">
        <v>78</v>
      </c>
      <c r="C51" s="18">
        <v>442</v>
      </c>
      <c r="D51" s="18">
        <v>221</v>
      </c>
      <c r="E51" s="20">
        <v>22343.74</v>
      </c>
      <c r="F51" s="20">
        <v>3356.43</v>
      </c>
      <c r="G51" s="21">
        <f t="shared" si="11"/>
        <v>25700.170000000002</v>
      </c>
    </row>
    <row r="52" spans="1:7" x14ac:dyDescent="0.2">
      <c r="A52" s="31"/>
      <c r="B52" s="17" t="s">
        <v>79</v>
      </c>
      <c r="C52" s="18">
        <v>132</v>
      </c>
      <c r="D52" s="18">
        <v>63</v>
      </c>
      <c r="E52" s="20">
        <v>5614.36</v>
      </c>
      <c r="F52" s="20">
        <v>1510.56</v>
      </c>
      <c r="G52" s="21">
        <f t="shared" si="11"/>
        <v>7124.92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1946</v>
      </c>
      <c r="D54" s="24">
        <f>SUM(D48:D53)</f>
        <v>950</v>
      </c>
      <c r="E54" s="25">
        <f>SUM(E48:E53)</f>
        <v>120690.45000000001</v>
      </c>
      <c r="F54" s="25">
        <f>SUM(F48:F53)</f>
        <v>12733.119999999999</v>
      </c>
      <c r="G54" s="25">
        <f>SUM(G48:G53)</f>
        <v>133423.57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29152</v>
      </c>
      <c r="D65" s="18">
        <v>12611</v>
      </c>
      <c r="E65" s="42">
        <v>2253136.37</v>
      </c>
      <c r="F65" s="20">
        <v>130358.65</v>
      </c>
      <c r="G65" s="21">
        <f t="shared" ref="G65:G70" si="13">E65+F65</f>
        <v>2383495.02</v>
      </c>
    </row>
    <row r="66" spans="1:7" x14ac:dyDescent="0.2">
      <c r="A66" s="31"/>
      <c r="B66" s="17" t="s">
        <v>76</v>
      </c>
      <c r="C66" s="18">
        <v>15159</v>
      </c>
      <c r="D66" s="18">
        <v>6197</v>
      </c>
      <c r="E66" s="42">
        <v>1082127.18</v>
      </c>
      <c r="F66" s="20">
        <v>51918.89</v>
      </c>
      <c r="G66" s="21">
        <f t="shared" si="13"/>
        <v>1134046.0699999998</v>
      </c>
    </row>
    <row r="67" spans="1:7" x14ac:dyDescent="0.2">
      <c r="A67" s="31"/>
      <c r="B67" s="17" t="s">
        <v>77</v>
      </c>
      <c r="C67" s="18">
        <v>12415</v>
      </c>
      <c r="D67" s="18">
        <v>5966</v>
      </c>
      <c r="E67" s="42">
        <v>761430.42</v>
      </c>
      <c r="F67" s="20">
        <v>55930.59</v>
      </c>
      <c r="G67" s="21">
        <f t="shared" si="13"/>
        <v>817361.01</v>
      </c>
    </row>
    <row r="68" spans="1:7" x14ac:dyDescent="0.2">
      <c r="A68" s="31"/>
      <c r="B68" s="17" t="s">
        <v>78</v>
      </c>
      <c r="C68" s="18">
        <v>9793</v>
      </c>
      <c r="D68" s="18">
        <v>5100</v>
      </c>
      <c r="E68" s="42">
        <v>488705.26</v>
      </c>
      <c r="F68" s="20">
        <v>92618.39</v>
      </c>
      <c r="G68" s="21">
        <f t="shared" si="13"/>
        <v>581323.65</v>
      </c>
    </row>
    <row r="69" spans="1:7" x14ac:dyDescent="0.2">
      <c r="A69" s="31"/>
      <c r="B69" s="17" t="s">
        <v>79</v>
      </c>
      <c r="C69" s="18">
        <v>1711</v>
      </c>
      <c r="D69" s="18">
        <v>959</v>
      </c>
      <c r="E69" s="42">
        <v>67097.38</v>
      </c>
      <c r="F69" s="20">
        <v>31222.52</v>
      </c>
      <c r="G69" s="21">
        <f t="shared" si="13"/>
        <v>98319.900000000009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68236</v>
      </c>
      <c r="D71" s="24">
        <f>SUM(D65:D70)</f>
        <v>30837</v>
      </c>
      <c r="E71" s="25">
        <f>SUM(E65:E70)</f>
        <v>4652960.1099999994</v>
      </c>
      <c r="F71" s="25">
        <f>SUM(F65:F70)</f>
        <v>362049.04</v>
      </c>
      <c r="G71" s="25">
        <f>SUM(G65:G70)</f>
        <v>5015009.1500000004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LIPANJ 2024. (ISPLATA U SRPNJU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478</v>
      </c>
      <c r="D82" s="18">
        <v>241</v>
      </c>
      <c r="E82" s="42">
        <v>36706.86</v>
      </c>
      <c r="F82" s="42">
        <v>1667.79</v>
      </c>
      <c r="G82" s="21">
        <f t="shared" ref="G82:G87" si="14">E82+F82</f>
        <v>38374.65</v>
      </c>
    </row>
    <row r="83" spans="1:7" x14ac:dyDescent="0.2">
      <c r="A83" s="31"/>
      <c r="B83" s="17" t="s">
        <v>76</v>
      </c>
      <c r="C83" s="18">
        <v>1453</v>
      </c>
      <c r="D83" s="18">
        <v>880</v>
      </c>
      <c r="E83" s="42">
        <v>93679.42</v>
      </c>
      <c r="F83" s="42">
        <v>1358.35</v>
      </c>
      <c r="G83" s="21">
        <f t="shared" si="14"/>
        <v>95037.77</v>
      </c>
    </row>
    <row r="84" spans="1:7" x14ac:dyDescent="0.2">
      <c r="A84" s="31"/>
      <c r="B84" s="17" t="s">
        <v>77</v>
      </c>
      <c r="C84" s="18">
        <v>1668</v>
      </c>
      <c r="D84" s="18">
        <v>1098</v>
      </c>
      <c r="E84" s="42">
        <v>92733.67</v>
      </c>
      <c r="F84" s="42">
        <v>6071.18</v>
      </c>
      <c r="G84" s="21">
        <f t="shared" si="14"/>
        <v>98804.85</v>
      </c>
    </row>
    <row r="85" spans="1:7" x14ac:dyDescent="0.2">
      <c r="A85" s="31"/>
      <c r="B85" s="17" t="s">
        <v>78</v>
      </c>
      <c r="C85" s="18">
        <v>2146</v>
      </c>
      <c r="D85" s="18">
        <v>1518</v>
      </c>
      <c r="E85" s="42">
        <v>92786.08</v>
      </c>
      <c r="F85" s="42">
        <v>10690.91</v>
      </c>
      <c r="G85" s="21">
        <f t="shared" si="14"/>
        <v>103476.99</v>
      </c>
    </row>
    <row r="86" spans="1:7" x14ac:dyDescent="0.2">
      <c r="A86" s="31"/>
      <c r="B86" s="17" t="s">
        <v>79</v>
      </c>
      <c r="C86" s="18">
        <v>414</v>
      </c>
      <c r="D86" s="18">
        <v>324</v>
      </c>
      <c r="E86" s="42">
        <v>13811.49</v>
      </c>
      <c r="F86" s="42">
        <v>5430.93</v>
      </c>
      <c r="G86" s="21">
        <f t="shared" si="14"/>
        <v>19242.419999999998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6183</v>
      </c>
      <c r="D88" s="57">
        <f>SUM(D82:D87)</f>
        <v>4081</v>
      </c>
      <c r="E88" s="58">
        <f>SUM(E82:E87)</f>
        <v>331571.52</v>
      </c>
      <c r="F88" s="58">
        <f>SUM(F82:F87)</f>
        <v>25219.16</v>
      </c>
      <c r="G88" s="26">
        <f>SUM(G82:G87)</f>
        <v>356790.68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36879</v>
      </c>
      <c r="D90" s="62">
        <f t="shared" si="15"/>
        <v>16285</v>
      </c>
      <c r="E90" s="63">
        <f t="shared" si="15"/>
        <v>2830398.53</v>
      </c>
      <c r="F90" s="63">
        <f t="shared" si="15"/>
        <v>195214.51</v>
      </c>
      <c r="G90" s="63">
        <f t="shared" ref="G90:G95" si="16">E90+F90</f>
        <v>3025613.04</v>
      </c>
    </row>
    <row r="91" spans="1:7" x14ac:dyDescent="0.2">
      <c r="A91" s="39"/>
      <c r="B91" s="17" t="s">
        <v>76</v>
      </c>
      <c r="C91" s="62">
        <f t="shared" si="15"/>
        <v>38689</v>
      </c>
      <c r="D91" s="62">
        <f t="shared" si="15"/>
        <v>16338</v>
      </c>
      <c r="E91" s="63">
        <f t="shared" si="15"/>
        <v>2732655.42</v>
      </c>
      <c r="F91" s="63">
        <f t="shared" si="15"/>
        <v>187832.28</v>
      </c>
      <c r="G91" s="63">
        <f t="shared" si="16"/>
        <v>2920487.6999999997</v>
      </c>
    </row>
    <row r="92" spans="1:7" x14ac:dyDescent="0.2">
      <c r="A92" s="39"/>
      <c r="B92" s="17" t="s">
        <v>77</v>
      </c>
      <c r="C92" s="62">
        <f t="shared" si="15"/>
        <v>56486</v>
      </c>
      <c r="D92" s="62">
        <f t="shared" si="15"/>
        <v>26379</v>
      </c>
      <c r="E92" s="63">
        <f t="shared" si="15"/>
        <v>3458685.1</v>
      </c>
      <c r="F92" s="63">
        <f t="shared" si="15"/>
        <v>319874.76999999996</v>
      </c>
      <c r="G92" s="63">
        <f t="shared" si="16"/>
        <v>3778559.87</v>
      </c>
    </row>
    <row r="93" spans="1:7" x14ac:dyDescent="0.2">
      <c r="A93" s="39"/>
      <c r="B93" s="17" t="s">
        <v>78</v>
      </c>
      <c r="C93" s="62">
        <f t="shared" si="15"/>
        <v>112917</v>
      </c>
      <c r="D93" s="62">
        <f t="shared" si="15"/>
        <v>57676</v>
      </c>
      <c r="E93" s="63">
        <f t="shared" si="15"/>
        <v>5528960.1400000006</v>
      </c>
      <c r="F93" s="63">
        <f t="shared" si="15"/>
        <v>1423411.2799999996</v>
      </c>
      <c r="G93" s="63">
        <f t="shared" si="16"/>
        <v>6952371.4199999999</v>
      </c>
    </row>
    <row r="94" spans="1:7" x14ac:dyDescent="0.2">
      <c r="A94" s="39"/>
      <c r="B94" s="17" t="s">
        <v>79</v>
      </c>
      <c r="C94" s="62">
        <f t="shared" si="15"/>
        <v>48406</v>
      </c>
      <c r="D94" s="62">
        <f t="shared" si="15"/>
        <v>27124</v>
      </c>
      <c r="E94" s="63">
        <f t="shared" si="15"/>
        <v>1784528.5200000003</v>
      </c>
      <c r="F94" s="63">
        <f t="shared" si="15"/>
        <v>978224.88000000012</v>
      </c>
      <c r="G94" s="63">
        <f t="shared" si="16"/>
        <v>2762753.4000000004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293422</v>
      </c>
      <c r="D96" s="66">
        <f>SUM(D90:D95)</f>
        <v>143838</v>
      </c>
      <c r="E96" s="25">
        <f t="shared" ref="E96:F96" si="17">SUM(E90:E95)</f>
        <v>16338703.959999999</v>
      </c>
      <c r="F96" s="25">
        <f t="shared" si="17"/>
        <v>3104557.7199999997</v>
      </c>
      <c r="G96" s="25">
        <f>SUM(G90:G95)</f>
        <v>19443261.68</v>
      </c>
    </row>
    <row r="97" spans="1:15" x14ac:dyDescent="0.2">
      <c r="A97" s="31" t="s">
        <v>38</v>
      </c>
      <c r="B97" s="67" t="s">
        <v>39</v>
      </c>
      <c r="C97" s="62">
        <v>3418</v>
      </c>
      <c r="D97" s="62">
        <v>1628</v>
      </c>
      <c r="E97" s="25">
        <v>183679.92</v>
      </c>
      <c r="F97" s="25">
        <v>96856.53</v>
      </c>
      <c r="G97" s="25">
        <f>E97+F97</f>
        <v>280536.45</v>
      </c>
    </row>
    <row r="98" spans="1:15" x14ac:dyDescent="0.2">
      <c r="A98" s="64"/>
      <c r="B98" s="65" t="s">
        <v>40</v>
      </c>
      <c r="C98" s="66">
        <f>C96+C97</f>
        <v>296840</v>
      </c>
      <c r="D98" s="66">
        <f>D96+D97</f>
        <v>145466</v>
      </c>
      <c r="E98" s="25">
        <f>E96+E97</f>
        <v>16522383.879999999</v>
      </c>
      <c r="F98" s="25">
        <f>F96+F97</f>
        <v>3201414.2499999995</v>
      </c>
      <c r="G98" s="25">
        <f>G96+G97</f>
        <v>19723798.129999999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27772</v>
      </c>
      <c r="E103" s="76">
        <v>1842949.92</v>
      </c>
      <c r="F103" s="76">
        <f>345602.88+729.96</f>
        <v>346332.84</v>
      </c>
      <c r="G103" s="77">
        <f>E103+F103</f>
        <v>2189282.7599999998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9756</v>
      </c>
      <c r="E104" s="76">
        <v>1294816.32</v>
      </c>
      <c r="F104" s="76">
        <v>108830.39999999999</v>
      </c>
      <c r="G104" s="77">
        <f>E104+F104</f>
        <v>1403646.72</v>
      </c>
    </row>
    <row r="105" spans="1:15" x14ac:dyDescent="0.2">
      <c r="A105" s="139" t="s">
        <v>49</v>
      </c>
      <c r="B105" s="140"/>
      <c r="C105" s="132" t="s">
        <v>43</v>
      </c>
      <c r="D105" s="78">
        <f>D103+D104</f>
        <v>37528</v>
      </c>
      <c r="E105" s="112">
        <f t="shared" ref="E105:G105" si="18">E103+E104</f>
        <v>3137766.24</v>
      </c>
      <c r="F105" s="25">
        <f t="shared" si="18"/>
        <v>455163.24</v>
      </c>
      <c r="G105" s="25">
        <f t="shared" si="18"/>
        <v>3592929.4799999995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505</v>
      </c>
      <c r="E106" s="77">
        <v>41143.199999999997</v>
      </c>
      <c r="F106" s="77">
        <v>20306.16</v>
      </c>
      <c r="G106" s="77">
        <f>E106+F106</f>
        <v>61449.36</v>
      </c>
    </row>
    <row r="107" spans="1:15" x14ac:dyDescent="0.2">
      <c r="A107" s="139" t="s">
        <v>63</v>
      </c>
      <c r="B107" s="140"/>
      <c r="C107" s="132" t="s">
        <v>43</v>
      </c>
      <c r="D107" s="78">
        <f>D106</f>
        <v>505</v>
      </c>
      <c r="E107" s="112">
        <f t="shared" ref="E107:G107" si="19">E106</f>
        <v>41143.199999999997</v>
      </c>
      <c r="F107" s="25">
        <f t="shared" si="19"/>
        <v>20306.16</v>
      </c>
      <c r="G107" s="25">
        <f t="shared" si="19"/>
        <v>61449.36</v>
      </c>
    </row>
    <row r="108" spans="1:15" x14ac:dyDescent="0.2">
      <c r="A108" s="139" t="s">
        <v>51</v>
      </c>
      <c r="B108" s="140"/>
      <c r="C108" s="81"/>
      <c r="D108" s="78">
        <f>D107+D105</f>
        <v>38033</v>
      </c>
      <c r="E108" s="25">
        <f>E107+E105</f>
        <v>3178909.4400000004</v>
      </c>
      <c r="F108" s="25">
        <f>F107+F105</f>
        <v>475469.39999999997</v>
      </c>
      <c r="G108" s="25">
        <f>G107+G105</f>
        <v>3654378.8399999994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2" t="str">
        <f>A22</f>
        <v>* Dana 1. ožujka 2024. stupio je na snagu Zakon o izmjenama i dopunama Zakona o doplatku za djecu (NN 156/23)</v>
      </c>
      <c r="B110" s="142"/>
      <c r="C110" s="142"/>
      <c r="D110" s="142"/>
      <c r="E110" s="142"/>
      <c r="F110" s="142"/>
      <c r="G110" s="142"/>
    </row>
    <row r="111" spans="1:15" x14ac:dyDescent="0.2">
      <c r="A111" s="142"/>
      <c r="B111" s="142"/>
      <c r="C111" s="142"/>
      <c r="D111" s="142"/>
      <c r="E111" s="142"/>
      <c r="F111" s="142"/>
      <c r="G111" s="142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LIPANJ 2024. (ISPLATA U SRPNJU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8"/>
      <c r="G118" s="138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8</v>
      </c>
      <c r="D122" s="62">
        <v>5</v>
      </c>
      <c r="E122" s="63">
        <v>0</v>
      </c>
      <c r="F122" s="63">
        <v>1774.41</v>
      </c>
      <c r="G122" s="63">
        <f>E122+F122</f>
        <v>1774.41</v>
      </c>
    </row>
    <row r="123" spans="1:7" x14ac:dyDescent="0.2">
      <c r="A123" s="39"/>
      <c r="B123" s="17" t="s">
        <v>15</v>
      </c>
      <c r="C123" s="62">
        <v>2</v>
      </c>
      <c r="D123" s="62">
        <v>2</v>
      </c>
      <c r="E123" s="63">
        <v>0</v>
      </c>
      <c r="F123" s="63">
        <v>230.93</v>
      </c>
      <c r="G123" s="63">
        <f>E123+F123</f>
        <v>230.93</v>
      </c>
    </row>
    <row r="124" spans="1:7" x14ac:dyDescent="0.2">
      <c r="A124" s="39"/>
      <c r="B124" s="17" t="s">
        <v>16</v>
      </c>
      <c r="C124" s="62">
        <v>13</v>
      </c>
      <c r="D124" s="62">
        <v>9</v>
      </c>
      <c r="E124" s="63">
        <v>0</v>
      </c>
      <c r="F124" s="63">
        <v>1126.0999999999999</v>
      </c>
      <c r="G124" s="63">
        <f>E124+F124</f>
        <v>1126.0999999999999</v>
      </c>
    </row>
    <row r="125" spans="1:7" x14ac:dyDescent="0.2">
      <c r="A125" s="39"/>
      <c r="B125" s="17" t="s">
        <v>81</v>
      </c>
      <c r="C125" s="62">
        <v>16</v>
      </c>
      <c r="D125" s="62">
        <v>16</v>
      </c>
      <c r="E125" s="63">
        <v>0</v>
      </c>
      <c r="F125" s="63">
        <v>5931.09</v>
      </c>
      <c r="G125" s="63">
        <f>E125+F125</f>
        <v>5931.09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39</v>
      </c>
      <c r="D127" s="66">
        <f t="shared" ref="D127:G127" si="20">SUM(D122:D126)</f>
        <v>32</v>
      </c>
      <c r="E127" s="25">
        <f t="shared" si="20"/>
        <v>0</v>
      </c>
      <c r="F127" s="25">
        <f t="shared" si="20"/>
        <v>9062.5300000000007</v>
      </c>
      <c r="G127" s="25">
        <f t="shared" si="20"/>
        <v>9062.5300000000007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2" t="str">
        <f>A110</f>
        <v>* Dana 1. ožujka 2024. stupio je na snagu Zakon o izmjenama i dopunama Zakona o doplatku za djecu (NN 156/23)</v>
      </c>
      <c r="B129" s="142"/>
      <c r="C129" s="142"/>
      <c r="D129" s="142"/>
      <c r="E129" s="142"/>
      <c r="F129" s="142"/>
      <c r="G129" s="142"/>
    </row>
    <row r="130" spans="1:7" x14ac:dyDescent="0.2">
      <c r="A130" s="141" t="s">
        <v>82</v>
      </c>
      <c r="B130" s="141"/>
      <c r="C130" s="141"/>
      <c r="D130" s="141"/>
      <c r="E130" s="141"/>
      <c r="F130" s="141"/>
      <c r="G130" s="141"/>
    </row>
    <row r="133" spans="1:7" x14ac:dyDescent="0.2">
      <c r="A133" s="82" t="s">
        <v>87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94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88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222588</v>
      </c>
      <c r="D12" s="88">
        <f t="shared" ref="D12:G12" si="0">D38</f>
        <v>111277</v>
      </c>
      <c r="E12" s="115">
        <f t="shared" si="0"/>
        <v>11377364.059999999</v>
      </c>
      <c r="F12" s="116">
        <f t="shared" si="0"/>
        <v>1932957.2599999998</v>
      </c>
      <c r="G12" s="115">
        <f t="shared" si="0"/>
        <v>13310321.32</v>
      </c>
    </row>
    <row r="13" spans="1:7" ht="15" customHeight="1" x14ac:dyDescent="0.2">
      <c r="A13" s="90" t="s">
        <v>20</v>
      </c>
      <c r="B13" s="91" t="s">
        <v>21</v>
      </c>
      <c r="C13" s="88">
        <f>C46</f>
        <v>6740</v>
      </c>
      <c r="D13" s="88">
        <f t="shared" ref="D13:G13" si="1">D46</f>
        <v>3359</v>
      </c>
      <c r="E13" s="115">
        <f t="shared" si="1"/>
        <v>395199.2</v>
      </c>
      <c r="F13" s="116">
        <f t="shared" si="1"/>
        <v>48583.05</v>
      </c>
      <c r="G13" s="115">
        <f t="shared" si="1"/>
        <v>443782.25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1978</v>
      </c>
      <c r="D14" s="88">
        <f t="shared" ref="D14:G14" si="2">D54</f>
        <v>968</v>
      </c>
      <c r="E14" s="115">
        <f t="shared" si="2"/>
        <v>122376.86</v>
      </c>
      <c r="F14" s="116">
        <f t="shared" si="2"/>
        <v>5584.3</v>
      </c>
      <c r="G14" s="115">
        <f t="shared" si="2"/>
        <v>127961.16000000002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330.63</v>
      </c>
      <c r="G15" s="115">
        <f t="shared" si="3"/>
        <v>2702.05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69030</v>
      </c>
      <c r="D16" s="88">
        <f t="shared" ref="D16:G16" si="4">D71</f>
        <v>31239</v>
      </c>
      <c r="E16" s="115">
        <f t="shared" si="4"/>
        <v>4696746.6700000009</v>
      </c>
      <c r="F16" s="116">
        <f t="shared" si="4"/>
        <v>280188.17</v>
      </c>
      <c r="G16" s="115">
        <f t="shared" si="4"/>
        <v>4976934.84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6278</v>
      </c>
      <c r="D17" s="88">
        <f t="shared" ref="D17:G17" si="5">D88</f>
        <v>4159</v>
      </c>
      <c r="E17" s="115">
        <f t="shared" si="5"/>
        <v>335440.8</v>
      </c>
      <c r="F17" s="116">
        <f t="shared" si="5"/>
        <v>20035.12</v>
      </c>
      <c r="G17" s="115">
        <f t="shared" si="5"/>
        <v>355475.92000000004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3922</v>
      </c>
      <c r="D18" s="88">
        <f t="shared" ref="D18:G18" si="6">D97</f>
        <v>1879</v>
      </c>
      <c r="E18" s="115">
        <f t="shared" si="6"/>
        <v>209255.4</v>
      </c>
      <c r="F18" s="116">
        <f t="shared" si="6"/>
        <v>103246.59</v>
      </c>
      <c r="G18" s="115">
        <f t="shared" si="6"/>
        <v>312501.99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23</v>
      </c>
      <c r="D19" s="88">
        <f t="shared" ref="D19:G19" si="7">D127</f>
        <v>19</v>
      </c>
      <c r="E19" s="115">
        <f t="shared" si="7"/>
        <v>0</v>
      </c>
      <c r="F19" s="116">
        <f t="shared" si="7"/>
        <v>8975.0999999999985</v>
      </c>
      <c r="G19" s="115">
        <f t="shared" si="7"/>
        <v>8975.0999999999985</v>
      </c>
    </row>
    <row r="20" spans="1:7" ht="15" customHeight="1" x14ac:dyDescent="0.2">
      <c r="A20" s="133"/>
      <c r="B20" s="65" t="s">
        <v>52</v>
      </c>
      <c r="C20" s="87">
        <f>SUM(C12:C19)</f>
        <v>310595</v>
      </c>
      <c r="D20" s="87">
        <f t="shared" ref="D20:G20" si="8">SUM(D12:D19)</f>
        <v>152916</v>
      </c>
      <c r="E20" s="114">
        <f t="shared" si="8"/>
        <v>17138754.409999996</v>
      </c>
      <c r="F20" s="25">
        <f t="shared" si="8"/>
        <v>2399900.2199999997</v>
      </c>
      <c r="G20" s="25">
        <f t="shared" si="8"/>
        <v>19538654.630000003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2" t="s">
        <v>84</v>
      </c>
      <c r="B22" s="142"/>
      <c r="C22" s="142"/>
      <c r="D22" s="142"/>
      <c r="E22" s="142"/>
      <c r="F22" s="142"/>
      <c r="G22" s="142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SRPANJ 2024. (ISPLATA U KOLOVOZU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8"/>
      <c r="G28" s="138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5523</v>
      </c>
      <c r="D32" s="18">
        <v>2544</v>
      </c>
      <c r="E32" s="19">
        <v>416408.45</v>
      </c>
      <c r="F32" s="20">
        <v>30520.3</v>
      </c>
      <c r="G32" s="21">
        <f t="shared" ref="G32:G37" si="9">E32+F32</f>
        <v>446928.75</v>
      </c>
    </row>
    <row r="33" spans="1:7" x14ac:dyDescent="0.2">
      <c r="A33" s="16"/>
      <c r="B33" s="17" t="s">
        <v>76</v>
      </c>
      <c r="C33" s="18">
        <v>20585</v>
      </c>
      <c r="D33" s="18">
        <v>8579</v>
      </c>
      <c r="E33" s="19">
        <v>1455661.73</v>
      </c>
      <c r="F33" s="20">
        <v>101626.52</v>
      </c>
      <c r="G33" s="21">
        <f t="shared" si="9"/>
        <v>1557288.25</v>
      </c>
    </row>
    <row r="34" spans="1:7" x14ac:dyDescent="0.2">
      <c r="A34" s="16"/>
      <c r="B34" s="17" t="s">
        <v>77</v>
      </c>
      <c r="C34" s="18">
        <v>41396</v>
      </c>
      <c r="D34" s="18">
        <v>18859</v>
      </c>
      <c r="E34" s="19">
        <v>2544228.7599999998</v>
      </c>
      <c r="F34" s="20">
        <v>179734.42</v>
      </c>
      <c r="G34" s="21">
        <f t="shared" si="9"/>
        <v>2723963.1799999997</v>
      </c>
    </row>
    <row r="35" spans="1:7" x14ac:dyDescent="0.2">
      <c r="A35" s="16"/>
      <c r="B35" s="17" t="s">
        <v>78</v>
      </c>
      <c r="C35" s="18">
        <v>104453</v>
      </c>
      <c r="D35" s="18">
        <v>52944</v>
      </c>
      <c r="E35" s="19">
        <v>5103289.67</v>
      </c>
      <c r="F35" s="20">
        <v>924503.7</v>
      </c>
      <c r="G35" s="21">
        <f t="shared" si="9"/>
        <v>6027793.3700000001</v>
      </c>
    </row>
    <row r="36" spans="1:7" x14ac:dyDescent="0.2">
      <c r="A36" s="16"/>
      <c r="B36" s="17" t="s">
        <v>79</v>
      </c>
      <c r="C36" s="18">
        <v>50616</v>
      </c>
      <c r="D36" s="18">
        <v>28339</v>
      </c>
      <c r="E36" s="19">
        <v>1856616.7</v>
      </c>
      <c r="F36" s="20">
        <v>696572.32</v>
      </c>
      <c r="G36" s="21">
        <f t="shared" si="9"/>
        <v>2553189.02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222588</v>
      </c>
      <c r="D38" s="24">
        <f>SUM(D32:D37)</f>
        <v>111277</v>
      </c>
      <c r="E38" s="25">
        <f>SUM(E32:E37)</f>
        <v>11377364.059999999</v>
      </c>
      <c r="F38" s="25">
        <f>SUM(F32:F37)</f>
        <v>1932957.2599999998</v>
      </c>
      <c r="G38" s="26">
        <f>SUM(G32:G37)</f>
        <v>13310321.32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1159</v>
      </c>
      <c r="D40" s="18">
        <v>595</v>
      </c>
      <c r="E40" s="20">
        <v>83388.55</v>
      </c>
      <c r="F40" s="19">
        <v>9282.48</v>
      </c>
      <c r="G40" s="21">
        <f t="shared" ref="G40:G45" si="10">E40+F40</f>
        <v>92671.03</v>
      </c>
    </row>
    <row r="41" spans="1:7" x14ac:dyDescent="0.2">
      <c r="A41" s="31"/>
      <c r="B41" s="17" t="s">
        <v>76</v>
      </c>
      <c r="C41" s="18">
        <v>1503</v>
      </c>
      <c r="D41" s="18">
        <v>715</v>
      </c>
      <c r="E41" s="20">
        <v>101486.56</v>
      </c>
      <c r="F41" s="19">
        <v>7152.48</v>
      </c>
      <c r="G41" s="21">
        <f t="shared" si="10"/>
        <v>108639.03999999999</v>
      </c>
    </row>
    <row r="42" spans="1:7" x14ac:dyDescent="0.2">
      <c r="A42" s="31"/>
      <c r="B42" s="17" t="s">
        <v>77</v>
      </c>
      <c r="C42" s="18">
        <v>1644</v>
      </c>
      <c r="D42" s="32">
        <v>810</v>
      </c>
      <c r="E42" s="20">
        <v>95801.78</v>
      </c>
      <c r="F42" s="19">
        <v>7493.58</v>
      </c>
      <c r="G42" s="21">
        <f t="shared" si="10"/>
        <v>103295.36</v>
      </c>
    </row>
    <row r="43" spans="1:7" x14ac:dyDescent="0.2">
      <c r="A43" s="31"/>
      <c r="B43" s="17" t="s">
        <v>78</v>
      </c>
      <c r="C43" s="18">
        <v>1868</v>
      </c>
      <c r="D43" s="32">
        <v>952</v>
      </c>
      <c r="E43" s="20">
        <v>91597.43</v>
      </c>
      <c r="F43" s="19">
        <v>14083.19</v>
      </c>
      <c r="G43" s="21">
        <f t="shared" si="10"/>
        <v>105680.62</v>
      </c>
    </row>
    <row r="44" spans="1:7" x14ac:dyDescent="0.2">
      <c r="A44" s="31"/>
      <c r="B44" s="17" t="s">
        <v>79</v>
      </c>
      <c r="C44" s="18">
        <v>566</v>
      </c>
      <c r="D44" s="32">
        <v>287</v>
      </c>
      <c r="E44" s="20">
        <v>22924.880000000001</v>
      </c>
      <c r="F44" s="19">
        <v>10571.32</v>
      </c>
      <c r="G44" s="21">
        <f t="shared" si="10"/>
        <v>33496.199999999997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6740</v>
      </c>
      <c r="D46" s="24">
        <f>SUM(D40:D45)</f>
        <v>3359</v>
      </c>
      <c r="E46" s="25">
        <f>SUM(E40:E45)</f>
        <v>395199.2</v>
      </c>
      <c r="F46" s="25">
        <f>SUM(F40:F45)</f>
        <v>48583.05</v>
      </c>
      <c r="G46" s="25">
        <f>SUM(G40:G45)</f>
        <v>443782.25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2243.04</v>
      </c>
      <c r="G48" s="21">
        <f t="shared" ref="G48:G53" si="11">E48+F48</f>
        <v>43468.23</v>
      </c>
    </row>
    <row r="49" spans="1:7" x14ac:dyDescent="0.2">
      <c r="A49" s="31"/>
      <c r="B49" s="17" t="s">
        <v>76</v>
      </c>
      <c r="C49" s="18">
        <v>409</v>
      </c>
      <c r="D49" s="18">
        <v>189</v>
      </c>
      <c r="E49" s="20">
        <v>28072.7</v>
      </c>
      <c r="F49" s="20">
        <v>730.58</v>
      </c>
      <c r="G49" s="21">
        <f t="shared" si="11"/>
        <v>28803.280000000002</v>
      </c>
    </row>
    <row r="50" spans="1:7" x14ac:dyDescent="0.2">
      <c r="A50" s="31"/>
      <c r="B50" s="17" t="s">
        <v>77</v>
      </c>
      <c r="C50" s="18">
        <v>402</v>
      </c>
      <c r="D50" s="18">
        <v>182</v>
      </c>
      <c r="E50" s="20">
        <v>24408.25</v>
      </c>
      <c r="F50" s="20">
        <v>385.24</v>
      </c>
      <c r="G50" s="21">
        <f t="shared" si="11"/>
        <v>24793.49</v>
      </c>
    </row>
    <row r="51" spans="1:7" x14ac:dyDescent="0.2">
      <c r="A51" s="31"/>
      <c r="B51" s="17" t="s">
        <v>78</v>
      </c>
      <c r="C51" s="18">
        <v>456</v>
      </c>
      <c r="D51" s="18">
        <v>228</v>
      </c>
      <c r="E51" s="20">
        <v>22963.66</v>
      </c>
      <c r="F51" s="20">
        <v>1854.64</v>
      </c>
      <c r="G51" s="21">
        <f t="shared" si="11"/>
        <v>24818.3</v>
      </c>
    </row>
    <row r="52" spans="1:7" x14ac:dyDescent="0.2">
      <c r="A52" s="31"/>
      <c r="B52" s="17" t="s">
        <v>79</v>
      </c>
      <c r="C52" s="18">
        <v>135</v>
      </c>
      <c r="D52" s="18">
        <v>65</v>
      </c>
      <c r="E52" s="20">
        <v>5707.06</v>
      </c>
      <c r="F52" s="20">
        <v>370.8</v>
      </c>
      <c r="G52" s="21">
        <f t="shared" si="11"/>
        <v>6077.8600000000006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1978</v>
      </c>
      <c r="D54" s="24">
        <f>SUM(D48:D53)</f>
        <v>968</v>
      </c>
      <c r="E54" s="25">
        <f>SUM(E48:E53)</f>
        <v>122376.86</v>
      </c>
      <c r="F54" s="25">
        <f>SUM(F48:F53)</f>
        <v>5584.3</v>
      </c>
      <c r="G54" s="25">
        <f>SUM(G48:G53)</f>
        <v>127961.16000000002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330.63</v>
      </c>
      <c r="G61" s="21">
        <f t="shared" si="12"/>
        <v>613.29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330.63</v>
      </c>
      <c r="G63" s="25">
        <f>SUM(G57:G62)</f>
        <v>2702.05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29257</v>
      </c>
      <c r="D65" s="18">
        <v>12628</v>
      </c>
      <c r="E65" s="42">
        <v>2260905.2000000002</v>
      </c>
      <c r="F65" s="20">
        <v>114617.93</v>
      </c>
      <c r="G65" s="21">
        <f t="shared" ref="G65:G70" si="13">E65+F65</f>
        <v>2375523.1300000004</v>
      </c>
    </row>
    <row r="66" spans="1:7" x14ac:dyDescent="0.2">
      <c r="A66" s="31"/>
      <c r="B66" s="17" t="s">
        <v>76</v>
      </c>
      <c r="C66" s="18">
        <v>15330</v>
      </c>
      <c r="D66" s="18">
        <v>6268</v>
      </c>
      <c r="E66" s="42">
        <v>1094819.83</v>
      </c>
      <c r="F66" s="20">
        <v>45855.96</v>
      </c>
      <c r="G66" s="21">
        <f t="shared" si="13"/>
        <v>1140675.79</v>
      </c>
    </row>
    <row r="67" spans="1:7" x14ac:dyDescent="0.2">
      <c r="A67" s="31"/>
      <c r="B67" s="17" t="s">
        <v>77</v>
      </c>
      <c r="C67" s="18">
        <v>12490</v>
      </c>
      <c r="D67" s="18">
        <v>6030</v>
      </c>
      <c r="E67" s="42">
        <v>765215.61</v>
      </c>
      <c r="F67" s="20">
        <v>42541.41</v>
      </c>
      <c r="G67" s="21">
        <f t="shared" si="13"/>
        <v>807757.02</v>
      </c>
    </row>
    <row r="68" spans="1:7" x14ac:dyDescent="0.2">
      <c r="A68" s="31"/>
      <c r="B68" s="17" t="s">
        <v>78</v>
      </c>
      <c r="C68" s="18">
        <v>10126</v>
      </c>
      <c r="D68" s="18">
        <v>5284</v>
      </c>
      <c r="E68" s="42">
        <v>504304.09</v>
      </c>
      <c r="F68" s="20">
        <v>60552.05</v>
      </c>
      <c r="G68" s="21">
        <f t="shared" si="13"/>
        <v>564856.14</v>
      </c>
    </row>
    <row r="69" spans="1:7" x14ac:dyDescent="0.2">
      <c r="A69" s="31"/>
      <c r="B69" s="17" t="s">
        <v>79</v>
      </c>
      <c r="C69" s="18">
        <v>1821</v>
      </c>
      <c r="D69" s="18">
        <v>1025</v>
      </c>
      <c r="E69" s="42">
        <v>71038.44</v>
      </c>
      <c r="F69" s="20">
        <v>16620.82</v>
      </c>
      <c r="G69" s="21">
        <f t="shared" si="13"/>
        <v>87659.260000000009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69030</v>
      </c>
      <c r="D71" s="24">
        <f>SUM(D65:D70)</f>
        <v>31239</v>
      </c>
      <c r="E71" s="25">
        <f>SUM(E65:E70)</f>
        <v>4696746.6700000009</v>
      </c>
      <c r="F71" s="25">
        <f>SUM(F65:F70)</f>
        <v>280188.17</v>
      </c>
      <c r="G71" s="25">
        <f>SUM(G65:G70)</f>
        <v>4976934.84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SRPANJ 2024. (ISPLATA U KOLOVOZU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474</v>
      </c>
      <c r="D82" s="18">
        <v>240</v>
      </c>
      <c r="E82" s="42">
        <v>36405.660000000003</v>
      </c>
      <c r="F82" s="42">
        <v>778.68</v>
      </c>
      <c r="G82" s="21">
        <f t="shared" ref="G82:G87" si="14">E82+F82</f>
        <v>37184.340000000004</v>
      </c>
    </row>
    <row r="83" spans="1:7" x14ac:dyDescent="0.2">
      <c r="A83" s="31"/>
      <c r="B83" s="17" t="s">
        <v>76</v>
      </c>
      <c r="C83" s="18">
        <v>1448</v>
      </c>
      <c r="D83" s="18">
        <v>879</v>
      </c>
      <c r="E83" s="42">
        <v>93387.88</v>
      </c>
      <c r="F83" s="42">
        <v>3212.64</v>
      </c>
      <c r="G83" s="21">
        <f t="shared" si="14"/>
        <v>96600.52</v>
      </c>
    </row>
    <row r="84" spans="1:7" x14ac:dyDescent="0.2">
      <c r="A84" s="31"/>
      <c r="B84" s="17" t="s">
        <v>77</v>
      </c>
      <c r="C84" s="18">
        <v>1695</v>
      </c>
      <c r="D84" s="18">
        <v>1110</v>
      </c>
      <c r="E84" s="42">
        <v>94286.38</v>
      </c>
      <c r="F84" s="42">
        <v>6199.36</v>
      </c>
      <c r="G84" s="21">
        <f t="shared" si="14"/>
        <v>100485.74</v>
      </c>
    </row>
    <row r="85" spans="1:7" x14ac:dyDescent="0.2">
      <c r="A85" s="31"/>
      <c r="B85" s="17" t="s">
        <v>78</v>
      </c>
      <c r="C85" s="18">
        <v>2205</v>
      </c>
      <c r="D85" s="18">
        <v>1569</v>
      </c>
      <c r="E85" s="42">
        <v>95154.64</v>
      </c>
      <c r="F85" s="42">
        <v>7866.84</v>
      </c>
      <c r="G85" s="21">
        <f t="shared" si="14"/>
        <v>103021.48</v>
      </c>
    </row>
    <row r="86" spans="1:7" x14ac:dyDescent="0.2">
      <c r="A86" s="31"/>
      <c r="B86" s="17" t="s">
        <v>79</v>
      </c>
      <c r="C86" s="18">
        <v>432</v>
      </c>
      <c r="D86" s="18">
        <v>341</v>
      </c>
      <c r="E86" s="42">
        <v>14352.24</v>
      </c>
      <c r="F86" s="42">
        <v>1977.6</v>
      </c>
      <c r="G86" s="21">
        <f t="shared" si="14"/>
        <v>16329.84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6278</v>
      </c>
      <c r="D88" s="57">
        <f>SUM(D82:D87)</f>
        <v>4159</v>
      </c>
      <c r="E88" s="58">
        <f>SUM(E82:E87)</f>
        <v>335440.8</v>
      </c>
      <c r="F88" s="58">
        <f>SUM(F82:F87)</f>
        <v>20035.12</v>
      </c>
      <c r="G88" s="26">
        <f>SUM(G82:G87)</f>
        <v>355475.92000000004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36993</v>
      </c>
      <c r="D90" s="62">
        <f t="shared" si="15"/>
        <v>16312</v>
      </c>
      <c r="E90" s="63">
        <f t="shared" si="15"/>
        <v>2838712.97</v>
      </c>
      <c r="F90" s="63">
        <f t="shared" si="15"/>
        <v>157442.43</v>
      </c>
      <c r="G90" s="63">
        <f t="shared" ref="G90:G95" si="16">E90+F90</f>
        <v>2996155.4000000004</v>
      </c>
    </row>
    <row r="91" spans="1:7" x14ac:dyDescent="0.2">
      <c r="A91" s="39"/>
      <c r="B91" s="17" t="s">
        <v>76</v>
      </c>
      <c r="C91" s="62">
        <f t="shared" si="15"/>
        <v>39289</v>
      </c>
      <c r="D91" s="62">
        <f t="shared" si="15"/>
        <v>16636</v>
      </c>
      <c r="E91" s="63">
        <f t="shared" si="15"/>
        <v>2774474.94</v>
      </c>
      <c r="F91" s="63">
        <f t="shared" si="15"/>
        <v>158578.18000000002</v>
      </c>
      <c r="G91" s="63">
        <f t="shared" si="16"/>
        <v>2933053.12</v>
      </c>
    </row>
    <row r="92" spans="1:7" x14ac:dyDescent="0.2">
      <c r="A92" s="39"/>
      <c r="B92" s="17" t="s">
        <v>77</v>
      </c>
      <c r="C92" s="62">
        <f t="shared" si="15"/>
        <v>57630</v>
      </c>
      <c r="D92" s="62">
        <f t="shared" si="15"/>
        <v>26993</v>
      </c>
      <c r="E92" s="63">
        <f t="shared" si="15"/>
        <v>3524086.4599999995</v>
      </c>
      <c r="F92" s="63">
        <f t="shared" si="15"/>
        <v>236354.00999999998</v>
      </c>
      <c r="G92" s="63">
        <f t="shared" si="16"/>
        <v>3760440.4699999993</v>
      </c>
    </row>
    <row r="93" spans="1:7" x14ac:dyDescent="0.2">
      <c r="A93" s="39"/>
      <c r="B93" s="17" t="s">
        <v>78</v>
      </c>
      <c r="C93" s="62">
        <f t="shared" si="15"/>
        <v>119116</v>
      </c>
      <c r="D93" s="62">
        <f t="shared" si="15"/>
        <v>60980</v>
      </c>
      <c r="E93" s="63">
        <f t="shared" si="15"/>
        <v>5817826.4099999992</v>
      </c>
      <c r="F93" s="63">
        <f t="shared" si="15"/>
        <v>1008860.4199999999</v>
      </c>
      <c r="G93" s="63">
        <f t="shared" si="16"/>
        <v>6826686.8299999991</v>
      </c>
    </row>
    <row r="94" spans="1:7" x14ac:dyDescent="0.2">
      <c r="A94" s="39"/>
      <c r="B94" s="17" t="s">
        <v>79</v>
      </c>
      <c r="C94" s="62">
        <f t="shared" si="15"/>
        <v>53577</v>
      </c>
      <c r="D94" s="62">
        <f t="shared" si="15"/>
        <v>30061</v>
      </c>
      <c r="E94" s="63">
        <f t="shared" si="15"/>
        <v>1970921.9799999997</v>
      </c>
      <c r="F94" s="63">
        <f t="shared" si="15"/>
        <v>726443.48999999987</v>
      </c>
      <c r="G94" s="63">
        <f t="shared" si="16"/>
        <v>2697365.4699999997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306650</v>
      </c>
      <c r="D96" s="66">
        <f>SUM(D90:D95)</f>
        <v>151018</v>
      </c>
      <c r="E96" s="25">
        <f t="shared" ref="E96:F96" si="17">SUM(E90:E95)</f>
        <v>16929499.009999998</v>
      </c>
      <c r="F96" s="25">
        <f t="shared" si="17"/>
        <v>2287678.5299999998</v>
      </c>
      <c r="G96" s="25">
        <f>SUM(G90:G95)</f>
        <v>19217177.539999999</v>
      </c>
    </row>
    <row r="97" spans="1:15" x14ac:dyDescent="0.2">
      <c r="A97" s="31" t="s">
        <v>38</v>
      </c>
      <c r="B97" s="67" t="s">
        <v>39</v>
      </c>
      <c r="C97" s="62">
        <v>3922</v>
      </c>
      <c r="D97" s="62">
        <v>1879</v>
      </c>
      <c r="E97" s="25">
        <v>209255.4</v>
      </c>
      <c r="F97" s="25">
        <v>103246.59</v>
      </c>
      <c r="G97" s="25">
        <f>E97+F97</f>
        <v>312501.99</v>
      </c>
    </row>
    <row r="98" spans="1:15" x14ac:dyDescent="0.2">
      <c r="A98" s="64"/>
      <c r="B98" s="65" t="s">
        <v>40</v>
      </c>
      <c r="C98" s="66">
        <f>C96+C97</f>
        <v>310572</v>
      </c>
      <c r="D98" s="66">
        <f>D96+D97</f>
        <v>152897</v>
      </c>
      <c r="E98" s="25">
        <f>E96+E97</f>
        <v>17138754.409999996</v>
      </c>
      <c r="F98" s="25">
        <f>F96+F97</f>
        <v>2390925.1199999996</v>
      </c>
      <c r="G98" s="25">
        <f>G96+G97</f>
        <v>19529679.529999997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28780</v>
      </c>
      <c r="E103" s="76">
        <v>1909840.8</v>
      </c>
      <c r="F103" s="76">
        <v>245067.48</v>
      </c>
      <c r="G103" s="77">
        <f>E103+F103</f>
        <v>2154908.2800000003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9950</v>
      </c>
      <c r="E104" s="76">
        <v>1320564</v>
      </c>
      <c r="F104" s="76">
        <f>79233.84+1592.64</f>
        <v>80826.48</v>
      </c>
      <c r="G104" s="77">
        <f>E104+F104</f>
        <v>1401390.48</v>
      </c>
    </row>
    <row r="105" spans="1:15" x14ac:dyDescent="0.2">
      <c r="A105" s="139" t="s">
        <v>49</v>
      </c>
      <c r="B105" s="140"/>
      <c r="C105" s="134" t="s">
        <v>43</v>
      </c>
      <c r="D105" s="78">
        <f>D103+D104</f>
        <v>38730</v>
      </c>
      <c r="E105" s="112">
        <f t="shared" ref="E105:G105" si="18">E103+E104</f>
        <v>3230404.8</v>
      </c>
      <c r="F105" s="25">
        <f t="shared" si="18"/>
        <v>325893.96000000002</v>
      </c>
      <c r="G105" s="25">
        <f t="shared" si="18"/>
        <v>3556298.7600000002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568</v>
      </c>
      <c r="E106" s="77">
        <v>46120.2</v>
      </c>
      <c r="F106" s="77">
        <v>24486.84</v>
      </c>
      <c r="G106" s="77">
        <f>E106+F106</f>
        <v>70607.039999999994</v>
      </c>
    </row>
    <row r="107" spans="1:15" x14ac:dyDescent="0.2">
      <c r="A107" s="139" t="s">
        <v>63</v>
      </c>
      <c r="B107" s="140"/>
      <c r="C107" s="134" t="s">
        <v>43</v>
      </c>
      <c r="D107" s="78">
        <f>D106</f>
        <v>568</v>
      </c>
      <c r="E107" s="112">
        <f t="shared" ref="E107:G107" si="19">E106</f>
        <v>46120.2</v>
      </c>
      <c r="F107" s="25">
        <f t="shared" si="19"/>
        <v>24486.84</v>
      </c>
      <c r="G107" s="25">
        <f t="shared" si="19"/>
        <v>70607.039999999994</v>
      </c>
    </row>
    <row r="108" spans="1:15" x14ac:dyDescent="0.2">
      <c r="A108" s="139" t="s">
        <v>51</v>
      </c>
      <c r="B108" s="140"/>
      <c r="C108" s="81"/>
      <c r="D108" s="78">
        <f>D107+D105</f>
        <v>39298</v>
      </c>
      <c r="E108" s="25">
        <f>E107+E105</f>
        <v>3276525</v>
      </c>
      <c r="F108" s="25">
        <f>F107+F105</f>
        <v>350380.80000000005</v>
      </c>
      <c r="G108" s="25">
        <f>G107+G105</f>
        <v>3626905.8000000003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2" t="str">
        <f>A22</f>
        <v>* Dana 1. ožujka 2024. stupio je na snagu Zakon o izmjenama i dopunama Zakona o doplatku za djecu (NN 156/23)</v>
      </c>
      <c r="B110" s="142"/>
      <c r="C110" s="142"/>
      <c r="D110" s="142"/>
      <c r="E110" s="142"/>
      <c r="F110" s="142"/>
      <c r="G110" s="142"/>
    </row>
    <row r="111" spans="1:15" x14ac:dyDescent="0.2">
      <c r="A111" s="142"/>
      <c r="B111" s="142"/>
      <c r="C111" s="142"/>
      <c r="D111" s="142"/>
      <c r="E111" s="142"/>
      <c r="F111" s="142"/>
      <c r="G111" s="142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SRPANJ 2024. (ISPLATA U KOLOVOZU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8"/>
      <c r="G118" s="138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6</v>
      </c>
      <c r="D122" s="62">
        <v>2</v>
      </c>
      <c r="E122" s="63">
        <v>0</v>
      </c>
      <c r="F122" s="63">
        <v>3907.56</v>
      </c>
      <c r="G122" s="63">
        <f>E122+F122</f>
        <v>3907.56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3</v>
      </c>
      <c r="D124" s="62">
        <v>3</v>
      </c>
      <c r="E124" s="63">
        <v>0</v>
      </c>
      <c r="F124" s="63">
        <v>237.51</v>
      </c>
      <c r="G124" s="63">
        <f>E124+F124</f>
        <v>237.51</v>
      </c>
    </row>
    <row r="125" spans="1:7" x14ac:dyDescent="0.2">
      <c r="A125" s="39"/>
      <c r="B125" s="17" t="s">
        <v>81</v>
      </c>
      <c r="C125" s="62">
        <v>14</v>
      </c>
      <c r="D125" s="62">
        <v>14</v>
      </c>
      <c r="E125" s="63">
        <v>0</v>
      </c>
      <c r="F125" s="63">
        <v>4830.03</v>
      </c>
      <c r="G125" s="63">
        <f>E125+F125</f>
        <v>4830.03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23</v>
      </c>
      <c r="D127" s="66">
        <f t="shared" ref="D127:G127" si="20">SUM(D122:D126)</f>
        <v>19</v>
      </c>
      <c r="E127" s="25">
        <f t="shared" si="20"/>
        <v>0</v>
      </c>
      <c r="F127" s="25">
        <f t="shared" si="20"/>
        <v>8975.0999999999985</v>
      </c>
      <c r="G127" s="25">
        <f t="shared" si="20"/>
        <v>8975.0999999999985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2" t="str">
        <f>A110</f>
        <v>* Dana 1. ožujka 2024. stupio je na snagu Zakon o izmjenama i dopunama Zakona o doplatku za djecu (NN 156/23)</v>
      </c>
      <c r="B129" s="142"/>
      <c r="C129" s="142"/>
      <c r="D129" s="142"/>
      <c r="E129" s="142"/>
      <c r="F129" s="142"/>
      <c r="G129" s="142"/>
    </row>
    <row r="130" spans="1:7" x14ac:dyDescent="0.2">
      <c r="A130" s="141" t="s">
        <v>82</v>
      </c>
      <c r="B130" s="141"/>
      <c r="C130" s="141"/>
      <c r="D130" s="141"/>
      <c r="E130" s="141"/>
      <c r="F130" s="141"/>
      <c r="G130" s="141"/>
    </row>
    <row r="133" spans="1:7" x14ac:dyDescent="0.2">
      <c r="A133" s="82" t="s">
        <v>89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7"/>
      <c r="F9" s="13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229036</v>
      </c>
      <c r="D12" s="88">
        <f t="shared" ref="D12:G12" si="0">D38</f>
        <v>114736</v>
      </c>
      <c r="E12" s="115">
        <f t="shared" si="0"/>
        <v>11668960.719999999</v>
      </c>
      <c r="F12" s="116">
        <f t="shared" si="0"/>
        <v>1210412.97</v>
      </c>
      <c r="G12" s="115">
        <f t="shared" si="0"/>
        <v>12879373.689999999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6862</v>
      </c>
      <c r="D13" s="88">
        <f t="shared" ref="D13:G13" si="1">D46</f>
        <v>3427</v>
      </c>
      <c r="E13" s="115">
        <f t="shared" si="1"/>
        <v>401919.45</v>
      </c>
      <c r="F13" s="116">
        <f t="shared" si="1"/>
        <v>26420.28</v>
      </c>
      <c r="G13" s="115">
        <f t="shared" si="1"/>
        <v>428339.73000000004</v>
      </c>
    </row>
    <row r="14" spans="1:7" ht="15" customHeight="1" x14ac:dyDescent="0.2">
      <c r="A14" s="90" t="s">
        <v>23</v>
      </c>
      <c r="B14" s="15" t="s">
        <v>24</v>
      </c>
      <c r="C14" s="88">
        <f>C54</f>
        <v>2002</v>
      </c>
      <c r="D14" s="88">
        <f t="shared" ref="D14:G14" si="2">D54</f>
        <v>979</v>
      </c>
      <c r="E14" s="115">
        <f t="shared" si="2"/>
        <v>123823.74999999999</v>
      </c>
      <c r="F14" s="116">
        <f t="shared" si="2"/>
        <v>8514.5099999999984</v>
      </c>
      <c r="G14" s="115">
        <f t="shared" si="2"/>
        <v>132338.26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0</v>
      </c>
      <c r="G15" s="115">
        <f t="shared" si="3"/>
        <v>2371.42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69628</v>
      </c>
      <c r="D16" s="88">
        <f t="shared" ref="D16:G16" si="4">D71</f>
        <v>31496</v>
      </c>
      <c r="E16" s="115">
        <f t="shared" si="4"/>
        <v>4732418.54</v>
      </c>
      <c r="F16" s="116">
        <f t="shared" si="4"/>
        <v>216393.80000000002</v>
      </c>
      <c r="G16" s="115">
        <f t="shared" si="4"/>
        <v>4948812.34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6340</v>
      </c>
      <c r="D17" s="88">
        <f t="shared" ref="D17:G17" si="5">D88</f>
        <v>4207</v>
      </c>
      <c r="E17" s="115">
        <f t="shared" si="5"/>
        <v>337862.69</v>
      </c>
      <c r="F17" s="116">
        <f t="shared" si="5"/>
        <v>14614.350000000002</v>
      </c>
      <c r="G17" s="115">
        <f t="shared" si="5"/>
        <v>352477.04000000004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4349</v>
      </c>
      <c r="D18" s="88">
        <f t="shared" ref="D18:G18" si="6">D97</f>
        <v>2096</v>
      </c>
      <c r="E18" s="115">
        <f t="shared" si="6"/>
        <v>231353.98</v>
      </c>
      <c r="F18" s="116">
        <f t="shared" si="6"/>
        <v>125794.55</v>
      </c>
      <c r="G18" s="115">
        <f t="shared" si="6"/>
        <v>357148.53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19</v>
      </c>
      <c r="D19" s="88">
        <f t="shared" ref="D19:G19" si="7">D127</f>
        <v>16</v>
      </c>
      <c r="E19" s="115">
        <f t="shared" si="7"/>
        <v>0</v>
      </c>
      <c r="F19" s="116">
        <f t="shared" si="7"/>
        <v>9131</v>
      </c>
      <c r="G19" s="115">
        <f t="shared" si="7"/>
        <v>9131</v>
      </c>
    </row>
    <row r="20" spans="1:7" ht="15" customHeight="1" x14ac:dyDescent="0.2">
      <c r="A20" s="135"/>
      <c r="B20" s="65" t="s">
        <v>52</v>
      </c>
      <c r="C20" s="87">
        <f>SUM(C12:C19)</f>
        <v>318272</v>
      </c>
      <c r="D20" s="87">
        <f t="shared" ref="D20:G20" si="8">SUM(D12:D19)</f>
        <v>156973</v>
      </c>
      <c r="E20" s="114">
        <f t="shared" si="8"/>
        <v>17498710.550000001</v>
      </c>
      <c r="F20" s="25">
        <f t="shared" si="8"/>
        <v>1611281.4600000002</v>
      </c>
      <c r="G20" s="25">
        <f t="shared" si="8"/>
        <v>19109992.009999998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2" t="s">
        <v>84</v>
      </c>
      <c r="B22" s="142"/>
      <c r="C22" s="142"/>
      <c r="D22" s="142"/>
      <c r="E22" s="142"/>
      <c r="F22" s="142"/>
      <c r="G22" s="142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KOLOVOZ 2024. (ISPLATA U RUJNU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8"/>
      <c r="G28" s="138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5557</v>
      </c>
      <c r="D32" s="18">
        <v>2558</v>
      </c>
      <c r="E32" s="19">
        <v>418221.98</v>
      </c>
      <c r="F32" s="20">
        <v>26381.3</v>
      </c>
      <c r="G32" s="21">
        <f t="shared" ref="G32:G37" si="9">E32+F32</f>
        <v>444603.27999999997</v>
      </c>
    </row>
    <row r="33" spans="1:7" x14ac:dyDescent="0.2">
      <c r="A33" s="16"/>
      <c r="B33" s="17" t="s">
        <v>76</v>
      </c>
      <c r="C33" s="18">
        <v>20837</v>
      </c>
      <c r="D33" s="18">
        <v>8686</v>
      </c>
      <c r="E33" s="19">
        <v>1474555.96</v>
      </c>
      <c r="F33" s="20">
        <v>65714.16</v>
      </c>
      <c r="G33" s="21">
        <f t="shared" si="9"/>
        <v>1540270.1199999999</v>
      </c>
    </row>
    <row r="34" spans="1:7" x14ac:dyDescent="0.2">
      <c r="A34" s="16"/>
      <c r="B34" s="17" t="s">
        <v>77</v>
      </c>
      <c r="C34" s="18">
        <v>42053</v>
      </c>
      <c r="D34" s="18">
        <v>19188</v>
      </c>
      <c r="E34" s="19">
        <v>2582612.02</v>
      </c>
      <c r="F34" s="20">
        <v>116082.59</v>
      </c>
      <c r="G34" s="21">
        <f t="shared" si="9"/>
        <v>2698694.61</v>
      </c>
    </row>
    <row r="35" spans="1:7" x14ac:dyDescent="0.2">
      <c r="A35" s="16"/>
      <c r="B35" s="17" t="s">
        <v>78</v>
      </c>
      <c r="C35" s="18">
        <v>107397</v>
      </c>
      <c r="D35" s="18">
        <v>54480</v>
      </c>
      <c r="E35" s="19">
        <v>5243982.97</v>
      </c>
      <c r="F35" s="20">
        <v>585511.96</v>
      </c>
      <c r="G35" s="21">
        <f t="shared" si="9"/>
        <v>5829494.9299999997</v>
      </c>
    </row>
    <row r="36" spans="1:7" x14ac:dyDescent="0.2">
      <c r="A36" s="16"/>
      <c r="B36" s="17" t="s">
        <v>79</v>
      </c>
      <c r="C36" s="18">
        <v>53177</v>
      </c>
      <c r="D36" s="18">
        <v>29812</v>
      </c>
      <c r="E36" s="19">
        <v>1948429.04</v>
      </c>
      <c r="F36" s="20">
        <v>416722.96</v>
      </c>
      <c r="G36" s="21">
        <f t="shared" si="9"/>
        <v>2365152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229036</v>
      </c>
      <c r="D38" s="24">
        <f>SUM(D32:D37)</f>
        <v>114736</v>
      </c>
      <c r="E38" s="25">
        <f>SUM(E32:E37)</f>
        <v>11668960.719999999</v>
      </c>
      <c r="F38" s="25">
        <f>SUM(F32:F37)</f>
        <v>1210412.97</v>
      </c>
      <c r="G38" s="26">
        <f>SUM(G32:G37)</f>
        <v>12879373.689999999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1173</v>
      </c>
      <c r="D40" s="18">
        <v>602</v>
      </c>
      <c r="E40" s="20">
        <v>84567.75</v>
      </c>
      <c r="F40" s="19">
        <v>4529.34</v>
      </c>
      <c r="G40" s="21">
        <f t="shared" ref="G40:G45" si="10">E40+F40</f>
        <v>89097.09</v>
      </c>
    </row>
    <row r="41" spans="1:7" x14ac:dyDescent="0.2">
      <c r="A41" s="31"/>
      <c r="B41" s="17" t="s">
        <v>76</v>
      </c>
      <c r="C41" s="18">
        <v>1522</v>
      </c>
      <c r="D41" s="18">
        <v>724</v>
      </c>
      <c r="E41" s="20">
        <v>102746.8</v>
      </c>
      <c r="F41" s="19">
        <v>6060.19</v>
      </c>
      <c r="G41" s="21">
        <f t="shared" si="10"/>
        <v>108806.99</v>
      </c>
    </row>
    <row r="42" spans="1:7" x14ac:dyDescent="0.2">
      <c r="A42" s="31"/>
      <c r="B42" s="17" t="s">
        <v>77</v>
      </c>
      <c r="C42" s="18">
        <v>1673</v>
      </c>
      <c r="D42" s="32">
        <v>827</v>
      </c>
      <c r="E42" s="20">
        <v>97514.46</v>
      </c>
      <c r="F42" s="19">
        <v>4245.3900000000003</v>
      </c>
      <c r="G42" s="21">
        <f t="shared" si="10"/>
        <v>101759.85</v>
      </c>
    </row>
    <row r="43" spans="1:7" x14ac:dyDescent="0.2">
      <c r="A43" s="31"/>
      <c r="B43" s="17" t="s">
        <v>78</v>
      </c>
      <c r="C43" s="18">
        <v>1911</v>
      </c>
      <c r="D43" s="32">
        <v>977</v>
      </c>
      <c r="E43" s="20">
        <v>93573.9</v>
      </c>
      <c r="F43" s="19">
        <v>8516.41</v>
      </c>
      <c r="G43" s="21">
        <f t="shared" si="10"/>
        <v>102090.31</v>
      </c>
    </row>
    <row r="44" spans="1:7" x14ac:dyDescent="0.2">
      <c r="A44" s="31"/>
      <c r="B44" s="17" t="s">
        <v>79</v>
      </c>
      <c r="C44" s="18">
        <v>583</v>
      </c>
      <c r="D44" s="32">
        <v>297</v>
      </c>
      <c r="E44" s="20">
        <v>23516.54</v>
      </c>
      <c r="F44" s="19">
        <v>3068.95</v>
      </c>
      <c r="G44" s="21">
        <f t="shared" si="10"/>
        <v>26585.49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6862</v>
      </c>
      <c r="D46" s="24">
        <f>SUM(D40:D45)</f>
        <v>3427</v>
      </c>
      <c r="E46" s="25">
        <f>SUM(E40:E45)</f>
        <v>401919.45</v>
      </c>
      <c r="F46" s="25">
        <f>SUM(F40:F45)</f>
        <v>26420.28</v>
      </c>
      <c r="G46" s="25">
        <f>SUM(G40:G45)</f>
        <v>428339.73000000004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2517.6</v>
      </c>
      <c r="G48" s="21">
        <f t="shared" ref="G48:G53" si="11">E48+F48</f>
        <v>43742.79</v>
      </c>
    </row>
    <row r="49" spans="1:7" x14ac:dyDescent="0.2">
      <c r="A49" s="31"/>
      <c r="B49" s="17" t="s">
        <v>76</v>
      </c>
      <c r="C49" s="18">
        <v>419</v>
      </c>
      <c r="D49" s="18">
        <v>191</v>
      </c>
      <c r="E49" s="20">
        <v>28893.62</v>
      </c>
      <c r="F49" s="20">
        <v>180.23</v>
      </c>
      <c r="G49" s="21">
        <f t="shared" si="11"/>
        <v>29073.85</v>
      </c>
    </row>
    <row r="50" spans="1:7" x14ac:dyDescent="0.2">
      <c r="A50" s="31"/>
      <c r="B50" s="17" t="s">
        <v>77</v>
      </c>
      <c r="C50" s="18">
        <v>397</v>
      </c>
      <c r="D50" s="18">
        <v>180</v>
      </c>
      <c r="E50" s="20">
        <v>24121.759999999998</v>
      </c>
      <c r="F50" s="20">
        <v>1060.2</v>
      </c>
      <c r="G50" s="21">
        <f t="shared" si="11"/>
        <v>25181.96</v>
      </c>
    </row>
    <row r="51" spans="1:7" x14ac:dyDescent="0.2">
      <c r="A51" s="31"/>
      <c r="B51" s="17" t="s">
        <v>78</v>
      </c>
      <c r="C51" s="18">
        <v>470</v>
      </c>
      <c r="D51" s="18">
        <v>236</v>
      </c>
      <c r="E51" s="20">
        <v>23655.26</v>
      </c>
      <c r="F51" s="20">
        <v>3652.18</v>
      </c>
      <c r="G51" s="21">
        <f t="shared" si="11"/>
        <v>27307.439999999999</v>
      </c>
    </row>
    <row r="52" spans="1:7" x14ac:dyDescent="0.2">
      <c r="A52" s="31"/>
      <c r="B52" s="17" t="s">
        <v>79</v>
      </c>
      <c r="C52" s="18">
        <v>140</v>
      </c>
      <c r="D52" s="18">
        <v>68</v>
      </c>
      <c r="E52" s="20">
        <v>5927.92</v>
      </c>
      <c r="F52" s="20">
        <v>1104.3</v>
      </c>
      <c r="G52" s="21">
        <f t="shared" si="11"/>
        <v>7032.22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2002</v>
      </c>
      <c r="D54" s="24">
        <f>SUM(D48:D53)</f>
        <v>979</v>
      </c>
      <c r="E54" s="25">
        <f>SUM(E48:E53)</f>
        <v>123823.74999999999</v>
      </c>
      <c r="F54" s="25">
        <f>SUM(F48:F53)</f>
        <v>8514.5099999999984</v>
      </c>
      <c r="G54" s="25">
        <f>SUM(G48:G53)</f>
        <v>132338.26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0</v>
      </c>
      <c r="G63" s="25">
        <f>SUM(G57:G62)</f>
        <v>2371.42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29373</v>
      </c>
      <c r="D65" s="18">
        <v>12659</v>
      </c>
      <c r="E65" s="42">
        <v>2270138.73</v>
      </c>
      <c r="F65" s="20">
        <v>79732.55</v>
      </c>
      <c r="G65" s="21">
        <f t="shared" ref="G65:G70" si="13">E65+F65</f>
        <v>2349871.2799999998</v>
      </c>
    </row>
    <row r="66" spans="1:7" x14ac:dyDescent="0.2">
      <c r="A66" s="31"/>
      <c r="B66" s="17" t="s">
        <v>76</v>
      </c>
      <c r="C66" s="18">
        <v>15447</v>
      </c>
      <c r="D66" s="18">
        <v>6313</v>
      </c>
      <c r="E66" s="42">
        <v>1102874.94</v>
      </c>
      <c r="F66" s="20">
        <v>46395.33</v>
      </c>
      <c r="G66" s="21">
        <f t="shared" si="13"/>
        <v>1149270.27</v>
      </c>
    </row>
    <row r="67" spans="1:7" x14ac:dyDescent="0.2">
      <c r="A67" s="31"/>
      <c r="B67" s="17" t="s">
        <v>77</v>
      </c>
      <c r="C67" s="18">
        <v>12555</v>
      </c>
      <c r="D67" s="18">
        <v>6053</v>
      </c>
      <c r="E67" s="42">
        <v>769509.79</v>
      </c>
      <c r="F67" s="20">
        <v>30188.87</v>
      </c>
      <c r="G67" s="21">
        <f t="shared" si="13"/>
        <v>799698.66</v>
      </c>
    </row>
    <row r="68" spans="1:7" x14ac:dyDescent="0.2">
      <c r="A68" s="31"/>
      <c r="B68" s="17" t="s">
        <v>78</v>
      </c>
      <c r="C68" s="18">
        <v>10326</v>
      </c>
      <c r="D68" s="18">
        <v>5387</v>
      </c>
      <c r="E68" s="42">
        <v>514502.25</v>
      </c>
      <c r="F68" s="20">
        <v>44107.83</v>
      </c>
      <c r="G68" s="21">
        <f t="shared" si="13"/>
        <v>558610.07999999996</v>
      </c>
    </row>
    <row r="69" spans="1:7" x14ac:dyDescent="0.2">
      <c r="A69" s="31"/>
      <c r="B69" s="17" t="s">
        <v>79</v>
      </c>
      <c r="C69" s="18">
        <v>1921</v>
      </c>
      <c r="D69" s="18">
        <v>1080</v>
      </c>
      <c r="E69" s="42">
        <v>74929.33</v>
      </c>
      <c r="F69" s="20">
        <v>15969.22</v>
      </c>
      <c r="G69" s="21">
        <f t="shared" si="13"/>
        <v>90898.55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69628</v>
      </c>
      <c r="D71" s="24">
        <f>SUM(D65:D70)</f>
        <v>31496</v>
      </c>
      <c r="E71" s="25">
        <f>SUM(E65:E70)</f>
        <v>4732418.54</v>
      </c>
      <c r="F71" s="25">
        <f>SUM(F65:F70)</f>
        <v>216393.80000000002</v>
      </c>
      <c r="G71" s="25">
        <f>SUM(G65:G70)</f>
        <v>4948812.34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KOLOVOZ 2024. (ISPLATA U RUJNU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240</v>
      </c>
      <c r="E82" s="42">
        <v>36430.379999999997</v>
      </c>
      <c r="F82" s="42">
        <v>913.76</v>
      </c>
      <c r="G82" s="21">
        <f t="shared" ref="G82:G87" si="14">E82+F82</f>
        <v>37344.14</v>
      </c>
    </row>
    <row r="83" spans="1:7" x14ac:dyDescent="0.2">
      <c r="A83" s="31"/>
      <c r="B83" s="17" t="s">
        <v>76</v>
      </c>
      <c r="C83" s="18">
        <v>1454</v>
      </c>
      <c r="D83" s="18">
        <v>884</v>
      </c>
      <c r="E83" s="42">
        <v>93619.5</v>
      </c>
      <c r="F83" s="42">
        <v>2099.81</v>
      </c>
      <c r="G83" s="21">
        <f t="shared" si="14"/>
        <v>95719.31</v>
      </c>
    </row>
    <row r="84" spans="1:7" x14ac:dyDescent="0.2">
      <c r="A84" s="31"/>
      <c r="B84" s="17" t="s">
        <v>77</v>
      </c>
      <c r="C84" s="18">
        <v>1692</v>
      </c>
      <c r="D84" s="18">
        <v>1111</v>
      </c>
      <c r="E84" s="42">
        <v>93981.26</v>
      </c>
      <c r="F84" s="42">
        <v>3079.36</v>
      </c>
      <c r="G84" s="21">
        <f t="shared" si="14"/>
        <v>97060.62</v>
      </c>
    </row>
    <row r="85" spans="1:7" x14ac:dyDescent="0.2">
      <c r="A85" s="31"/>
      <c r="B85" s="17" t="s">
        <v>78</v>
      </c>
      <c r="C85" s="18">
        <v>2243</v>
      </c>
      <c r="D85" s="18">
        <v>1595</v>
      </c>
      <c r="E85" s="42">
        <v>96960.62</v>
      </c>
      <c r="F85" s="42">
        <v>5516.72</v>
      </c>
      <c r="G85" s="21">
        <f t="shared" si="14"/>
        <v>102477.34</v>
      </c>
    </row>
    <row r="86" spans="1:7" x14ac:dyDescent="0.2">
      <c r="A86" s="31"/>
      <c r="B86" s="17" t="s">
        <v>79</v>
      </c>
      <c r="C86" s="18">
        <v>452</v>
      </c>
      <c r="D86" s="18">
        <v>357</v>
      </c>
      <c r="E86" s="42">
        <v>15016.93</v>
      </c>
      <c r="F86" s="42">
        <v>3004.7</v>
      </c>
      <c r="G86" s="21">
        <f t="shared" si="14"/>
        <v>18021.63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6340</v>
      </c>
      <c r="D88" s="57">
        <f>SUM(D82:D87)</f>
        <v>4207</v>
      </c>
      <c r="E88" s="58">
        <f>SUM(E82:E87)</f>
        <v>337862.69</v>
      </c>
      <c r="F88" s="58">
        <f>SUM(F82:F87)</f>
        <v>14614.350000000002</v>
      </c>
      <c r="G88" s="26">
        <f>SUM(G82:G87)</f>
        <v>352477.04000000004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37158</v>
      </c>
      <c r="D90" s="62">
        <f t="shared" si="15"/>
        <v>16364</v>
      </c>
      <c r="E90" s="63">
        <f t="shared" si="15"/>
        <v>2850963.9499999997</v>
      </c>
      <c r="F90" s="63">
        <f t="shared" si="15"/>
        <v>114074.55</v>
      </c>
      <c r="G90" s="63">
        <f t="shared" ref="G90:G95" si="16">E90+F90</f>
        <v>2965038.4999999995</v>
      </c>
    </row>
    <row r="91" spans="1:7" x14ac:dyDescent="0.2">
      <c r="A91" s="39"/>
      <c r="B91" s="17" t="s">
        <v>76</v>
      </c>
      <c r="C91" s="62">
        <f t="shared" si="15"/>
        <v>39693</v>
      </c>
      <c r="D91" s="62">
        <f t="shared" si="15"/>
        <v>16804</v>
      </c>
      <c r="E91" s="63">
        <f t="shared" si="15"/>
        <v>2803737.06</v>
      </c>
      <c r="F91" s="63">
        <f t="shared" si="15"/>
        <v>120449.72</v>
      </c>
      <c r="G91" s="63">
        <f t="shared" si="16"/>
        <v>2924186.7800000003</v>
      </c>
    </row>
    <row r="92" spans="1:7" x14ac:dyDescent="0.2">
      <c r="A92" s="39"/>
      <c r="B92" s="17" t="s">
        <v>77</v>
      </c>
      <c r="C92" s="62">
        <f t="shared" si="15"/>
        <v>58373</v>
      </c>
      <c r="D92" s="62">
        <f t="shared" si="15"/>
        <v>27361</v>
      </c>
      <c r="E92" s="63">
        <f t="shared" si="15"/>
        <v>3567884.9699999997</v>
      </c>
      <c r="F92" s="63">
        <f t="shared" si="15"/>
        <v>154656.40999999997</v>
      </c>
      <c r="G92" s="63">
        <f t="shared" si="16"/>
        <v>3722541.38</v>
      </c>
    </row>
    <row r="93" spans="1:7" x14ac:dyDescent="0.2">
      <c r="A93" s="39"/>
      <c r="B93" s="17" t="s">
        <v>78</v>
      </c>
      <c r="C93" s="62">
        <f t="shared" si="15"/>
        <v>122355</v>
      </c>
      <c r="D93" s="62">
        <f t="shared" si="15"/>
        <v>62678</v>
      </c>
      <c r="E93" s="63">
        <f t="shared" si="15"/>
        <v>5973191.9199999999</v>
      </c>
      <c r="F93" s="63">
        <f t="shared" si="15"/>
        <v>647305.1</v>
      </c>
      <c r="G93" s="63">
        <f t="shared" si="16"/>
        <v>6620497.0199999996</v>
      </c>
    </row>
    <row r="94" spans="1:7" x14ac:dyDescent="0.2">
      <c r="A94" s="39"/>
      <c r="B94" s="17" t="s">
        <v>79</v>
      </c>
      <c r="C94" s="62">
        <f t="shared" si="15"/>
        <v>56280</v>
      </c>
      <c r="D94" s="62">
        <f t="shared" si="15"/>
        <v>31618</v>
      </c>
      <c r="E94" s="63">
        <f t="shared" si="15"/>
        <v>2068102.42</v>
      </c>
      <c r="F94" s="63">
        <f t="shared" si="15"/>
        <v>439870.13</v>
      </c>
      <c r="G94" s="63">
        <f t="shared" si="16"/>
        <v>2507972.5499999998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313904</v>
      </c>
      <c r="D96" s="66">
        <f>SUM(D90:D95)</f>
        <v>154861</v>
      </c>
      <c r="E96" s="25">
        <f t="shared" ref="E96:F96" si="17">SUM(E90:E95)</f>
        <v>17267356.57</v>
      </c>
      <c r="F96" s="25">
        <f t="shared" si="17"/>
        <v>1476355.9100000001</v>
      </c>
      <c r="G96" s="25">
        <f>SUM(G90:G95)</f>
        <v>18743712.48</v>
      </c>
    </row>
    <row r="97" spans="1:15" x14ac:dyDescent="0.2">
      <c r="A97" s="31" t="s">
        <v>38</v>
      </c>
      <c r="B97" s="67" t="s">
        <v>39</v>
      </c>
      <c r="C97" s="62">
        <v>4349</v>
      </c>
      <c r="D97" s="62">
        <v>2096</v>
      </c>
      <c r="E97" s="25">
        <v>231353.98</v>
      </c>
      <c r="F97" s="25">
        <v>125794.55</v>
      </c>
      <c r="G97" s="25">
        <f>E97+F97</f>
        <v>357148.53</v>
      </c>
    </row>
    <row r="98" spans="1:15" x14ac:dyDescent="0.2">
      <c r="A98" s="64"/>
      <c r="B98" s="65" t="s">
        <v>40</v>
      </c>
      <c r="C98" s="66">
        <f>C96+C97</f>
        <v>318253</v>
      </c>
      <c r="D98" s="66">
        <f>D96+D97</f>
        <v>156957</v>
      </c>
      <c r="E98" s="25">
        <f>E96+E97</f>
        <v>17498710.550000001</v>
      </c>
      <c r="F98" s="25">
        <f>F96+F97</f>
        <v>1602150.4600000002</v>
      </c>
      <c r="G98" s="25">
        <f>G96+G97</f>
        <v>19100861.010000002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29362</v>
      </c>
      <c r="E103" s="76">
        <v>1948462.32</v>
      </c>
      <c r="F103" s="76">
        <v>169085.28</v>
      </c>
      <c r="G103" s="77">
        <f>E103+F103</f>
        <v>2117547.6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10102</v>
      </c>
      <c r="E104" s="76">
        <v>1340737.44</v>
      </c>
      <c r="F104" s="76">
        <v>54813.36</v>
      </c>
      <c r="G104" s="77">
        <f>E104+F104</f>
        <v>1395550.8</v>
      </c>
    </row>
    <row r="105" spans="1:15" x14ac:dyDescent="0.2">
      <c r="A105" s="139" t="s">
        <v>49</v>
      </c>
      <c r="B105" s="140"/>
      <c r="C105" s="136" t="s">
        <v>43</v>
      </c>
      <c r="D105" s="78">
        <f>D103+D104</f>
        <v>39464</v>
      </c>
      <c r="E105" s="112">
        <f t="shared" ref="E105:G105" si="18">E103+E104</f>
        <v>3289199.76</v>
      </c>
      <c r="F105" s="25">
        <f t="shared" si="18"/>
        <v>223898.64</v>
      </c>
      <c r="G105" s="25">
        <f t="shared" si="18"/>
        <v>3513098.4000000004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621</v>
      </c>
      <c r="E106" s="77">
        <v>50566.32</v>
      </c>
      <c r="F106" s="77">
        <v>25614.959999999999</v>
      </c>
      <c r="G106" s="77">
        <f>E106+F106</f>
        <v>76181.279999999999</v>
      </c>
    </row>
    <row r="107" spans="1:15" x14ac:dyDescent="0.2">
      <c r="A107" s="139" t="s">
        <v>63</v>
      </c>
      <c r="B107" s="140"/>
      <c r="C107" s="136" t="s">
        <v>43</v>
      </c>
      <c r="D107" s="78">
        <f>D106</f>
        <v>621</v>
      </c>
      <c r="E107" s="112">
        <f t="shared" ref="E107:G107" si="19">E106</f>
        <v>50566.32</v>
      </c>
      <c r="F107" s="25">
        <f t="shared" si="19"/>
        <v>25614.959999999999</v>
      </c>
      <c r="G107" s="25">
        <f t="shared" si="19"/>
        <v>76181.279999999999</v>
      </c>
    </row>
    <row r="108" spans="1:15" x14ac:dyDescent="0.2">
      <c r="A108" s="139" t="s">
        <v>51</v>
      </c>
      <c r="B108" s="140"/>
      <c r="C108" s="81"/>
      <c r="D108" s="78">
        <f>D107+D105</f>
        <v>40085</v>
      </c>
      <c r="E108" s="25">
        <f>E107+E105</f>
        <v>3339766.0799999996</v>
      </c>
      <c r="F108" s="25">
        <f>F107+F105</f>
        <v>249513.60000000001</v>
      </c>
      <c r="G108" s="25">
        <f>G107+G105</f>
        <v>3589279.68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2" t="str">
        <f>A22</f>
        <v>* Dana 1. ožujka 2024. stupio je na snagu Zakon o izmjenama i dopunama Zakona o doplatku za djecu (NN 156/23)</v>
      </c>
      <c r="B110" s="142"/>
      <c r="C110" s="142"/>
      <c r="D110" s="142"/>
      <c r="E110" s="142"/>
      <c r="F110" s="142"/>
      <c r="G110" s="142"/>
    </row>
    <row r="111" spans="1:15" x14ac:dyDescent="0.2">
      <c r="A111" s="142"/>
      <c r="B111" s="142"/>
      <c r="C111" s="142"/>
      <c r="D111" s="142"/>
      <c r="E111" s="142"/>
      <c r="F111" s="142"/>
      <c r="G111" s="142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KOLOVOZ 2024. (ISPLATA U RUJNU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8"/>
      <c r="G118" s="138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</v>
      </c>
      <c r="D122" s="62">
        <v>2</v>
      </c>
      <c r="E122" s="63">
        <v>0</v>
      </c>
      <c r="F122" s="63">
        <v>1501.8</v>
      </c>
      <c r="G122" s="63">
        <f>E122+F122</f>
        <v>1501.8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2</v>
      </c>
      <c r="D124" s="62">
        <v>2</v>
      </c>
      <c r="E124" s="63">
        <v>0</v>
      </c>
      <c r="F124" s="63">
        <v>271.93</v>
      </c>
      <c r="G124" s="63">
        <f>E124+F124</f>
        <v>271.93</v>
      </c>
    </row>
    <row r="125" spans="1:7" x14ac:dyDescent="0.2">
      <c r="A125" s="39"/>
      <c r="B125" s="17" t="s">
        <v>81</v>
      </c>
      <c r="C125" s="62">
        <v>14</v>
      </c>
      <c r="D125" s="62">
        <v>12</v>
      </c>
      <c r="E125" s="63">
        <v>0</v>
      </c>
      <c r="F125" s="63">
        <v>7357.27</v>
      </c>
      <c r="G125" s="63">
        <f>E125+F125</f>
        <v>7357.27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19</v>
      </c>
      <c r="D127" s="66">
        <f t="shared" ref="D127:G127" si="20">SUM(D122:D126)</f>
        <v>16</v>
      </c>
      <c r="E127" s="25">
        <f t="shared" si="20"/>
        <v>0</v>
      </c>
      <c r="F127" s="25">
        <f t="shared" si="20"/>
        <v>9131</v>
      </c>
      <c r="G127" s="25">
        <f t="shared" si="20"/>
        <v>9131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2" t="str">
        <f>A110</f>
        <v>* Dana 1. ožujka 2024. stupio je na snagu Zakon o izmjenama i dopunama Zakona o doplatku za djecu (NN 156/23)</v>
      </c>
      <c r="B129" s="142"/>
      <c r="C129" s="142"/>
      <c r="D129" s="142"/>
      <c r="E129" s="142"/>
      <c r="F129" s="142"/>
      <c r="G129" s="142"/>
    </row>
    <row r="130" spans="1:7" x14ac:dyDescent="0.2">
      <c r="A130" s="141" t="s">
        <v>82</v>
      </c>
      <c r="B130" s="141"/>
      <c r="C130" s="141"/>
      <c r="D130" s="141"/>
      <c r="E130" s="141"/>
      <c r="F130" s="141"/>
      <c r="G130" s="141"/>
    </row>
    <row r="133" spans="1:7" x14ac:dyDescent="0.2">
      <c r="A133" s="82" t="s">
        <v>91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ispl. u siječnju</vt:lpstr>
      <vt:lpstr>ispl. u veljači</vt:lpstr>
      <vt:lpstr>ispl. u ožujku</vt:lpstr>
      <vt:lpstr>isplata u travnju</vt:lpstr>
      <vt:lpstr>isplata u svibnju</vt:lpstr>
      <vt:lpstr>isplata u lipnju</vt:lpstr>
      <vt:lpstr>isplata u srpnju</vt:lpstr>
      <vt:lpstr>isplata u kolovozu</vt:lpstr>
      <vt:lpstr>isplata u rujnu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Goran Krstičević</cp:lastModifiedBy>
  <cp:lastPrinted>2022-03-11T07:43:55Z</cp:lastPrinted>
  <dcterms:created xsi:type="dcterms:W3CDTF">2022-01-14T07:11:05Z</dcterms:created>
  <dcterms:modified xsi:type="dcterms:W3CDTF">2024-09-13T08:53:24Z</dcterms:modified>
</cp:coreProperties>
</file>