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0\"/>
    </mc:Choice>
  </mc:AlternateContent>
  <bookViews>
    <workbookView xWindow="0" yWindow="765" windowWidth="15195" windowHeight="7725" tabRatio="781"/>
  </bookViews>
  <sheets>
    <sheet name="u svibnju 2020." sheetId="7" r:id="rId1"/>
    <sheet name="u svibnju 2020.-prema svotama" sheetId="6" r:id="rId2"/>
    <sheet name="u svibnju 2020.-svote bez MU" sheetId="8" r:id="rId3"/>
  </sheets>
  <definedNames>
    <definedName name="_xlnm.Print_Area" localSheetId="0">'u svibnju 2020.'!$A$1:$E$54</definedName>
    <definedName name="_xlnm.Print_Area" localSheetId="1">'u svibnju 2020.-prema svotama'!$A$1:$R$65</definedName>
    <definedName name="_xlnm.Print_Area" localSheetId="2">'u svibnju 2020.-svote bez MU'!$A$1:$R$65</definedName>
  </definedNames>
  <calcPr calcId="162913"/>
</workbook>
</file>

<file path=xl/calcChain.xml><?xml version="1.0" encoding="utf-8"?>
<calcChain xmlns="http://schemas.openxmlformats.org/spreadsheetml/2006/main"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B43" i="7" s="1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D28" i="7" l="1"/>
  <c r="P48" i="7"/>
  <c r="P47" i="7"/>
  <c r="J11" i="8"/>
  <c r="A42" i="8"/>
  <c r="D36" i="7"/>
  <c r="B44" i="7"/>
  <c r="P23" i="7" s="1"/>
  <c r="D21" i="7"/>
  <c r="Q48" i="7" l="1"/>
  <c r="Q47" i="7"/>
  <c r="D44" i="7"/>
  <c r="S23" i="7" s="1"/>
  <c r="R23" i="7" l="1"/>
  <c r="R24" i="7"/>
</calcChain>
</file>

<file path=xl/sharedStrings.xml><?xml version="1.0" encoding="utf-8"?>
<sst xmlns="http://schemas.openxmlformats.org/spreadsheetml/2006/main" count="399" uniqueCount="107">
  <si>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</si>
  <si>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</si>
  <si>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</si>
  <si>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</si>
  <si>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</si>
  <si>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</si>
  <si>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</si>
  <si>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</si>
  <si>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</si>
  <si>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</si>
  <si>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</si>
  <si>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</si>
  <si>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</si>
  <si>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</si>
  <si>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</si>
  <si>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</si>
  <si>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</si>
  <si>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</si>
  <si>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</si>
  <si>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</si>
  <si>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</si>
  <si>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</si>
  <si>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</si>
  <si>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</si>
  <si>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</si>
  <si>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</si>
  <si>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</si>
  <si>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</si>
  <si>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</si>
  <si>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</si>
  <si>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</si>
  <si>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</si>
  <si>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</si>
  <si>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</si>
  <si>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</si>
  <si>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</si>
  <si>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</si>
  <si>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</si>
  <si>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</si>
  <si>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</si>
  <si>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</si>
  <si>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</si>
  <si>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</si>
  <si>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</si>
  <si>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</si>
  <si>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</si>
  <si>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</si>
  <si>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</si>
  <si>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</si>
  <si>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</si>
  <si>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</si>
  <si>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</si>
  <si>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</si>
  <si>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</si>
  <si>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</si>
  <si>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</si>
  <si>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</si>
  <si>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</si>
  <si>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</si>
  <si>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</si>
  <si>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</si>
  <si>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</si>
  <si>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</si>
  <si>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</si>
  <si>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</si>
  <si>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</si>
  <si>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</si>
  <si>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</si>
  <si>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</si>
  <si>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</si>
  <si>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</si>
  <si>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</si>
  <si>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</si>
  <si>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</si>
  <si>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</si>
  <si>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</si>
  <si>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</si>
  <si>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</si>
  <si>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</si>
  <si>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</si>
  <si>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</si>
  <si>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</si>
  <si>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</si>
  <si>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</si>
  <si>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</si>
  <si>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</si>
  <si>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</si>
  <si>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</si>
  <si>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</si>
  <si>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</si>
  <si>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</si>
  <si>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</si>
  <si>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</si>
  <si>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</si>
  <si>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</si>
  <si>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</si>
  <si>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</si>
  <si>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</si>
  <si>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</si>
  <si>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</si>
  <si>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</si>
  <si>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</si>
  <si>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</si>
  <si>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</si>
  <si>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</si>
  <si>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</si>
  <si>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za travanj 2020. (isplata u svibnju 2020.)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</si>
</sst>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0" fontId="22" fillId="0" borderId="0" xfId="0" applyFont="1" applyFill="1" applyBorder="1"/>
    <xf numFmtId="0" fontId="22" fillId="0" borderId="0" xfId="0" applyFont="1" applyFill="1" applyBorder="1" applyAlignment="1">
      <alignment vertical="top"/>
    </xf>
    <xf numFmtId="0" fontId="26" fillId="2" borderId="0" xfId="0" applyFont="1" applyFill="1" applyBorder="1"/>
    <xf numFmtId="0" fontId="22" fillId="2" borderId="0" xfId="0" applyFont="1" applyFill="1" applyBorder="1"/>
    <xf numFmtId="0" fontId="27" fillId="2" borderId="0" xfId="0" applyFont="1" applyFill="1" applyBorder="1"/>
    <xf numFmtId="0" fontId="22" fillId="2" borderId="0" xfId="0" applyFont="1" applyFill="1" applyBorder="1" applyAlignment="1">
      <alignment vertical="top"/>
    </xf>
    <xf numFmtId="1" fontId="22" fillId="2" borderId="0" xfId="0" applyNumberFormat="1" applyFont="1" applyFill="1" applyBorder="1"/>
    <xf numFmtId="2" fontId="22" fillId="2" borderId="0" xfId="0" applyNumberFormat="1" applyFont="1" applyFill="1" applyBorder="1"/>
    <xf numFmtId="0" fontId="22" fillId="0" borderId="0" xfId="0" applyFont="1" applyBorder="1"/>
    <xf numFmtId="1" fontId="22" fillId="0" borderId="0" xfId="0" applyNumberFormat="1" applyFont="1" applyFill="1" applyBorder="1"/>
    <xf numFmtId="0" fontId="22" fillId="0" borderId="0" xfId="0" applyFont="1" applyFill="1"/>
    <xf numFmtId="2" fontId="2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3" fillId="0" borderId="12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topLeftCell="A7" zoomScaleNormal="100" workbookViewId="0">
      <selection activeCell="B17" sqref="B17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22" width="9.140625" style="121"/>
    <col min="23" max="23" width="9.140625" style="131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1" t="s">
        <v>32</v>
      </c>
      <c r="B5" s="141"/>
      <c r="C5" s="141"/>
      <c r="D5" s="141"/>
      <c r="E5" s="141"/>
    </row>
    <row r="6" spans="1:23" x14ac:dyDescent="0.2">
      <c r="A6" s="141" t="s">
        <v>106</v>
      </c>
      <c r="B6" s="141"/>
      <c r="C6" s="141"/>
      <c r="D6" s="141"/>
      <c r="E6" s="141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2" t="s">
        <v>34</v>
      </c>
      <c r="B8" s="142" t="s">
        <v>22</v>
      </c>
      <c r="C8" s="142" t="s">
        <v>35</v>
      </c>
      <c r="D8" s="139" t="s">
        <v>36</v>
      </c>
      <c r="E8" s="140"/>
    </row>
    <row r="9" spans="1:23" ht="28.5" customHeight="1" x14ac:dyDescent="0.25">
      <c r="A9" s="143"/>
      <c r="B9" s="143"/>
      <c r="C9" s="143"/>
      <c r="D9" s="77" t="s">
        <v>37</v>
      </c>
      <c r="E9" s="78" t="s">
        <v>38</v>
      </c>
      <c r="O9" s="123" t="s">
        <v>94</v>
      </c>
      <c r="P9" s="124"/>
      <c r="Q9" s="124"/>
      <c r="R9" s="124"/>
      <c r="S9" s="124"/>
      <c r="T9" s="124"/>
      <c r="U9" s="124"/>
      <c r="V9" s="124"/>
      <c r="W9" s="121"/>
    </row>
    <row r="10" spans="1:23" x14ac:dyDescent="0.2">
      <c r="A10" s="79"/>
      <c r="B10" s="79"/>
      <c r="C10" s="79"/>
      <c r="D10" s="79"/>
      <c r="O10" s="124"/>
      <c r="P10" s="124"/>
      <c r="Q10" s="124"/>
      <c r="R10" s="124"/>
      <c r="S10" s="124"/>
      <c r="T10" s="124"/>
      <c r="U10" s="124"/>
      <c r="V10" s="124"/>
      <c r="W10" s="121"/>
    </row>
    <row r="11" spans="1:23" x14ac:dyDescent="0.2">
      <c r="A11" s="70" t="s">
        <v>39</v>
      </c>
      <c r="B11" s="70"/>
      <c r="C11" s="70"/>
      <c r="D11" s="70"/>
      <c r="O11" s="124"/>
      <c r="P11" s="124" t="s">
        <v>91</v>
      </c>
      <c r="Q11" s="124"/>
      <c r="R11" s="125" t="s">
        <v>95</v>
      </c>
      <c r="S11" s="124"/>
      <c r="T11" s="124"/>
      <c r="U11" s="124"/>
      <c r="V11" s="124"/>
      <c r="W11" s="121"/>
    </row>
    <row r="12" spans="1:23" ht="18.75" customHeight="1" x14ac:dyDescent="0.2">
      <c r="A12" s="96" t="s">
        <v>40</v>
      </c>
      <c r="B12" s="112">
        <f>P12</f>
        <v>500188</v>
      </c>
      <c r="C12" s="99">
        <f>Q12</f>
        <v>2733.15</v>
      </c>
      <c r="D12" s="96">
        <f>R12</f>
        <v>410926</v>
      </c>
      <c r="E12" s="99">
        <f>S12</f>
        <v>3154.08</v>
      </c>
      <c r="O12" s="124" t="s">
        <v>81</v>
      </c>
      <c r="P12" s="124">
        <v>500188</v>
      </c>
      <c r="Q12" s="124">
        <v>2733.15</v>
      </c>
      <c r="R12" s="124">
        <v>410926</v>
      </c>
      <c r="S12" s="124">
        <v>3154.08</v>
      </c>
      <c r="T12" s="124"/>
      <c r="U12" s="124"/>
      <c r="V12" s="124"/>
      <c r="W12" s="121"/>
    </row>
    <row r="13" spans="1:23" x14ac:dyDescent="0.2">
      <c r="A13" s="80" t="s">
        <v>54</v>
      </c>
      <c r="B13" s="113">
        <f>P14</f>
        <v>34090</v>
      </c>
      <c r="C13" s="111">
        <f>Q14</f>
        <v>3663.53</v>
      </c>
      <c r="D13" s="110">
        <f>R14</f>
        <v>29788</v>
      </c>
      <c r="E13" s="111">
        <f>S14</f>
        <v>3864.12</v>
      </c>
      <c r="O13" s="124" t="s">
        <v>82</v>
      </c>
      <c r="P13" s="124">
        <v>200940</v>
      </c>
      <c r="Q13" s="124">
        <v>2622.39</v>
      </c>
      <c r="R13" s="124">
        <v>164615</v>
      </c>
      <c r="S13" s="124">
        <v>2926.22</v>
      </c>
      <c r="T13" s="124"/>
      <c r="U13" s="124"/>
      <c r="V13" s="124"/>
      <c r="W13" s="121"/>
    </row>
    <row r="14" spans="1:23" ht="15" x14ac:dyDescent="0.2">
      <c r="A14" s="80" t="s">
        <v>96</v>
      </c>
      <c r="B14" s="113">
        <f>P16</f>
        <v>84216</v>
      </c>
      <c r="C14" s="111">
        <f>Q16</f>
        <v>2409.4499999999998</v>
      </c>
      <c r="D14" s="110">
        <f>R16</f>
        <v>72543</v>
      </c>
      <c r="E14" s="111">
        <f>S16</f>
        <v>2719.58</v>
      </c>
      <c r="O14" s="124" t="s">
        <v>83</v>
      </c>
      <c r="P14" s="124">
        <v>34090</v>
      </c>
      <c r="Q14" s="124">
        <v>3663.53</v>
      </c>
      <c r="R14" s="124">
        <v>29788</v>
      </c>
      <c r="S14" s="124">
        <v>3864.12</v>
      </c>
      <c r="T14" s="124"/>
      <c r="U14" s="124"/>
      <c r="V14" s="124"/>
      <c r="W14" s="121"/>
    </row>
    <row r="15" spans="1:23" x14ac:dyDescent="0.2">
      <c r="A15" s="26" t="s">
        <v>41</v>
      </c>
      <c r="B15" s="114">
        <f>P18</f>
        <v>618494</v>
      </c>
      <c r="C15" s="115">
        <f>Q18</f>
        <v>2740.35</v>
      </c>
      <c r="D15" s="116">
        <f>R18</f>
        <v>513257</v>
      </c>
      <c r="E15" s="115">
        <f>S18</f>
        <v>3133.88</v>
      </c>
      <c r="O15" s="124" t="s">
        <v>84</v>
      </c>
      <c r="P15" s="124">
        <v>323</v>
      </c>
      <c r="Q15" s="124">
        <v>2866.87</v>
      </c>
      <c r="R15" s="124">
        <v>314</v>
      </c>
      <c r="S15" s="124">
        <v>2878.5</v>
      </c>
      <c r="T15" s="124"/>
      <c r="U15" s="124"/>
      <c r="V15" s="124"/>
      <c r="W15" s="121"/>
    </row>
    <row r="16" spans="1:23" x14ac:dyDescent="0.2">
      <c r="A16" s="110" t="s">
        <v>42</v>
      </c>
      <c r="B16" s="113">
        <f>P13</f>
        <v>200940</v>
      </c>
      <c r="C16" s="111">
        <f>Q13</f>
        <v>2622.39</v>
      </c>
      <c r="D16" s="110">
        <f>R13</f>
        <v>164615</v>
      </c>
      <c r="E16" s="111">
        <f>S13</f>
        <v>2926.22</v>
      </c>
      <c r="O16" s="124" t="s">
        <v>85</v>
      </c>
      <c r="P16" s="124">
        <v>84216</v>
      </c>
      <c r="Q16" s="124">
        <v>2409.4499999999998</v>
      </c>
      <c r="R16" s="124">
        <v>72543</v>
      </c>
      <c r="S16" s="124">
        <v>2719.58</v>
      </c>
      <c r="T16" s="124"/>
      <c r="U16" s="124"/>
      <c r="V16" s="124"/>
      <c r="W16" s="121"/>
    </row>
    <row r="17" spans="1:23" ht="15.75" customHeight="1" x14ac:dyDescent="0.2">
      <c r="A17" s="81" t="s">
        <v>55</v>
      </c>
      <c r="B17" s="113">
        <f>P15</f>
        <v>323</v>
      </c>
      <c r="C17" s="111">
        <f>Q15</f>
        <v>2866.87</v>
      </c>
      <c r="D17" s="110">
        <f>R15</f>
        <v>314</v>
      </c>
      <c r="E17" s="111">
        <f>S15</f>
        <v>2878.5</v>
      </c>
      <c r="O17" s="124" t="s">
        <v>86</v>
      </c>
      <c r="P17" s="124">
        <v>819757</v>
      </c>
      <c r="Q17" s="124">
        <v>2711.49</v>
      </c>
      <c r="R17" s="124">
        <v>678186</v>
      </c>
      <c r="S17" s="124">
        <v>3083.35</v>
      </c>
      <c r="T17" s="124">
        <f>SUM(P12:P16)-P17</f>
        <v>0</v>
      </c>
      <c r="U17" s="124">
        <f>SUM(R12:R16)-R17</f>
        <v>0</v>
      </c>
      <c r="V17" s="124">
        <f>SUM(P17,P19,P20)-P21</f>
        <v>0</v>
      </c>
      <c r="W17" s="121"/>
    </row>
    <row r="18" spans="1:23" x14ac:dyDescent="0.2">
      <c r="A18" s="26" t="s">
        <v>43</v>
      </c>
      <c r="B18" s="114">
        <f>P17</f>
        <v>819757</v>
      </c>
      <c r="C18" s="115">
        <f>Q17</f>
        <v>2711.49</v>
      </c>
      <c r="D18" s="116">
        <f>R17</f>
        <v>678186</v>
      </c>
      <c r="E18" s="115">
        <f>S17</f>
        <v>3083.35</v>
      </c>
      <c r="O18" s="124" t="s">
        <v>87</v>
      </c>
      <c r="P18" s="124">
        <v>618494</v>
      </c>
      <c r="Q18" s="124">
        <v>2740.35</v>
      </c>
      <c r="R18" s="124">
        <v>513257</v>
      </c>
      <c r="S18" s="124">
        <v>3133.88</v>
      </c>
      <c r="T18" s="124">
        <f>SUM(P12,P14,P16)-P18</f>
        <v>0</v>
      </c>
      <c r="U18" s="124">
        <f>SUM(R12,R14,R16)-R18</f>
        <v>0</v>
      </c>
      <c r="V18" s="124"/>
      <c r="W18" s="121"/>
    </row>
    <row r="19" spans="1:23" ht="15" x14ac:dyDescent="0.2">
      <c r="A19" s="110" t="s">
        <v>100</v>
      </c>
      <c r="B19" s="113">
        <f t="shared" ref="B19:E20" si="0">P19</f>
        <v>111031</v>
      </c>
      <c r="C19" s="111">
        <f t="shared" si="0"/>
        <v>2056.81</v>
      </c>
      <c r="D19" s="110">
        <f t="shared" si="0"/>
        <v>104847</v>
      </c>
      <c r="E19" s="111">
        <f t="shared" si="0"/>
        <v>2149.7600000000002</v>
      </c>
      <c r="O19" s="124" t="s">
        <v>88</v>
      </c>
      <c r="P19" s="124">
        <v>111031</v>
      </c>
      <c r="Q19" s="124">
        <v>2056.81</v>
      </c>
      <c r="R19" s="124">
        <v>104847</v>
      </c>
      <c r="S19" s="124">
        <v>2149.7600000000002</v>
      </c>
      <c r="T19" s="124"/>
      <c r="U19" s="124"/>
      <c r="V19" s="124"/>
      <c r="W19" s="121"/>
    </row>
    <row r="20" spans="1:23" s="75" customFormat="1" ht="16.5" customHeight="1" x14ac:dyDescent="0.2">
      <c r="A20" s="110" t="s">
        <v>44</v>
      </c>
      <c r="B20" s="113">
        <f t="shared" si="0"/>
        <v>218956</v>
      </c>
      <c r="C20" s="111">
        <f t="shared" si="0"/>
        <v>2063.4699999999998</v>
      </c>
      <c r="D20" s="110">
        <f t="shared" si="0"/>
        <v>188751</v>
      </c>
      <c r="E20" s="117">
        <f t="shared" si="0"/>
        <v>2295.7199999999998</v>
      </c>
      <c r="G20" s="76"/>
      <c r="N20" s="122"/>
      <c r="O20" s="126" t="s">
        <v>89</v>
      </c>
      <c r="P20" s="126">
        <v>218956</v>
      </c>
      <c r="Q20" s="126">
        <v>2063.4699999999998</v>
      </c>
      <c r="R20" s="126">
        <v>188751</v>
      </c>
      <c r="S20" s="126">
        <v>2295.7199999999998</v>
      </c>
      <c r="T20" s="126"/>
      <c r="U20" s="126"/>
      <c r="V20" s="126"/>
      <c r="W20" s="122"/>
    </row>
    <row r="21" spans="1:23" ht="15.75" customHeight="1" x14ac:dyDescent="0.2">
      <c r="A21" s="14" t="s">
        <v>45</v>
      </c>
      <c r="B21" s="86">
        <f>SUM(P17,P19,P20)</f>
        <v>1149744</v>
      </c>
      <c r="C21" s="87">
        <f>Q21</f>
        <v>2524.86</v>
      </c>
      <c r="D21" s="88">
        <f>SUM(D18:D20)</f>
        <v>971784</v>
      </c>
      <c r="E21" s="87">
        <f>S21</f>
        <v>2829.64</v>
      </c>
      <c r="G21" s="67"/>
      <c r="O21" s="124" t="s">
        <v>90</v>
      </c>
      <c r="P21" s="124">
        <v>1149744</v>
      </c>
      <c r="Q21" s="124">
        <v>2524.86</v>
      </c>
      <c r="R21" s="124">
        <v>971784</v>
      </c>
      <c r="S21" s="124">
        <v>2829.64</v>
      </c>
      <c r="T21" s="124">
        <f>SUM(P17,P19,P20)-P21</f>
        <v>0</v>
      </c>
      <c r="U21" s="124">
        <f>SUM(R17,R19,R20)-R21</f>
        <v>0</v>
      </c>
      <c r="V21" s="124"/>
      <c r="W21" s="121"/>
    </row>
    <row r="22" spans="1:23" ht="16.5" customHeight="1" x14ac:dyDescent="0.2">
      <c r="A22" s="82"/>
      <c r="B22" s="83"/>
      <c r="C22" s="83"/>
      <c r="D22" s="5"/>
      <c r="O22" s="124" t="s">
        <v>92</v>
      </c>
      <c r="P22" s="124">
        <v>1243309</v>
      </c>
      <c r="Q22" s="124">
        <v>2743.01</v>
      </c>
      <c r="R22" s="124">
        <v>1065179</v>
      </c>
      <c r="S22" s="124">
        <v>3057.49</v>
      </c>
      <c r="T22" s="124"/>
      <c r="U22" s="124"/>
      <c r="V22" s="124"/>
      <c r="W22" s="121"/>
    </row>
    <row r="23" spans="1:23" x14ac:dyDescent="0.2">
      <c r="A23" s="70" t="s">
        <v>50</v>
      </c>
      <c r="B23" s="70"/>
      <c r="C23" s="70"/>
      <c r="D23" s="70"/>
      <c r="O23" s="124" t="s">
        <v>93</v>
      </c>
      <c r="P23" s="127">
        <f>B44-B36-B28-B21-B43</f>
        <v>0</v>
      </c>
      <c r="Q23" s="124"/>
      <c r="R23" s="124">
        <f>D44-D43-D36-D28-D21</f>
        <v>0</v>
      </c>
      <c r="S23" s="128">
        <f>((D21*E21)+(D28*E28)+(D36*E36)+(D43*E43))/D44</f>
        <v>3057.4862928578195</v>
      </c>
      <c r="T23" s="124">
        <f>R18-R16-R14-R12</f>
        <v>0</v>
      </c>
      <c r="U23" s="124"/>
      <c r="V23" s="124"/>
      <c r="W23" s="121"/>
    </row>
    <row r="24" spans="1:23" x14ac:dyDescent="0.2">
      <c r="A24" s="18" t="s">
        <v>51</v>
      </c>
      <c r="B24" s="18"/>
      <c r="C24" s="18"/>
      <c r="D24" s="18"/>
      <c r="O24" s="124"/>
      <c r="P24" s="124"/>
      <c r="Q24" s="124"/>
      <c r="R24" s="124">
        <f>D44-D43-D36-D28-D21</f>
        <v>0</v>
      </c>
      <c r="S24" s="124"/>
      <c r="T24" s="124"/>
      <c r="U24" s="124"/>
      <c r="V24" s="124"/>
      <c r="W24" s="121"/>
    </row>
    <row r="25" spans="1:23" ht="18.75" customHeight="1" x14ac:dyDescent="0.2">
      <c r="A25" s="97" t="s">
        <v>40</v>
      </c>
      <c r="B25" s="96">
        <f t="shared" ref="B25:E27" si="1">P25</f>
        <v>6146</v>
      </c>
      <c r="C25" s="99">
        <f t="shared" si="1"/>
        <v>4373.68</v>
      </c>
      <c r="D25" s="97">
        <f t="shared" si="1"/>
        <v>6059</v>
      </c>
      <c r="E25" s="99">
        <f t="shared" si="1"/>
        <v>4394.28</v>
      </c>
      <c r="O25" s="124"/>
      <c r="P25" s="124">
        <v>6146</v>
      </c>
      <c r="Q25" s="124">
        <v>4373.68</v>
      </c>
      <c r="R25" s="124">
        <v>6059</v>
      </c>
      <c r="S25" s="124">
        <v>4394.28</v>
      </c>
      <c r="T25" s="124"/>
      <c r="U25" s="124"/>
      <c r="V25" s="124"/>
      <c r="W25" s="121"/>
    </row>
    <row r="26" spans="1:23" x14ac:dyDescent="0.2">
      <c r="A26" s="100" t="s">
        <v>46</v>
      </c>
      <c r="B26" s="110">
        <f t="shared" si="1"/>
        <v>8435</v>
      </c>
      <c r="C26" s="111">
        <f t="shared" si="1"/>
        <v>3587.47</v>
      </c>
      <c r="D26" s="100">
        <f t="shared" si="1"/>
        <v>8429</v>
      </c>
      <c r="E26" s="111">
        <f t="shared" si="1"/>
        <v>3589.14</v>
      </c>
      <c r="O26" s="124"/>
      <c r="P26" s="124">
        <v>8435</v>
      </c>
      <c r="Q26" s="124">
        <v>3587.47</v>
      </c>
      <c r="R26" s="124">
        <v>8429</v>
      </c>
      <c r="S26" s="124">
        <v>3589.14</v>
      </c>
      <c r="T26" s="124"/>
      <c r="U26" s="124"/>
      <c r="V26" s="124"/>
      <c r="W26" s="121"/>
    </row>
    <row r="27" spans="1:23" s="75" customFormat="1" ht="16.5" customHeight="1" x14ac:dyDescent="0.2">
      <c r="A27" s="100" t="s">
        <v>44</v>
      </c>
      <c r="B27" s="110">
        <f t="shared" si="1"/>
        <v>1121</v>
      </c>
      <c r="C27" s="111">
        <f t="shared" si="1"/>
        <v>3864.06</v>
      </c>
      <c r="D27" s="100">
        <f t="shared" si="1"/>
        <v>1113</v>
      </c>
      <c r="E27" s="111">
        <f t="shared" si="1"/>
        <v>3881.85</v>
      </c>
      <c r="N27" s="122"/>
      <c r="O27" s="126"/>
      <c r="P27" s="126">
        <v>1121</v>
      </c>
      <c r="Q27" s="126">
        <v>3864.06</v>
      </c>
      <c r="R27" s="129">
        <v>1113</v>
      </c>
      <c r="S27" s="129">
        <v>3881.85</v>
      </c>
      <c r="T27" s="126"/>
      <c r="U27" s="126"/>
      <c r="V27" s="126"/>
      <c r="W27" s="122"/>
    </row>
    <row r="28" spans="1:23" ht="15.75" customHeight="1" x14ac:dyDescent="0.2">
      <c r="A28" s="14" t="s">
        <v>1</v>
      </c>
      <c r="B28" s="88">
        <f>SUM(P25:P27)</f>
        <v>15702</v>
      </c>
      <c r="C28" s="87">
        <f>Q28</f>
        <v>3914.95</v>
      </c>
      <c r="D28" s="88">
        <f>SUM(D25:D27)</f>
        <v>15601</v>
      </c>
      <c r="E28" s="87">
        <f>S28</f>
        <v>3922.72</v>
      </c>
      <c r="O28" s="124"/>
      <c r="P28" s="124">
        <v>15702</v>
      </c>
      <c r="Q28" s="124">
        <v>3914.95</v>
      </c>
      <c r="R28" s="129">
        <v>15601</v>
      </c>
      <c r="S28" s="129">
        <v>3922.72</v>
      </c>
      <c r="T28" s="124">
        <f>P28-P25-P26-P27</f>
        <v>0</v>
      </c>
      <c r="U28" s="124">
        <f>R28-R25-R26-R27</f>
        <v>0</v>
      </c>
      <c r="V28" s="124"/>
      <c r="W28" s="121"/>
    </row>
    <row r="29" spans="1:23" ht="16.5" customHeight="1" x14ac:dyDescent="0.2">
      <c r="A29" s="21"/>
      <c r="B29" s="22"/>
      <c r="C29" s="22"/>
      <c r="D29" s="25"/>
      <c r="O29" s="124"/>
      <c r="P29" s="124"/>
      <c r="Q29" s="124"/>
      <c r="R29" s="124"/>
      <c r="S29" s="124"/>
      <c r="T29" s="124"/>
      <c r="U29" s="124"/>
      <c r="V29" s="124"/>
      <c r="W29" s="121"/>
    </row>
    <row r="30" spans="1:23" x14ac:dyDescent="0.2">
      <c r="A30" s="135" t="s">
        <v>56</v>
      </c>
      <c r="B30" s="135"/>
      <c r="C30" s="135"/>
      <c r="D30" s="135"/>
      <c r="E30" s="135"/>
      <c r="O30" s="124"/>
      <c r="P30" s="124"/>
      <c r="Q30" s="124"/>
      <c r="R30" s="124"/>
      <c r="S30" s="124"/>
      <c r="T30" s="124"/>
      <c r="U30" s="124"/>
      <c r="V30" s="124"/>
      <c r="W30" s="121"/>
    </row>
    <row r="31" spans="1:23" x14ac:dyDescent="0.2">
      <c r="A31" s="20" t="s">
        <v>57</v>
      </c>
      <c r="O31" s="124"/>
      <c r="P31" s="124"/>
      <c r="Q31" s="124"/>
      <c r="R31" s="124"/>
      <c r="S31" s="124"/>
      <c r="T31" s="124"/>
      <c r="U31" s="124"/>
      <c r="V31" s="124"/>
      <c r="W31" s="121"/>
    </row>
    <row r="32" spans="1:23" ht="15" customHeight="1" x14ac:dyDescent="0.2">
      <c r="A32" s="96" t="s">
        <v>59</v>
      </c>
      <c r="B32" s="97">
        <f t="shared" ref="B32:E35" si="2">P32</f>
        <v>1568</v>
      </c>
      <c r="C32" s="98">
        <f t="shared" si="2"/>
        <v>3075.19</v>
      </c>
      <c r="D32" s="97">
        <f t="shared" si="2"/>
        <v>1568</v>
      </c>
      <c r="E32" s="99">
        <f t="shared" si="2"/>
        <v>3075.19</v>
      </c>
      <c r="O32" s="124"/>
      <c r="P32" s="124">
        <v>1568</v>
      </c>
      <c r="Q32" s="124">
        <v>3075.19</v>
      </c>
      <c r="R32" s="124">
        <v>1568</v>
      </c>
      <c r="S32" s="124">
        <v>3075.19</v>
      </c>
      <c r="T32" s="124"/>
      <c r="U32" s="124"/>
      <c r="V32" s="124"/>
      <c r="W32" s="121"/>
    </row>
    <row r="33" spans="1:23" ht="15" customHeight="1" x14ac:dyDescent="0.2">
      <c r="A33" s="94" t="s">
        <v>97</v>
      </c>
      <c r="B33" s="100">
        <f>P33</f>
        <v>1051</v>
      </c>
      <c r="C33" s="101">
        <f>Q33</f>
        <v>3793.3</v>
      </c>
      <c r="D33" s="100">
        <f>R33</f>
        <v>1049</v>
      </c>
      <c r="E33" s="102">
        <f>S33</f>
        <v>3794.42</v>
      </c>
      <c r="O33" s="124"/>
      <c r="P33" s="124">
        <v>1051</v>
      </c>
      <c r="Q33" s="124">
        <v>3793.3</v>
      </c>
      <c r="R33" s="124">
        <v>1049</v>
      </c>
      <c r="S33" s="124">
        <v>3794.42</v>
      </c>
      <c r="T33" s="124"/>
      <c r="U33" s="124"/>
      <c r="V33" s="124"/>
      <c r="W33" s="121"/>
    </row>
    <row r="34" spans="1:23" ht="15" customHeight="1" x14ac:dyDescent="0.2">
      <c r="A34" s="80" t="s">
        <v>101</v>
      </c>
      <c r="B34" s="100">
        <f t="shared" si="2"/>
        <v>53952</v>
      </c>
      <c r="C34" s="101">
        <f t="shared" si="2"/>
        <v>5826.83</v>
      </c>
      <c r="D34" s="100">
        <f t="shared" si="2"/>
        <v>53893</v>
      </c>
      <c r="E34" s="102">
        <f t="shared" si="2"/>
        <v>5829.61</v>
      </c>
      <c r="O34" s="124"/>
      <c r="P34" s="124">
        <v>53952</v>
      </c>
      <c r="Q34" s="124">
        <v>5826.83</v>
      </c>
      <c r="R34" s="124">
        <v>53893</v>
      </c>
      <c r="S34" s="124">
        <v>5829.61</v>
      </c>
      <c r="T34" s="124"/>
      <c r="U34" s="124"/>
      <c r="V34" s="124"/>
      <c r="W34" s="121"/>
    </row>
    <row r="35" spans="1:23" s="75" customFormat="1" ht="15" customHeight="1" x14ac:dyDescent="0.2">
      <c r="A35" s="80" t="s">
        <v>44</v>
      </c>
      <c r="B35" s="100">
        <f t="shared" si="2"/>
        <v>14609</v>
      </c>
      <c r="C35" s="101">
        <f t="shared" si="2"/>
        <v>6905.2</v>
      </c>
      <c r="D35" s="100">
        <f t="shared" si="2"/>
        <v>14602</v>
      </c>
      <c r="E35" s="102">
        <f t="shared" si="2"/>
        <v>6906.84</v>
      </c>
      <c r="N35" s="122"/>
      <c r="O35" s="126"/>
      <c r="P35" s="126">
        <v>14609</v>
      </c>
      <c r="Q35" s="126">
        <v>6905.2</v>
      </c>
      <c r="R35" s="126">
        <v>14602</v>
      </c>
      <c r="S35" s="126">
        <v>6906.84</v>
      </c>
      <c r="T35" s="126"/>
      <c r="U35" s="126"/>
      <c r="V35" s="126"/>
      <c r="W35" s="122"/>
    </row>
    <row r="36" spans="1:23" ht="17.25" customHeight="1" x14ac:dyDescent="0.2">
      <c r="A36" s="14" t="s">
        <v>1</v>
      </c>
      <c r="B36" s="88">
        <f>SUM(P32:P35)</f>
        <v>71180</v>
      </c>
      <c r="C36" s="87">
        <f>Q36</f>
        <v>5957.51</v>
      </c>
      <c r="D36" s="88">
        <f>SUM(D32:D35)</f>
        <v>71112</v>
      </c>
      <c r="E36" s="87">
        <f>S36</f>
        <v>5960.05</v>
      </c>
      <c r="O36" s="124"/>
      <c r="P36" s="124">
        <v>71180</v>
      </c>
      <c r="Q36" s="124">
        <v>5957.51</v>
      </c>
      <c r="R36" s="124">
        <v>71112</v>
      </c>
      <c r="S36" s="124">
        <v>5960.05</v>
      </c>
      <c r="T36" s="124">
        <f>P36-P32-P33-P34-P35</f>
        <v>0</v>
      </c>
      <c r="U36" s="124">
        <f>R36-R32-R33-R34-R35</f>
        <v>0</v>
      </c>
      <c r="V36" s="124"/>
      <c r="W36" s="121"/>
    </row>
    <row r="37" spans="1:23" ht="16.5" customHeight="1" x14ac:dyDescent="0.2">
      <c r="A37" s="18"/>
      <c r="B37" s="89"/>
      <c r="C37" s="89"/>
      <c r="D37" s="90"/>
      <c r="E37" s="91"/>
      <c r="O37" s="124"/>
      <c r="P37" s="124"/>
      <c r="Q37" s="124"/>
      <c r="R37" s="124"/>
      <c r="S37" s="124"/>
      <c r="T37" s="124"/>
      <c r="U37" s="124"/>
      <c r="V37" s="124"/>
      <c r="W37" s="121"/>
    </row>
    <row r="38" spans="1:23" x14ac:dyDescent="0.2">
      <c r="A38" s="18" t="s">
        <v>52</v>
      </c>
      <c r="B38" s="18"/>
      <c r="C38" s="18"/>
      <c r="D38" s="18"/>
      <c r="O38" s="124"/>
      <c r="P38" s="124"/>
      <c r="Q38" s="124"/>
      <c r="R38" s="124"/>
      <c r="S38" s="124"/>
      <c r="T38" s="124"/>
      <c r="U38" s="124"/>
      <c r="V38" s="124"/>
      <c r="W38" s="121"/>
    </row>
    <row r="39" spans="1:23" x14ac:dyDescent="0.2">
      <c r="A39" s="18" t="s">
        <v>53</v>
      </c>
      <c r="B39" s="18"/>
      <c r="C39" s="18"/>
      <c r="D39" s="18"/>
      <c r="O39" s="124"/>
      <c r="P39" s="124"/>
      <c r="Q39" s="124"/>
      <c r="R39" s="124"/>
      <c r="S39" s="124"/>
      <c r="T39" s="124"/>
      <c r="U39" s="124"/>
      <c r="V39" s="124"/>
      <c r="W39" s="121"/>
    </row>
    <row r="40" spans="1:23" x14ac:dyDescent="0.2">
      <c r="A40" s="18" t="s">
        <v>76</v>
      </c>
      <c r="B40" s="18"/>
      <c r="C40" s="18"/>
      <c r="D40" s="18"/>
      <c r="O40" s="124"/>
      <c r="P40" s="124"/>
      <c r="Q40" s="124"/>
      <c r="R40" s="124"/>
      <c r="S40" s="124"/>
      <c r="T40" s="124"/>
      <c r="U40" s="124"/>
      <c r="V40" s="124"/>
      <c r="W40" s="121"/>
    </row>
    <row r="41" spans="1:23" ht="18.75" customHeight="1" x14ac:dyDescent="0.2">
      <c r="A41" s="84" t="s">
        <v>46</v>
      </c>
      <c r="B41" s="103">
        <f t="shared" ref="B41:E42" si="3">P41</f>
        <v>5888</v>
      </c>
      <c r="C41" s="104">
        <f t="shared" si="3"/>
        <v>3305.29</v>
      </c>
      <c r="D41" s="103">
        <f t="shared" si="3"/>
        <v>5888</v>
      </c>
      <c r="E41" s="105">
        <f t="shared" si="3"/>
        <v>3305.29</v>
      </c>
      <c r="O41" s="124"/>
      <c r="P41" s="129">
        <v>5888</v>
      </c>
      <c r="Q41" s="129">
        <v>3305.29</v>
      </c>
      <c r="R41" s="124">
        <v>5888</v>
      </c>
      <c r="S41" s="124">
        <v>3305.29</v>
      </c>
      <c r="T41" s="124"/>
      <c r="U41" s="124"/>
      <c r="V41" s="124"/>
      <c r="W41" s="121"/>
    </row>
    <row r="42" spans="1:23" s="75" customFormat="1" ht="16.5" customHeight="1" x14ac:dyDescent="0.2">
      <c r="A42" s="80" t="s">
        <v>44</v>
      </c>
      <c r="B42" s="106">
        <f t="shared" si="3"/>
        <v>795</v>
      </c>
      <c r="C42" s="107">
        <f t="shared" si="3"/>
        <v>3122.25</v>
      </c>
      <c r="D42" s="108">
        <f t="shared" si="3"/>
        <v>794</v>
      </c>
      <c r="E42" s="109">
        <f t="shared" si="3"/>
        <v>3123.83</v>
      </c>
      <c r="N42" s="122"/>
      <c r="O42" s="126"/>
      <c r="P42" s="129">
        <v>795</v>
      </c>
      <c r="Q42" s="129">
        <v>3122.25</v>
      </c>
      <c r="R42" s="126">
        <v>794</v>
      </c>
      <c r="S42" s="126">
        <v>3123.83</v>
      </c>
      <c r="T42" s="126"/>
      <c r="U42" s="126"/>
      <c r="V42" s="126"/>
      <c r="W42" s="122"/>
    </row>
    <row r="43" spans="1:23" ht="15" customHeight="1" x14ac:dyDescent="0.2">
      <c r="A43" s="14" t="s">
        <v>1</v>
      </c>
      <c r="B43" s="88">
        <f>SUM(B41:B42)</f>
        <v>6683</v>
      </c>
      <c r="C43" s="87">
        <f>Q43</f>
        <v>3283.52</v>
      </c>
      <c r="D43" s="92">
        <f>R43</f>
        <v>6682</v>
      </c>
      <c r="E43" s="87">
        <f>S43</f>
        <v>3283.73</v>
      </c>
      <c r="O43" s="124"/>
      <c r="P43" s="129">
        <v>6683</v>
      </c>
      <c r="Q43" s="129">
        <v>3283.52</v>
      </c>
      <c r="R43" s="124">
        <v>6682</v>
      </c>
      <c r="S43" s="124">
        <v>3283.73</v>
      </c>
      <c r="T43" s="124"/>
      <c r="U43" s="124"/>
      <c r="V43" s="124"/>
      <c r="W43" s="121"/>
    </row>
    <row r="44" spans="1:23" ht="18" customHeight="1" x14ac:dyDescent="0.2">
      <c r="A44" s="14" t="s">
        <v>47</v>
      </c>
      <c r="B44" s="86">
        <f>SUM(B21,B28,B36,B43)</f>
        <v>1243309</v>
      </c>
      <c r="C44" s="87">
        <f>Q22</f>
        <v>2743.01</v>
      </c>
      <c r="D44" s="88">
        <f>SUM(D21,D28,D36,D43)</f>
        <v>1065179</v>
      </c>
      <c r="E44" s="87">
        <f>S22</f>
        <v>3057.49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21" t="s">
        <v>105</v>
      </c>
    </row>
    <row r="47" spans="1:23" x14ac:dyDescent="0.2">
      <c r="A47" s="85" t="s">
        <v>49</v>
      </c>
      <c r="B47" s="4"/>
      <c r="C47" s="4"/>
      <c r="D47" s="5"/>
      <c r="O47" s="122"/>
      <c r="P47" s="132">
        <f>((B21*C21)+(B28*C28)+(B36*C36)+(B43*C43))/(B21+B28+B36+B43)</f>
        <v>2743.0144129094219</v>
      </c>
      <c r="Q47" s="132">
        <f>((D21*E21)+(D28*E28)+(D36*E36)+(D43*E43))/(D21+D28+D36+D43)</f>
        <v>3057.4862928578195</v>
      </c>
      <c r="R47" s="122"/>
      <c r="S47" s="122"/>
      <c r="T47" s="122"/>
      <c r="U47" s="122"/>
      <c r="V47" s="122"/>
    </row>
    <row r="48" spans="1:23" x14ac:dyDescent="0.2">
      <c r="A48" s="137"/>
      <c r="B48" s="138"/>
      <c r="C48" s="138"/>
      <c r="D48" s="138"/>
      <c r="E48" s="138"/>
      <c r="P48" s="130">
        <f>B21+B28+B36+B43</f>
        <v>1243309</v>
      </c>
      <c r="Q48" s="121">
        <f>D21+D28+D36+D43</f>
        <v>1065179</v>
      </c>
    </row>
    <row r="49" spans="1:10" ht="43.5" customHeight="1" x14ac:dyDescent="0.2">
      <c r="A49" s="133" t="s">
        <v>102</v>
      </c>
      <c r="B49" s="134"/>
      <c r="C49" s="134"/>
      <c r="D49" s="134"/>
      <c r="E49" s="134"/>
    </row>
    <row r="50" spans="1:10" ht="24" customHeight="1" x14ac:dyDescent="0.2">
      <c r="A50" s="136" t="s">
        <v>98</v>
      </c>
      <c r="B50" s="136"/>
      <c r="C50" s="136"/>
      <c r="D50" s="136"/>
      <c r="E50" s="136"/>
      <c r="F50" s="95"/>
      <c r="G50" s="95"/>
      <c r="H50" s="95"/>
      <c r="I50" s="95"/>
      <c r="J50" s="95"/>
    </row>
  </sheetData>
  <mergeCells count="10"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110" zoomScaleNormal="110" workbookViewId="0">
      <selection activeCell="W23" sqref="W23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48" t="s">
        <v>24</v>
      </c>
      <c r="B6" s="148"/>
      <c r="C6" s="148"/>
      <c r="D6" s="148"/>
      <c r="E6" s="148"/>
      <c r="F6" s="148"/>
      <c r="G6" s="148"/>
      <c r="H6" s="148"/>
      <c r="I6" s="148"/>
      <c r="J6" s="148" t="s">
        <v>25</v>
      </c>
      <c r="K6" s="148"/>
      <c r="L6" s="148"/>
      <c r="M6" s="148"/>
      <c r="N6" s="148"/>
      <c r="O6" s="148"/>
      <c r="P6" s="148"/>
      <c r="Q6" s="148"/>
      <c r="R6" s="148"/>
      <c r="U6" s="3"/>
      <c r="V6" s="3"/>
    </row>
    <row r="7" spans="1:22" ht="12.75" x14ac:dyDescent="0.2">
      <c r="A7" s="148" t="s">
        <v>23</v>
      </c>
      <c r="B7" s="148"/>
      <c r="C7" s="148"/>
      <c r="D7" s="148"/>
      <c r="E7" s="148"/>
      <c r="F7" s="148"/>
      <c r="G7" s="148"/>
      <c r="H7" s="148"/>
      <c r="I7" s="148"/>
      <c r="J7" s="148" t="s">
        <v>23</v>
      </c>
      <c r="K7" s="148"/>
      <c r="L7" s="148"/>
      <c r="M7" s="148"/>
      <c r="N7" s="148"/>
      <c r="O7" s="148"/>
      <c r="P7" s="148"/>
      <c r="Q7" s="148"/>
      <c r="R7" s="148"/>
      <c r="U7" s="3"/>
      <c r="V7" s="3"/>
    </row>
    <row r="8" spans="1:22" ht="12.75" x14ac:dyDescent="0.2">
      <c r="A8" s="153" t="s">
        <v>68</v>
      </c>
      <c r="B8" s="153"/>
      <c r="C8" s="153"/>
      <c r="D8" s="153"/>
      <c r="E8" s="153"/>
      <c r="F8" s="153"/>
      <c r="G8" s="153"/>
      <c r="H8" s="153"/>
      <c r="I8" s="153"/>
      <c r="J8" s="148" t="s">
        <v>58</v>
      </c>
      <c r="K8" s="148"/>
      <c r="L8" s="148"/>
      <c r="M8" s="148"/>
      <c r="N8" s="148"/>
      <c r="O8" s="148"/>
      <c r="P8" s="148"/>
      <c r="Q8" s="148"/>
      <c r="R8" s="148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48" t="s">
        <v>69</v>
      </c>
      <c r="K9" s="148"/>
      <c r="L9" s="148"/>
      <c r="M9" s="148"/>
      <c r="N9" s="148"/>
      <c r="O9" s="148"/>
      <c r="P9" s="148"/>
      <c r="Q9" s="148"/>
      <c r="R9" s="148"/>
      <c r="U9" s="3"/>
      <c r="V9" s="3"/>
    </row>
    <row r="10" spans="1:22" x14ac:dyDescent="0.2">
      <c r="A10" s="144" t="s">
        <v>106</v>
      </c>
      <c r="B10" s="144"/>
      <c r="C10" s="144"/>
      <c r="D10" s="144"/>
      <c r="E10" s="144"/>
      <c r="F10" s="144"/>
      <c r="G10" s="144"/>
      <c r="H10" s="144"/>
      <c r="I10" s="144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44" t="str">
        <f>A10</f>
        <v>za travanj 2020. (isplata u svibnju 2020.)</v>
      </c>
      <c r="K11" s="144"/>
      <c r="L11" s="144"/>
      <c r="M11" s="144"/>
      <c r="N11" s="144"/>
      <c r="O11" s="144"/>
      <c r="P11" s="144"/>
      <c r="Q11" s="144"/>
      <c r="R11" s="144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49" t="s">
        <v>6</v>
      </c>
      <c r="C13" s="150"/>
      <c r="D13" s="150"/>
      <c r="E13" s="150"/>
      <c r="F13" s="150"/>
      <c r="G13" s="150"/>
      <c r="H13" s="150"/>
      <c r="I13" s="151"/>
      <c r="J13" s="29"/>
      <c r="K13" s="149" t="s">
        <v>6</v>
      </c>
      <c r="L13" s="150"/>
      <c r="M13" s="150"/>
      <c r="N13" s="150"/>
      <c r="O13" s="150"/>
      <c r="P13" s="150"/>
      <c r="Q13" s="150"/>
      <c r="R13" s="151"/>
      <c r="U13" s="3"/>
      <c r="V13" s="3"/>
    </row>
    <row r="14" spans="1:22" x14ac:dyDescent="0.2">
      <c r="A14" s="30"/>
      <c r="B14" s="149" t="s">
        <v>1</v>
      </c>
      <c r="C14" s="151"/>
      <c r="D14" s="149" t="s">
        <v>7</v>
      </c>
      <c r="E14" s="151"/>
      <c r="F14" s="149" t="s">
        <v>70</v>
      </c>
      <c r="G14" s="151"/>
      <c r="H14" s="149" t="s">
        <v>8</v>
      </c>
      <c r="I14" s="151"/>
      <c r="J14" s="30"/>
      <c r="K14" s="149" t="s">
        <v>1</v>
      </c>
      <c r="L14" s="151"/>
      <c r="M14" s="149" t="s">
        <v>29</v>
      </c>
      <c r="N14" s="151"/>
      <c r="O14" s="149" t="s">
        <v>70</v>
      </c>
      <c r="P14" s="151"/>
      <c r="Q14" s="149" t="s">
        <v>8</v>
      </c>
      <c r="R14" s="151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92734</v>
      </c>
      <c r="C17" s="37">
        <v>233.22</v>
      </c>
      <c r="D17" s="38">
        <v>67256</v>
      </c>
      <c r="E17" s="39">
        <v>232.29</v>
      </c>
      <c r="F17" s="38">
        <v>6012</v>
      </c>
      <c r="G17" s="39">
        <v>276.13</v>
      </c>
      <c r="H17" s="38">
        <v>19466</v>
      </c>
      <c r="I17" s="40">
        <v>223.2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U17" s="3"/>
      <c r="V17" s="3"/>
    </row>
    <row r="18" spans="1:22" x14ac:dyDescent="0.2">
      <c r="A18" s="93" t="s">
        <v>9</v>
      </c>
      <c r="B18" s="36">
        <v>64814</v>
      </c>
      <c r="C18" s="43">
        <v>750.96</v>
      </c>
      <c r="D18" s="38">
        <v>42536</v>
      </c>
      <c r="E18" s="39">
        <v>741.67</v>
      </c>
      <c r="F18" s="38">
        <v>5947</v>
      </c>
      <c r="G18" s="39">
        <v>777.94</v>
      </c>
      <c r="H18" s="38">
        <v>16331</v>
      </c>
      <c r="I18" s="40">
        <v>765.32</v>
      </c>
      <c r="J18" s="93" t="s">
        <v>9</v>
      </c>
      <c r="K18" s="36">
        <v>13</v>
      </c>
      <c r="L18" s="43">
        <v>868.85</v>
      </c>
      <c r="M18" s="38" t="s">
        <v>103</v>
      </c>
      <c r="N18" s="42" t="s">
        <v>104</v>
      </c>
      <c r="O18" s="38">
        <v>13</v>
      </c>
      <c r="P18" s="39">
        <v>868.85</v>
      </c>
      <c r="Q18" s="38" t="s">
        <v>103</v>
      </c>
      <c r="R18" s="40" t="s">
        <v>104</v>
      </c>
      <c r="U18" s="3"/>
      <c r="V18" s="3"/>
    </row>
    <row r="19" spans="1:22" x14ac:dyDescent="0.2">
      <c r="A19" s="93" t="s">
        <v>10</v>
      </c>
      <c r="B19" s="36">
        <v>111120</v>
      </c>
      <c r="C19" s="44">
        <v>1237.69</v>
      </c>
      <c r="D19" s="38">
        <v>62031</v>
      </c>
      <c r="E19" s="45">
        <v>1235.45</v>
      </c>
      <c r="F19" s="38">
        <v>13998</v>
      </c>
      <c r="G19" s="45">
        <v>1284.1300000000001</v>
      </c>
      <c r="H19" s="38">
        <v>35091</v>
      </c>
      <c r="I19" s="46">
        <v>1223.1400000000001</v>
      </c>
      <c r="J19" s="93" t="s">
        <v>10</v>
      </c>
      <c r="K19" s="36">
        <v>43</v>
      </c>
      <c r="L19" s="44">
        <v>1306.83</v>
      </c>
      <c r="M19" s="38">
        <v>1</v>
      </c>
      <c r="N19" s="45">
        <v>1289.42</v>
      </c>
      <c r="O19" s="38">
        <v>31</v>
      </c>
      <c r="P19" s="39">
        <v>1296.1400000000001</v>
      </c>
      <c r="Q19" s="38">
        <v>11</v>
      </c>
      <c r="R19" s="46">
        <v>1338.53</v>
      </c>
      <c r="U19" s="3"/>
      <c r="V19" s="3"/>
    </row>
    <row r="20" spans="1:22" x14ac:dyDescent="0.2">
      <c r="A20" s="93" t="s">
        <v>11</v>
      </c>
      <c r="B20" s="36">
        <v>162932</v>
      </c>
      <c r="C20" s="44">
        <v>1765.81</v>
      </c>
      <c r="D20" s="38">
        <v>100684</v>
      </c>
      <c r="E20" s="45">
        <v>1770.2</v>
      </c>
      <c r="F20" s="38">
        <v>29680</v>
      </c>
      <c r="G20" s="45">
        <v>1766.05</v>
      </c>
      <c r="H20" s="38">
        <v>32568</v>
      </c>
      <c r="I20" s="46">
        <v>1752</v>
      </c>
      <c r="J20" s="93" t="s">
        <v>11</v>
      </c>
      <c r="K20" s="36">
        <v>205</v>
      </c>
      <c r="L20" s="44">
        <v>1826.54</v>
      </c>
      <c r="M20" s="38" t="s">
        <v>103</v>
      </c>
      <c r="N20" s="45" t="s">
        <v>104</v>
      </c>
      <c r="O20" s="38">
        <v>105</v>
      </c>
      <c r="P20" s="45">
        <v>1751.85</v>
      </c>
      <c r="Q20" s="38">
        <v>100</v>
      </c>
      <c r="R20" s="46">
        <v>1904.97</v>
      </c>
      <c r="U20" s="154"/>
      <c r="V20" s="3"/>
    </row>
    <row r="21" spans="1:22" x14ac:dyDescent="0.2">
      <c r="A21" s="93" t="s">
        <v>74</v>
      </c>
      <c r="B21" s="36">
        <v>204516</v>
      </c>
      <c r="C21" s="44">
        <v>2240.2199999999998</v>
      </c>
      <c r="D21" s="38">
        <v>128070</v>
      </c>
      <c r="E21" s="45">
        <v>2247.6799999999998</v>
      </c>
      <c r="F21" s="38">
        <v>26740</v>
      </c>
      <c r="G21" s="45">
        <v>2243.56</v>
      </c>
      <c r="H21" s="38">
        <v>49706</v>
      </c>
      <c r="I21" s="46">
        <v>2219.1799999999998</v>
      </c>
      <c r="J21" s="93" t="s">
        <v>74</v>
      </c>
      <c r="K21" s="36">
        <v>1771</v>
      </c>
      <c r="L21" s="44">
        <v>2317.58</v>
      </c>
      <c r="M21" s="38">
        <v>17</v>
      </c>
      <c r="N21" s="45">
        <v>2281.7399999999998</v>
      </c>
      <c r="O21" s="38">
        <v>1245</v>
      </c>
      <c r="P21" s="45">
        <v>2340.67</v>
      </c>
      <c r="Q21" s="38">
        <v>509</v>
      </c>
      <c r="R21" s="46">
        <v>2262.2800000000002</v>
      </c>
      <c r="U21" s="154"/>
      <c r="V21" s="3"/>
    </row>
    <row r="22" spans="1:22" x14ac:dyDescent="0.2">
      <c r="A22" s="93" t="s">
        <v>62</v>
      </c>
      <c r="B22" s="36">
        <v>156474</v>
      </c>
      <c r="C22" s="44">
        <v>2760.91</v>
      </c>
      <c r="D22" s="38">
        <v>113197</v>
      </c>
      <c r="E22" s="45">
        <v>2769.59</v>
      </c>
      <c r="F22" s="38">
        <v>15170</v>
      </c>
      <c r="G22" s="45">
        <v>2767.48</v>
      </c>
      <c r="H22" s="38">
        <v>28107</v>
      </c>
      <c r="I22" s="46">
        <v>2722.4</v>
      </c>
      <c r="J22" s="93" t="s">
        <v>62</v>
      </c>
      <c r="K22" s="36">
        <v>4798</v>
      </c>
      <c r="L22" s="44">
        <v>2828.17</v>
      </c>
      <c r="M22" s="38">
        <v>919</v>
      </c>
      <c r="N22" s="45">
        <v>2928.62</v>
      </c>
      <c r="O22" s="38">
        <v>3169</v>
      </c>
      <c r="P22" s="45">
        <v>2810.99</v>
      </c>
      <c r="Q22" s="38">
        <v>710</v>
      </c>
      <c r="R22" s="46">
        <v>2774.81</v>
      </c>
      <c r="U22" s="154"/>
      <c r="V22" s="3"/>
    </row>
    <row r="23" spans="1:22" x14ac:dyDescent="0.2">
      <c r="A23" s="93" t="s">
        <v>63</v>
      </c>
      <c r="B23" s="36">
        <v>110408</v>
      </c>
      <c r="C23" s="44">
        <v>3233.2</v>
      </c>
      <c r="D23" s="38">
        <v>87602</v>
      </c>
      <c r="E23" s="45">
        <v>3237.04</v>
      </c>
      <c r="F23" s="38">
        <v>7311</v>
      </c>
      <c r="G23" s="45">
        <v>3203.69</v>
      </c>
      <c r="H23" s="38">
        <v>15495</v>
      </c>
      <c r="I23" s="46">
        <v>3225.44</v>
      </c>
      <c r="J23" s="93" t="s">
        <v>63</v>
      </c>
      <c r="K23" s="36">
        <v>5833</v>
      </c>
      <c r="L23" s="44">
        <v>3244.88</v>
      </c>
      <c r="M23" s="38">
        <v>1019</v>
      </c>
      <c r="N23" s="45">
        <v>3209.58</v>
      </c>
      <c r="O23" s="38">
        <v>4402</v>
      </c>
      <c r="P23" s="45">
        <v>3253.22</v>
      </c>
      <c r="Q23" s="38">
        <v>412</v>
      </c>
      <c r="R23" s="46">
        <v>3243.09</v>
      </c>
      <c r="U23" s="154"/>
      <c r="V23" s="155"/>
    </row>
    <row r="24" spans="1:22" x14ac:dyDescent="0.2">
      <c r="A24" s="93" t="s">
        <v>64</v>
      </c>
      <c r="B24" s="36">
        <v>78444</v>
      </c>
      <c r="C24" s="44">
        <v>3733.83</v>
      </c>
      <c r="D24" s="38">
        <v>66693</v>
      </c>
      <c r="E24" s="45">
        <v>3735.96</v>
      </c>
      <c r="F24" s="38">
        <v>3180</v>
      </c>
      <c r="G24" s="45">
        <v>3710</v>
      </c>
      <c r="H24" s="38">
        <v>8571</v>
      </c>
      <c r="I24" s="46">
        <v>3726.1</v>
      </c>
      <c r="J24" s="93" t="s">
        <v>64</v>
      </c>
      <c r="K24" s="36">
        <v>4722</v>
      </c>
      <c r="L24" s="44">
        <v>3732.04</v>
      </c>
      <c r="M24" s="38">
        <v>384</v>
      </c>
      <c r="N24" s="45">
        <v>3633.31</v>
      </c>
      <c r="O24" s="38">
        <v>3781</v>
      </c>
      <c r="P24" s="45">
        <v>3746.47</v>
      </c>
      <c r="Q24" s="38">
        <v>557</v>
      </c>
      <c r="R24" s="46">
        <v>3702.13</v>
      </c>
      <c r="U24" s="3"/>
      <c r="V24" s="3"/>
    </row>
    <row r="25" spans="1:22" x14ac:dyDescent="0.2">
      <c r="A25" s="93" t="s">
        <v>65</v>
      </c>
      <c r="B25" s="36">
        <v>62158</v>
      </c>
      <c r="C25" s="44">
        <v>4228.43</v>
      </c>
      <c r="D25" s="38">
        <v>54626</v>
      </c>
      <c r="E25" s="45">
        <v>4231.53</v>
      </c>
      <c r="F25" s="38">
        <v>1456</v>
      </c>
      <c r="G25" s="45">
        <v>4204.09</v>
      </c>
      <c r="H25" s="38">
        <v>6076</v>
      </c>
      <c r="I25" s="46">
        <v>4206.4399999999996</v>
      </c>
      <c r="J25" s="93" t="s">
        <v>65</v>
      </c>
      <c r="K25" s="36">
        <v>7464</v>
      </c>
      <c r="L25" s="44">
        <v>4180.26</v>
      </c>
      <c r="M25" s="38">
        <v>120</v>
      </c>
      <c r="N25" s="45">
        <v>4145.53</v>
      </c>
      <c r="O25" s="38">
        <v>6532</v>
      </c>
      <c r="P25" s="45">
        <v>4175.33</v>
      </c>
      <c r="Q25" s="38">
        <v>812</v>
      </c>
      <c r="R25" s="46">
        <v>4225.0200000000004</v>
      </c>
      <c r="U25" s="156"/>
      <c r="V25" s="156"/>
    </row>
    <row r="26" spans="1:22" x14ac:dyDescent="0.2">
      <c r="A26" s="93" t="s">
        <v>66</v>
      </c>
      <c r="B26" s="36">
        <v>37750</v>
      </c>
      <c r="C26" s="44">
        <v>4728.0600000000004</v>
      </c>
      <c r="D26" s="38">
        <v>34203</v>
      </c>
      <c r="E26" s="45">
        <v>4728.21</v>
      </c>
      <c r="F26" s="38">
        <v>623</v>
      </c>
      <c r="G26" s="45">
        <v>4731.83</v>
      </c>
      <c r="H26" s="38">
        <v>2924</v>
      </c>
      <c r="I26" s="46">
        <v>4725.5600000000004</v>
      </c>
      <c r="J26" s="93" t="s">
        <v>66</v>
      </c>
      <c r="K26" s="36">
        <v>4050</v>
      </c>
      <c r="L26" s="44">
        <v>4757.42</v>
      </c>
      <c r="M26" s="38">
        <v>33</v>
      </c>
      <c r="N26" s="45">
        <v>4727.22</v>
      </c>
      <c r="O26" s="38">
        <v>3499</v>
      </c>
      <c r="P26" s="45">
        <v>4765.6499999999996</v>
      </c>
      <c r="Q26" s="38">
        <v>518</v>
      </c>
      <c r="R26" s="46">
        <v>4703.7299999999996</v>
      </c>
      <c r="U26" s="3"/>
      <c r="V26" s="3"/>
    </row>
    <row r="27" spans="1:22" x14ac:dyDescent="0.2">
      <c r="A27" s="93" t="s">
        <v>12</v>
      </c>
      <c r="B27" s="36">
        <v>38734</v>
      </c>
      <c r="C27" s="44">
        <v>5435.16</v>
      </c>
      <c r="D27" s="38">
        <v>34934</v>
      </c>
      <c r="E27" s="45">
        <v>5436.4</v>
      </c>
      <c r="F27" s="38">
        <v>586</v>
      </c>
      <c r="G27" s="45">
        <v>5416.31</v>
      </c>
      <c r="H27" s="38">
        <v>3214</v>
      </c>
      <c r="I27" s="46">
        <v>5425.02</v>
      </c>
      <c r="J27" s="93" t="s">
        <v>12</v>
      </c>
      <c r="K27" s="36">
        <v>8950</v>
      </c>
      <c r="L27" s="44">
        <v>5414.58</v>
      </c>
      <c r="M27" s="38">
        <v>76</v>
      </c>
      <c r="N27" s="45">
        <v>5364.71</v>
      </c>
      <c r="O27" s="38">
        <v>7424</v>
      </c>
      <c r="P27" s="45">
        <v>5409.3</v>
      </c>
      <c r="Q27" s="38">
        <v>1450</v>
      </c>
      <c r="R27" s="46">
        <v>5444.22</v>
      </c>
      <c r="U27" s="3"/>
      <c r="V27" s="3"/>
    </row>
    <row r="28" spans="1:22" x14ac:dyDescent="0.2">
      <c r="A28" s="93" t="s">
        <v>13</v>
      </c>
      <c r="B28" s="36">
        <v>16504</v>
      </c>
      <c r="C28" s="47">
        <v>6384.68</v>
      </c>
      <c r="D28" s="38">
        <v>15213</v>
      </c>
      <c r="E28" s="45">
        <v>6392.58</v>
      </c>
      <c r="F28" s="38">
        <v>226</v>
      </c>
      <c r="G28" s="45">
        <v>6384.35</v>
      </c>
      <c r="H28" s="38">
        <v>1065</v>
      </c>
      <c r="I28" s="46">
        <v>6272.01</v>
      </c>
      <c r="J28" s="93" t="s">
        <v>13</v>
      </c>
      <c r="K28" s="36">
        <v>8320</v>
      </c>
      <c r="L28" s="47">
        <v>6416.69</v>
      </c>
      <c r="M28" s="38">
        <v>30</v>
      </c>
      <c r="N28" s="45">
        <v>6394.1</v>
      </c>
      <c r="O28" s="38">
        <v>7319</v>
      </c>
      <c r="P28" s="45">
        <v>6409.62</v>
      </c>
      <c r="Q28" s="38">
        <v>971</v>
      </c>
      <c r="R28" s="46">
        <v>6470.75</v>
      </c>
      <c r="U28" s="3"/>
      <c r="V28" s="3"/>
    </row>
    <row r="29" spans="1:22" x14ac:dyDescent="0.2">
      <c r="A29" s="93" t="s">
        <v>14</v>
      </c>
      <c r="B29" s="36">
        <v>6348</v>
      </c>
      <c r="C29" s="47">
        <v>7445.36</v>
      </c>
      <c r="D29" s="38">
        <v>6053</v>
      </c>
      <c r="E29" s="45">
        <v>7447.91</v>
      </c>
      <c r="F29" s="38">
        <v>70</v>
      </c>
      <c r="G29" s="45">
        <v>7418.39</v>
      </c>
      <c r="H29" s="38">
        <v>225</v>
      </c>
      <c r="I29" s="46">
        <v>7385.16</v>
      </c>
      <c r="J29" s="93" t="s">
        <v>14</v>
      </c>
      <c r="K29" s="36">
        <v>10265</v>
      </c>
      <c r="L29" s="47">
        <v>7603.12</v>
      </c>
      <c r="M29" s="38">
        <v>13</v>
      </c>
      <c r="N29" s="45">
        <v>7313.38</v>
      </c>
      <c r="O29" s="38">
        <v>6664</v>
      </c>
      <c r="P29" s="45">
        <v>7566.86</v>
      </c>
      <c r="Q29" s="38">
        <v>3588</v>
      </c>
      <c r="R29" s="46">
        <v>7671.52</v>
      </c>
      <c r="U29" s="3"/>
      <c r="V29" s="3"/>
    </row>
    <row r="30" spans="1:22" x14ac:dyDescent="0.2">
      <c r="A30" s="93" t="s">
        <v>75</v>
      </c>
      <c r="B30" s="36">
        <v>6808</v>
      </c>
      <c r="C30" s="47">
        <v>9236.9599999999991</v>
      </c>
      <c r="D30" s="38">
        <v>6659</v>
      </c>
      <c r="E30" s="45">
        <v>9236.0400000000009</v>
      </c>
      <c r="F30" s="38">
        <v>32</v>
      </c>
      <c r="G30" s="45">
        <v>9076.5400000000009</v>
      </c>
      <c r="H30" s="38">
        <v>117</v>
      </c>
      <c r="I30" s="46">
        <v>9332.7999999999993</v>
      </c>
      <c r="J30" s="93" t="s">
        <v>75</v>
      </c>
      <c r="K30" s="36">
        <v>14746</v>
      </c>
      <c r="L30" s="47">
        <v>9428.14</v>
      </c>
      <c r="M30" s="38">
        <v>7</v>
      </c>
      <c r="N30" s="45">
        <v>9050.75</v>
      </c>
      <c r="O30" s="38">
        <v>9768</v>
      </c>
      <c r="P30" s="45">
        <v>9457.5</v>
      </c>
      <c r="Q30" s="38">
        <v>4971</v>
      </c>
      <c r="R30" s="46">
        <v>9370.9599999999991</v>
      </c>
      <c r="U30" s="3"/>
      <c r="V30" s="3"/>
    </row>
    <row r="31" spans="1:22" x14ac:dyDescent="0.2">
      <c r="A31" s="48" t="s">
        <v>1</v>
      </c>
      <c r="B31" s="49">
        <v>1149744</v>
      </c>
      <c r="C31" s="50">
        <v>2524.86</v>
      </c>
      <c r="D31" s="49">
        <v>819757</v>
      </c>
      <c r="E31" s="50">
        <v>2711.49</v>
      </c>
      <c r="F31" s="49">
        <v>111031</v>
      </c>
      <c r="G31" s="50">
        <v>2056.81</v>
      </c>
      <c r="H31" s="49">
        <v>218956</v>
      </c>
      <c r="I31" s="50">
        <v>2063.4699999999998</v>
      </c>
      <c r="J31" s="48" t="s">
        <v>1</v>
      </c>
      <c r="K31" s="49">
        <v>71180</v>
      </c>
      <c r="L31" s="50">
        <v>5957.51</v>
      </c>
      <c r="M31" s="49">
        <v>2619</v>
      </c>
      <c r="N31" s="50">
        <v>3363.37</v>
      </c>
      <c r="O31" s="49">
        <v>53952</v>
      </c>
      <c r="P31" s="50">
        <v>5826.83</v>
      </c>
      <c r="Q31" s="49">
        <v>14609</v>
      </c>
      <c r="R31" s="50">
        <v>6905.2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52" t="s">
        <v>99</v>
      </c>
      <c r="K33" s="152"/>
      <c r="L33" s="152"/>
      <c r="M33" s="152"/>
      <c r="N33" s="152"/>
      <c r="O33" s="152"/>
      <c r="P33" s="152"/>
      <c r="Q33" s="152"/>
      <c r="R33" s="152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48" t="s">
        <v>24</v>
      </c>
      <c r="B37" s="148"/>
      <c r="C37" s="148"/>
      <c r="D37" s="148"/>
      <c r="E37" s="148"/>
      <c r="F37" s="148"/>
      <c r="G37" s="148"/>
      <c r="H37" s="148"/>
      <c r="I37" s="148"/>
      <c r="J37" s="148" t="s">
        <v>27</v>
      </c>
      <c r="K37" s="148"/>
      <c r="L37" s="148"/>
      <c r="M37" s="148"/>
      <c r="N37" s="148"/>
      <c r="O37" s="148"/>
      <c r="P37" s="148"/>
      <c r="Q37" s="148"/>
      <c r="R37" s="148"/>
      <c r="U37" s="3"/>
      <c r="V37" s="3"/>
    </row>
    <row r="38" spans="1:22" ht="12.75" x14ac:dyDescent="0.2">
      <c r="A38" s="148" t="s">
        <v>23</v>
      </c>
      <c r="B38" s="148"/>
      <c r="C38" s="148"/>
      <c r="D38" s="148"/>
      <c r="E38" s="148"/>
      <c r="F38" s="148"/>
      <c r="G38" s="148"/>
      <c r="H38" s="148"/>
      <c r="I38" s="148"/>
      <c r="J38" s="148" t="s">
        <v>28</v>
      </c>
      <c r="K38" s="148"/>
      <c r="L38" s="148"/>
      <c r="M38" s="148"/>
      <c r="N38" s="148"/>
      <c r="O38" s="148"/>
      <c r="P38" s="148"/>
      <c r="Q38" s="148"/>
      <c r="R38" s="148"/>
      <c r="U38" s="3"/>
      <c r="V38" s="3"/>
    </row>
    <row r="39" spans="1:22" ht="12.75" x14ac:dyDescent="0.2">
      <c r="A39" s="148" t="s">
        <v>15</v>
      </c>
      <c r="B39" s="148"/>
      <c r="C39" s="148"/>
      <c r="D39" s="148"/>
      <c r="E39" s="148"/>
      <c r="F39" s="148"/>
      <c r="G39" s="148"/>
      <c r="H39" s="148"/>
      <c r="I39" s="148"/>
      <c r="J39" s="148" t="s">
        <v>26</v>
      </c>
      <c r="K39" s="148"/>
      <c r="L39" s="148"/>
      <c r="M39" s="148"/>
      <c r="N39" s="148"/>
      <c r="O39" s="148"/>
      <c r="P39" s="148"/>
      <c r="Q39" s="148"/>
      <c r="R39" s="148"/>
      <c r="U39" s="3"/>
      <c r="V39" s="3"/>
    </row>
    <row r="40" spans="1:22" ht="12.75" x14ac:dyDescent="0.2">
      <c r="A40" s="148" t="s">
        <v>71</v>
      </c>
      <c r="B40" s="148"/>
      <c r="C40" s="148"/>
      <c r="D40" s="148"/>
      <c r="E40" s="148"/>
      <c r="F40" s="148"/>
      <c r="G40" s="148"/>
      <c r="H40" s="148"/>
      <c r="I40" s="148"/>
      <c r="J40" s="148" t="s">
        <v>77</v>
      </c>
      <c r="K40" s="148"/>
      <c r="L40" s="148"/>
      <c r="M40" s="148"/>
      <c r="N40" s="148"/>
      <c r="O40" s="148"/>
      <c r="P40" s="148"/>
      <c r="Q40" s="148"/>
      <c r="R40" s="148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48" t="s">
        <v>78</v>
      </c>
      <c r="K41" s="148"/>
      <c r="L41" s="148"/>
      <c r="M41" s="148"/>
      <c r="N41" s="148"/>
      <c r="O41" s="148"/>
      <c r="P41" s="148"/>
      <c r="Q41" s="148"/>
      <c r="R41" s="148"/>
      <c r="U41" s="3"/>
      <c r="V41" s="3"/>
    </row>
    <row r="42" spans="1:22" ht="12.75" customHeight="1" x14ac:dyDescent="0.2">
      <c r="A42" s="144" t="str">
        <f>A10</f>
        <v>za travanj 2020. (isplata u svibnju 2020.)</v>
      </c>
      <c r="B42" s="144"/>
      <c r="C42" s="144"/>
      <c r="D42" s="144"/>
      <c r="E42" s="144"/>
      <c r="F42" s="144"/>
      <c r="G42" s="144"/>
      <c r="H42" s="144"/>
      <c r="I42" s="144"/>
      <c r="J42" s="144" t="str">
        <f>A10</f>
        <v>za travanj 2020. (isplata u svibnju 2020.)</v>
      </c>
      <c r="K42" s="144"/>
      <c r="L42" s="144"/>
      <c r="M42" s="144"/>
      <c r="N42" s="144"/>
      <c r="O42" s="144"/>
      <c r="P42" s="144"/>
      <c r="Q42" s="144"/>
      <c r="R42" s="144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45" t="s">
        <v>6</v>
      </c>
      <c r="C44" s="146"/>
      <c r="D44" s="146"/>
      <c r="E44" s="146"/>
      <c r="F44" s="146"/>
      <c r="G44" s="146"/>
      <c r="H44" s="146"/>
      <c r="I44" s="147"/>
      <c r="J44" s="29"/>
      <c r="K44" s="145" t="s">
        <v>6</v>
      </c>
      <c r="L44" s="146"/>
      <c r="M44" s="146"/>
      <c r="N44" s="146"/>
      <c r="O44" s="146"/>
      <c r="P44" s="146"/>
      <c r="Q44" s="146"/>
      <c r="R44" s="147"/>
      <c r="U44" s="3"/>
      <c r="V44" s="3"/>
    </row>
    <row r="45" spans="1:22" x14ac:dyDescent="0.2">
      <c r="A45" s="30"/>
      <c r="B45" s="145" t="s">
        <v>1</v>
      </c>
      <c r="C45" s="147"/>
      <c r="D45" s="145" t="s">
        <v>7</v>
      </c>
      <c r="E45" s="147"/>
      <c r="F45" s="145" t="s">
        <v>70</v>
      </c>
      <c r="G45" s="147"/>
      <c r="H45" s="145" t="s">
        <v>8</v>
      </c>
      <c r="I45" s="147"/>
      <c r="J45" s="30"/>
      <c r="K45" s="145" t="s">
        <v>1</v>
      </c>
      <c r="L45" s="147"/>
      <c r="M45" s="145" t="s">
        <v>7</v>
      </c>
      <c r="N45" s="147"/>
      <c r="O45" s="145" t="s">
        <v>70</v>
      </c>
      <c r="P45" s="147"/>
      <c r="Q45" s="145" t="s">
        <v>8</v>
      </c>
      <c r="R45" s="147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470.9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470.9</v>
      </c>
      <c r="J48" s="93" t="s">
        <v>73</v>
      </c>
      <c r="K48" s="56">
        <v>42</v>
      </c>
      <c r="L48" s="61">
        <v>263.29000000000002</v>
      </c>
      <c r="M48" s="58"/>
      <c r="N48" s="51"/>
      <c r="O48" s="58">
        <v>40</v>
      </c>
      <c r="P48" s="51">
        <v>257.26</v>
      </c>
      <c r="Q48" s="58">
        <v>2</v>
      </c>
      <c r="R48" s="60">
        <v>383.73</v>
      </c>
      <c r="U48" s="3"/>
      <c r="V48" s="3"/>
    </row>
    <row r="49" spans="1:22" x14ac:dyDescent="0.2">
      <c r="A49" s="93" t="s">
        <v>9</v>
      </c>
      <c r="B49" s="56">
        <v>18</v>
      </c>
      <c r="C49" s="57">
        <v>777.03</v>
      </c>
      <c r="D49" s="58" t="s">
        <v>103</v>
      </c>
      <c r="E49" s="51" t="s">
        <v>104</v>
      </c>
      <c r="F49" s="58">
        <v>13</v>
      </c>
      <c r="G49" s="59">
        <v>822.01</v>
      </c>
      <c r="H49" s="58">
        <v>5</v>
      </c>
      <c r="I49" s="60">
        <v>660.1</v>
      </c>
      <c r="J49" s="93" t="s">
        <v>9</v>
      </c>
      <c r="K49" s="56">
        <v>184</v>
      </c>
      <c r="L49" s="61">
        <v>810.13</v>
      </c>
      <c r="M49" s="58"/>
      <c r="N49" s="51"/>
      <c r="O49" s="58">
        <v>164</v>
      </c>
      <c r="P49" s="51">
        <v>808.35</v>
      </c>
      <c r="Q49" s="58">
        <v>20</v>
      </c>
      <c r="R49" s="60">
        <v>824.69</v>
      </c>
      <c r="S49" s="7"/>
      <c r="U49" s="3"/>
      <c r="V49" s="3"/>
    </row>
    <row r="50" spans="1:22" x14ac:dyDescent="0.2">
      <c r="A50" s="93" t="s">
        <v>10</v>
      </c>
      <c r="B50" s="56">
        <v>120</v>
      </c>
      <c r="C50" s="62">
        <v>1338.12</v>
      </c>
      <c r="D50" s="58">
        <v>30</v>
      </c>
      <c r="E50" s="16">
        <v>1383.41</v>
      </c>
      <c r="F50" s="58">
        <v>81</v>
      </c>
      <c r="G50" s="16">
        <v>1322.78</v>
      </c>
      <c r="H50" s="58">
        <v>9</v>
      </c>
      <c r="I50" s="63">
        <v>1325.29</v>
      </c>
      <c r="J50" s="93" t="s">
        <v>10</v>
      </c>
      <c r="K50" s="56">
        <v>344</v>
      </c>
      <c r="L50" s="64">
        <v>1246.6600000000001</v>
      </c>
      <c r="M50" s="58"/>
      <c r="N50" s="16"/>
      <c r="O50" s="58">
        <v>291</v>
      </c>
      <c r="P50" s="16">
        <v>1250.58</v>
      </c>
      <c r="Q50" s="58">
        <v>53</v>
      </c>
      <c r="R50" s="63">
        <v>1225.0999999999999</v>
      </c>
      <c r="S50" s="7"/>
      <c r="U50" s="3"/>
      <c r="V50" s="3"/>
    </row>
    <row r="51" spans="1:22" x14ac:dyDescent="0.2">
      <c r="A51" s="93" t="s">
        <v>11</v>
      </c>
      <c r="B51" s="56">
        <v>430</v>
      </c>
      <c r="C51" s="62">
        <v>1782.9</v>
      </c>
      <c r="D51" s="58">
        <v>136</v>
      </c>
      <c r="E51" s="16">
        <v>1747.73</v>
      </c>
      <c r="F51" s="58">
        <v>264</v>
      </c>
      <c r="G51" s="16">
        <v>1801.68</v>
      </c>
      <c r="H51" s="58">
        <v>30</v>
      </c>
      <c r="I51" s="63">
        <v>1777.03</v>
      </c>
      <c r="J51" s="93" t="s">
        <v>11</v>
      </c>
      <c r="K51" s="56">
        <v>800</v>
      </c>
      <c r="L51" s="64">
        <v>1770.35</v>
      </c>
      <c r="M51" s="58"/>
      <c r="N51" s="16"/>
      <c r="O51" s="58">
        <v>669</v>
      </c>
      <c r="P51" s="16">
        <v>1777.98</v>
      </c>
      <c r="Q51" s="58">
        <v>131</v>
      </c>
      <c r="R51" s="63">
        <v>1731.37</v>
      </c>
      <c r="S51" s="7"/>
      <c r="U51" s="3"/>
      <c r="V51" s="3"/>
    </row>
    <row r="52" spans="1:22" x14ac:dyDescent="0.2">
      <c r="A52" s="93" t="s">
        <v>74</v>
      </c>
      <c r="B52" s="56">
        <v>600</v>
      </c>
      <c r="C52" s="62">
        <v>2263.98</v>
      </c>
      <c r="D52" s="58">
        <v>59</v>
      </c>
      <c r="E52" s="16">
        <v>2199.1799999999998</v>
      </c>
      <c r="F52" s="58">
        <v>462</v>
      </c>
      <c r="G52" s="16">
        <v>2267.6</v>
      </c>
      <c r="H52" s="58">
        <v>79</v>
      </c>
      <c r="I52" s="63">
        <v>2291.19</v>
      </c>
      <c r="J52" s="93" t="s">
        <v>74</v>
      </c>
      <c r="K52" s="56">
        <v>931</v>
      </c>
      <c r="L52" s="64">
        <v>2248.4</v>
      </c>
      <c r="M52" s="58"/>
      <c r="N52" s="16"/>
      <c r="O52" s="58">
        <v>873</v>
      </c>
      <c r="P52" s="16">
        <v>2249.31</v>
      </c>
      <c r="Q52" s="58">
        <v>58</v>
      </c>
      <c r="R52" s="63">
        <v>2234.6799999999998</v>
      </c>
      <c r="S52" s="7"/>
      <c r="U52" s="3"/>
      <c r="V52" s="3"/>
    </row>
    <row r="53" spans="1:22" x14ac:dyDescent="0.2">
      <c r="A53" s="93" t="s">
        <v>62</v>
      </c>
      <c r="B53" s="56">
        <v>1544</v>
      </c>
      <c r="C53" s="62">
        <v>2801.53</v>
      </c>
      <c r="D53" s="58">
        <v>308</v>
      </c>
      <c r="E53" s="16">
        <v>2850.53</v>
      </c>
      <c r="F53" s="58">
        <v>1074</v>
      </c>
      <c r="G53" s="16">
        <v>2790.4</v>
      </c>
      <c r="H53" s="58">
        <v>162</v>
      </c>
      <c r="I53" s="63">
        <v>2782.16</v>
      </c>
      <c r="J53" s="93" t="s">
        <v>62</v>
      </c>
      <c r="K53" s="56">
        <v>1081</v>
      </c>
      <c r="L53" s="64">
        <v>2746.53</v>
      </c>
      <c r="M53" s="58"/>
      <c r="N53" s="16"/>
      <c r="O53" s="58">
        <v>947</v>
      </c>
      <c r="P53" s="16">
        <v>2726.69</v>
      </c>
      <c r="Q53" s="58">
        <v>134</v>
      </c>
      <c r="R53" s="63">
        <v>2886.76</v>
      </c>
      <c r="S53" s="7"/>
      <c r="U53" s="3"/>
      <c r="V53" s="3"/>
    </row>
    <row r="54" spans="1:22" x14ac:dyDescent="0.2">
      <c r="A54" s="93" t="s">
        <v>63</v>
      </c>
      <c r="B54" s="56">
        <v>3769</v>
      </c>
      <c r="C54" s="62">
        <v>3273.34</v>
      </c>
      <c r="D54" s="58">
        <v>1136</v>
      </c>
      <c r="E54" s="16">
        <v>3266.34</v>
      </c>
      <c r="F54" s="58">
        <v>2443</v>
      </c>
      <c r="G54" s="16">
        <v>3278.93</v>
      </c>
      <c r="H54" s="58">
        <v>190</v>
      </c>
      <c r="I54" s="63">
        <v>3243.34</v>
      </c>
      <c r="J54" s="93" t="s">
        <v>63</v>
      </c>
      <c r="K54" s="56">
        <v>640</v>
      </c>
      <c r="L54" s="64">
        <v>3261.15</v>
      </c>
      <c r="M54" s="58"/>
      <c r="N54" s="16"/>
      <c r="O54" s="58">
        <v>566</v>
      </c>
      <c r="P54" s="16">
        <v>3261.28</v>
      </c>
      <c r="Q54" s="58">
        <v>74</v>
      </c>
      <c r="R54" s="63">
        <v>3260.11</v>
      </c>
      <c r="S54" s="7"/>
      <c r="U54" s="3"/>
      <c r="V54" s="3"/>
    </row>
    <row r="55" spans="1:22" x14ac:dyDescent="0.2">
      <c r="A55" s="93" t="s">
        <v>64</v>
      </c>
      <c r="B55" s="56">
        <v>2973</v>
      </c>
      <c r="C55" s="62">
        <v>3745.5</v>
      </c>
      <c r="D55" s="58">
        <v>1357</v>
      </c>
      <c r="E55" s="16">
        <v>3782.38</v>
      </c>
      <c r="F55" s="58">
        <v>1412</v>
      </c>
      <c r="G55" s="16">
        <v>3715.9</v>
      </c>
      <c r="H55" s="58">
        <v>204</v>
      </c>
      <c r="I55" s="63">
        <v>3705.04</v>
      </c>
      <c r="J55" s="93" t="s">
        <v>64</v>
      </c>
      <c r="K55" s="56">
        <v>412</v>
      </c>
      <c r="L55" s="64">
        <v>3715.92</v>
      </c>
      <c r="M55" s="58"/>
      <c r="N55" s="16"/>
      <c r="O55" s="58">
        <v>310</v>
      </c>
      <c r="P55" s="16">
        <v>3721.78</v>
      </c>
      <c r="Q55" s="58">
        <v>102</v>
      </c>
      <c r="R55" s="63">
        <v>3698.12</v>
      </c>
      <c r="S55" s="7"/>
      <c r="U55" s="3"/>
      <c r="V55" s="3"/>
    </row>
    <row r="56" spans="1:22" x14ac:dyDescent="0.2">
      <c r="A56" s="93" t="s">
        <v>65</v>
      </c>
      <c r="B56" s="56">
        <v>2803</v>
      </c>
      <c r="C56" s="62">
        <v>4181.1000000000004</v>
      </c>
      <c r="D56" s="58">
        <v>895</v>
      </c>
      <c r="E56" s="16">
        <v>4202.79</v>
      </c>
      <c r="F56" s="58">
        <v>1749</v>
      </c>
      <c r="G56" s="16">
        <v>4167.3599999999997</v>
      </c>
      <c r="H56" s="58">
        <v>159</v>
      </c>
      <c r="I56" s="63">
        <v>4210.1400000000003</v>
      </c>
      <c r="J56" s="93" t="s">
        <v>65</v>
      </c>
      <c r="K56" s="56">
        <v>949</v>
      </c>
      <c r="L56" s="64">
        <v>4152.03</v>
      </c>
      <c r="M56" s="58"/>
      <c r="N56" s="16"/>
      <c r="O56" s="58">
        <v>831</v>
      </c>
      <c r="P56" s="16">
        <v>4153.67</v>
      </c>
      <c r="Q56" s="58">
        <v>118</v>
      </c>
      <c r="R56" s="63">
        <v>4140.46</v>
      </c>
      <c r="S56" s="7"/>
      <c r="U56" s="3"/>
      <c r="V56" s="3"/>
    </row>
    <row r="57" spans="1:22" x14ac:dyDescent="0.2">
      <c r="A57" s="93" t="s">
        <v>66</v>
      </c>
      <c r="B57" s="56">
        <v>1212</v>
      </c>
      <c r="C57" s="62">
        <v>4740.72</v>
      </c>
      <c r="D57" s="58">
        <v>653</v>
      </c>
      <c r="E57" s="16">
        <v>4760.3599999999997</v>
      </c>
      <c r="F57" s="58">
        <v>455</v>
      </c>
      <c r="G57" s="16">
        <v>4717.12</v>
      </c>
      <c r="H57" s="58">
        <v>104</v>
      </c>
      <c r="I57" s="63">
        <v>4720.68</v>
      </c>
      <c r="J57" s="93" t="s">
        <v>66</v>
      </c>
      <c r="K57" s="56">
        <v>519</v>
      </c>
      <c r="L57" s="64">
        <v>4756.43</v>
      </c>
      <c r="M57" s="58"/>
      <c r="N57" s="16"/>
      <c r="O57" s="58">
        <v>464</v>
      </c>
      <c r="P57" s="16">
        <v>4759.08</v>
      </c>
      <c r="Q57" s="58">
        <v>55</v>
      </c>
      <c r="R57" s="63">
        <v>4734.0600000000004</v>
      </c>
      <c r="S57" s="7"/>
      <c r="U57" s="3"/>
      <c r="V57" s="3"/>
    </row>
    <row r="58" spans="1:22" x14ac:dyDescent="0.2">
      <c r="A58" s="93" t="s">
        <v>12</v>
      </c>
      <c r="B58" s="56">
        <v>1197</v>
      </c>
      <c r="C58" s="62">
        <v>5419.03</v>
      </c>
      <c r="D58" s="58">
        <v>796</v>
      </c>
      <c r="E58" s="16">
        <v>5449.17</v>
      </c>
      <c r="F58" s="58">
        <v>305</v>
      </c>
      <c r="G58" s="16">
        <v>5345.1</v>
      </c>
      <c r="H58" s="58">
        <v>96</v>
      </c>
      <c r="I58" s="63">
        <v>5404.02</v>
      </c>
      <c r="J58" s="93" t="s">
        <v>12</v>
      </c>
      <c r="K58" s="56">
        <v>421</v>
      </c>
      <c r="L58" s="19">
        <v>5460.38</v>
      </c>
      <c r="M58" s="58"/>
      <c r="N58" s="16"/>
      <c r="O58" s="58">
        <v>392</v>
      </c>
      <c r="P58" s="16">
        <v>5467.05</v>
      </c>
      <c r="Q58" s="58">
        <v>29</v>
      </c>
      <c r="R58" s="63">
        <v>5370.17</v>
      </c>
      <c r="S58" s="7"/>
      <c r="U58" s="3"/>
      <c r="V58" s="3"/>
    </row>
    <row r="59" spans="1:22" x14ac:dyDescent="0.2">
      <c r="A59" s="93" t="s">
        <v>13</v>
      </c>
      <c r="B59" s="56">
        <v>627</v>
      </c>
      <c r="C59" s="62">
        <v>6396.05</v>
      </c>
      <c r="D59" s="58">
        <v>493</v>
      </c>
      <c r="E59" s="16">
        <v>6396.48</v>
      </c>
      <c r="F59" s="58">
        <v>87</v>
      </c>
      <c r="G59" s="16">
        <v>6392.47</v>
      </c>
      <c r="H59" s="58">
        <v>47</v>
      </c>
      <c r="I59" s="63">
        <v>6398.18</v>
      </c>
      <c r="J59" s="93" t="s">
        <v>13</v>
      </c>
      <c r="K59" s="56">
        <v>213</v>
      </c>
      <c r="L59" s="19">
        <v>6483.11</v>
      </c>
      <c r="M59" s="58"/>
      <c r="N59" s="16"/>
      <c r="O59" s="58">
        <v>200</v>
      </c>
      <c r="P59" s="16">
        <v>6480.51</v>
      </c>
      <c r="Q59" s="58">
        <v>13</v>
      </c>
      <c r="R59" s="63">
        <v>6523.04</v>
      </c>
      <c r="S59" s="7"/>
      <c r="U59" s="3"/>
      <c r="V59" s="3"/>
    </row>
    <row r="60" spans="1:22" x14ac:dyDescent="0.2">
      <c r="A60" s="93" t="s">
        <v>14</v>
      </c>
      <c r="B60" s="56">
        <v>194</v>
      </c>
      <c r="C60" s="62">
        <v>7430.61</v>
      </c>
      <c r="D60" s="58">
        <v>129</v>
      </c>
      <c r="E60" s="16">
        <v>7428.26</v>
      </c>
      <c r="F60" s="58">
        <v>43</v>
      </c>
      <c r="G60" s="16">
        <v>7432.85</v>
      </c>
      <c r="H60" s="58">
        <v>22</v>
      </c>
      <c r="I60" s="63">
        <v>7440</v>
      </c>
      <c r="J60" s="93" t="s">
        <v>14</v>
      </c>
      <c r="K60" s="56">
        <v>93</v>
      </c>
      <c r="L60" s="19">
        <v>7382.78</v>
      </c>
      <c r="M60" s="58"/>
      <c r="N60" s="16"/>
      <c r="O60" s="58">
        <v>89</v>
      </c>
      <c r="P60" s="16">
        <v>7377.08</v>
      </c>
      <c r="Q60" s="58">
        <v>4</v>
      </c>
      <c r="R60" s="63">
        <v>7509.67</v>
      </c>
      <c r="S60" s="7"/>
      <c r="U60" s="3"/>
      <c r="V60" s="3"/>
    </row>
    <row r="61" spans="1:22" x14ac:dyDescent="0.2">
      <c r="A61" s="93" t="s">
        <v>75</v>
      </c>
      <c r="B61" s="56">
        <v>214</v>
      </c>
      <c r="C61" s="62">
        <v>9208.11</v>
      </c>
      <c r="D61" s="58">
        <v>154</v>
      </c>
      <c r="E61" s="16">
        <v>9293.61</v>
      </c>
      <c r="F61" s="58">
        <v>47</v>
      </c>
      <c r="G61" s="16">
        <v>9022.11</v>
      </c>
      <c r="H61" s="58">
        <v>13</v>
      </c>
      <c r="I61" s="63">
        <v>8867.75</v>
      </c>
      <c r="J61" s="93" t="s">
        <v>75</v>
      </c>
      <c r="K61" s="56">
        <v>54</v>
      </c>
      <c r="L61" s="19">
        <v>8944.19</v>
      </c>
      <c r="M61" s="58"/>
      <c r="N61" s="16"/>
      <c r="O61" s="58">
        <v>52</v>
      </c>
      <c r="P61" s="16">
        <v>8927.14</v>
      </c>
      <c r="Q61" s="58">
        <v>2</v>
      </c>
      <c r="R61" s="63">
        <v>9387.4</v>
      </c>
      <c r="S61" s="7"/>
      <c r="U61" s="3"/>
      <c r="V61" s="3"/>
    </row>
    <row r="62" spans="1:22" x14ac:dyDescent="0.2">
      <c r="A62" s="48" t="s">
        <v>1</v>
      </c>
      <c r="B62" s="65">
        <v>15702</v>
      </c>
      <c r="C62" s="66">
        <v>3914.95</v>
      </c>
      <c r="D62" s="65">
        <v>6146</v>
      </c>
      <c r="E62" s="66">
        <v>4373.68</v>
      </c>
      <c r="F62" s="65">
        <v>8435</v>
      </c>
      <c r="G62" s="66">
        <v>3587.47</v>
      </c>
      <c r="H62" s="65">
        <v>1121</v>
      </c>
      <c r="I62" s="66">
        <v>3864.06</v>
      </c>
      <c r="J62" s="48" t="s">
        <v>1</v>
      </c>
      <c r="K62" s="65">
        <v>6683</v>
      </c>
      <c r="L62" s="66">
        <v>3283.52</v>
      </c>
      <c r="M62" s="65"/>
      <c r="N62" s="66"/>
      <c r="O62" s="65">
        <v>5888</v>
      </c>
      <c r="P62" s="66">
        <v>3305.29</v>
      </c>
      <c r="Q62" s="65">
        <v>795</v>
      </c>
      <c r="R62" s="66">
        <v>3122.25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6:I6"/>
    <mergeCell ref="J6:R6"/>
    <mergeCell ref="A7:I7"/>
    <mergeCell ref="J7:R7"/>
    <mergeCell ref="A8:I8"/>
    <mergeCell ref="J8:R8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J41:R41"/>
    <mergeCell ref="A38:I38"/>
    <mergeCell ref="J38:R38"/>
    <mergeCell ref="A39:I39"/>
    <mergeCell ref="J39:R39"/>
    <mergeCell ref="A40:I40"/>
    <mergeCell ref="J40:R40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A31" zoomScale="110" zoomScaleNormal="110" workbookViewId="0">
      <selection activeCell="X28" sqref="X28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48" t="s">
        <v>24</v>
      </c>
      <c r="B6" s="148"/>
      <c r="C6" s="148"/>
      <c r="D6" s="148"/>
      <c r="E6" s="148"/>
      <c r="F6" s="148"/>
      <c r="G6" s="148"/>
      <c r="H6" s="148"/>
      <c r="I6" s="148"/>
      <c r="J6" s="148" t="s">
        <v>25</v>
      </c>
      <c r="K6" s="148"/>
      <c r="L6" s="148"/>
      <c r="M6" s="148"/>
      <c r="N6" s="148"/>
      <c r="O6" s="148"/>
      <c r="P6" s="148"/>
      <c r="Q6" s="148"/>
      <c r="R6" s="148"/>
    </row>
    <row r="7" spans="1:23" ht="12.75" x14ac:dyDescent="0.2">
      <c r="A7" s="148" t="s">
        <v>23</v>
      </c>
      <c r="B7" s="148"/>
      <c r="C7" s="148"/>
      <c r="D7" s="148"/>
      <c r="E7" s="148"/>
      <c r="F7" s="148"/>
      <c r="G7" s="148"/>
      <c r="H7" s="148"/>
      <c r="I7" s="148"/>
      <c r="J7" s="148" t="s">
        <v>23</v>
      </c>
      <c r="K7" s="148"/>
      <c r="L7" s="148"/>
      <c r="M7" s="148"/>
      <c r="N7" s="148"/>
      <c r="O7" s="148"/>
      <c r="P7" s="148"/>
      <c r="Q7" s="148"/>
      <c r="R7" s="148"/>
    </row>
    <row r="8" spans="1:23" ht="12.75" x14ac:dyDescent="0.2">
      <c r="A8" s="153" t="s">
        <v>68</v>
      </c>
      <c r="B8" s="153"/>
      <c r="C8" s="153"/>
      <c r="D8" s="153"/>
      <c r="E8" s="153"/>
      <c r="F8" s="153"/>
      <c r="G8" s="153"/>
      <c r="H8" s="153"/>
      <c r="I8" s="153"/>
      <c r="J8" s="148" t="s">
        <v>58</v>
      </c>
      <c r="K8" s="148"/>
      <c r="L8" s="148"/>
      <c r="M8" s="148"/>
      <c r="N8" s="148"/>
      <c r="O8" s="148"/>
      <c r="P8" s="148"/>
      <c r="Q8" s="148"/>
      <c r="R8" s="148"/>
    </row>
    <row r="9" spans="1:23" ht="12.75" x14ac:dyDescent="0.2">
      <c r="A9" s="153" t="s">
        <v>72</v>
      </c>
      <c r="B9" s="153"/>
      <c r="C9" s="153"/>
      <c r="D9" s="153"/>
      <c r="E9" s="153"/>
      <c r="F9" s="153"/>
      <c r="G9" s="153"/>
      <c r="H9" s="153"/>
      <c r="I9" s="153"/>
      <c r="J9" s="148" t="s">
        <v>69</v>
      </c>
      <c r="K9" s="148"/>
      <c r="L9" s="148"/>
      <c r="M9" s="148"/>
      <c r="N9" s="148"/>
      <c r="O9" s="148"/>
      <c r="P9" s="148"/>
      <c r="Q9" s="148"/>
      <c r="R9" s="148"/>
    </row>
    <row r="10" spans="1:23" ht="12.75" x14ac:dyDescent="0.2">
      <c r="A10" s="144" t="str">
        <f>'u svibnju 2020.-prema svotama'!A10:I10</f>
        <v>za travanj 2020. (isplata u svibnju 2020.)</v>
      </c>
      <c r="B10" s="144"/>
      <c r="C10" s="144"/>
      <c r="D10" s="144"/>
      <c r="E10" s="144"/>
      <c r="F10" s="144"/>
      <c r="G10" s="144"/>
      <c r="H10" s="144"/>
      <c r="I10" s="144"/>
      <c r="J10" s="153" t="s">
        <v>72</v>
      </c>
      <c r="K10" s="153"/>
      <c r="L10" s="153"/>
      <c r="M10" s="153"/>
      <c r="N10" s="153"/>
      <c r="O10" s="153"/>
      <c r="P10" s="153"/>
      <c r="Q10" s="153"/>
      <c r="R10" s="153"/>
    </row>
    <row r="11" spans="1:23" ht="12.75" customHeight="1" x14ac:dyDescent="0.2">
      <c r="J11" s="144" t="str">
        <f>A10</f>
        <v>za travanj 2020. (isplata u svibnju 2020.)</v>
      </c>
      <c r="K11" s="144"/>
      <c r="L11" s="144"/>
      <c r="M11" s="144"/>
      <c r="N11" s="144"/>
      <c r="O11" s="144"/>
      <c r="P11" s="144"/>
      <c r="Q11" s="144"/>
      <c r="R11" s="144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49" t="s">
        <v>6</v>
      </c>
      <c r="C13" s="150"/>
      <c r="D13" s="150"/>
      <c r="E13" s="150"/>
      <c r="F13" s="150"/>
      <c r="G13" s="150"/>
      <c r="H13" s="150"/>
      <c r="I13" s="151"/>
      <c r="J13" s="29"/>
      <c r="K13" s="149" t="s">
        <v>6</v>
      </c>
      <c r="L13" s="150"/>
      <c r="M13" s="150"/>
      <c r="N13" s="150"/>
      <c r="O13" s="150"/>
      <c r="P13" s="150"/>
      <c r="Q13" s="150"/>
      <c r="R13" s="151"/>
    </row>
    <row r="14" spans="1:23" x14ac:dyDescent="0.2">
      <c r="A14" s="30"/>
      <c r="B14" s="149" t="s">
        <v>1</v>
      </c>
      <c r="C14" s="151"/>
      <c r="D14" s="149" t="s">
        <v>7</v>
      </c>
      <c r="E14" s="151"/>
      <c r="F14" s="149" t="s">
        <v>70</v>
      </c>
      <c r="G14" s="151"/>
      <c r="H14" s="149" t="s">
        <v>8</v>
      </c>
      <c r="I14" s="151"/>
      <c r="J14" s="30"/>
      <c r="K14" s="149" t="s">
        <v>1</v>
      </c>
      <c r="L14" s="151"/>
      <c r="M14" s="149" t="s">
        <v>29</v>
      </c>
      <c r="N14" s="151"/>
      <c r="O14" s="149" t="s">
        <v>70</v>
      </c>
      <c r="P14" s="151"/>
      <c r="Q14" s="149" t="s">
        <v>8</v>
      </c>
      <c r="R14" s="151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3571</v>
      </c>
      <c r="C17" s="37">
        <v>328.3</v>
      </c>
      <c r="D17" s="38">
        <v>953</v>
      </c>
      <c r="E17" s="39">
        <v>297.14999999999998</v>
      </c>
      <c r="F17" s="38">
        <v>1955</v>
      </c>
      <c r="G17" s="39">
        <v>339.25</v>
      </c>
      <c r="H17" s="38">
        <v>663</v>
      </c>
      <c r="I17" s="40">
        <v>340.8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24924</v>
      </c>
      <c r="C18" s="43">
        <v>802.94</v>
      </c>
      <c r="D18" s="38">
        <v>10392</v>
      </c>
      <c r="E18" s="39">
        <v>792.11</v>
      </c>
      <c r="F18" s="38">
        <v>4252</v>
      </c>
      <c r="G18" s="39">
        <v>816.03</v>
      </c>
      <c r="H18" s="38">
        <v>10280</v>
      </c>
      <c r="I18" s="40">
        <v>808.47</v>
      </c>
      <c r="J18" s="93" t="s">
        <v>9</v>
      </c>
      <c r="K18" s="36">
        <v>13</v>
      </c>
      <c r="L18" s="43">
        <v>868.85</v>
      </c>
      <c r="M18" s="38" t="s">
        <v>103</v>
      </c>
      <c r="N18" s="42" t="s">
        <v>104</v>
      </c>
      <c r="O18" s="38">
        <v>13</v>
      </c>
      <c r="P18" s="39">
        <v>868.85</v>
      </c>
      <c r="Q18" s="38" t="s">
        <v>103</v>
      </c>
      <c r="R18" s="40" t="s">
        <v>104</v>
      </c>
      <c r="W18" s="120">
        <f>C31-'u svibnju 2020.'!E21</f>
        <v>0</v>
      </c>
    </row>
    <row r="19" spans="1:23" x14ac:dyDescent="0.2">
      <c r="A19" s="93" t="s">
        <v>10</v>
      </c>
      <c r="B19" s="36">
        <v>95331</v>
      </c>
      <c r="C19" s="44">
        <v>1240.2</v>
      </c>
      <c r="D19" s="38">
        <v>48432</v>
      </c>
      <c r="E19" s="45">
        <v>1238.67</v>
      </c>
      <c r="F19" s="38">
        <v>13782</v>
      </c>
      <c r="G19" s="45">
        <v>1285.8800000000001</v>
      </c>
      <c r="H19" s="38">
        <v>33117</v>
      </c>
      <c r="I19" s="46">
        <v>1223.42</v>
      </c>
      <c r="J19" s="93" t="s">
        <v>10</v>
      </c>
      <c r="K19" s="36">
        <v>43</v>
      </c>
      <c r="L19" s="44">
        <v>1306.83</v>
      </c>
      <c r="M19" s="38">
        <v>1</v>
      </c>
      <c r="N19" s="45">
        <v>1289.42</v>
      </c>
      <c r="O19" s="38">
        <v>31</v>
      </c>
      <c r="P19" s="39">
        <v>1296.1400000000001</v>
      </c>
      <c r="Q19" s="38">
        <v>11</v>
      </c>
      <c r="R19" s="46">
        <v>1338.53</v>
      </c>
    </row>
    <row r="20" spans="1:23" x14ac:dyDescent="0.2">
      <c r="A20" s="93" t="s">
        <v>11</v>
      </c>
      <c r="B20" s="36">
        <v>151522</v>
      </c>
      <c r="C20" s="44">
        <v>1767.66</v>
      </c>
      <c r="D20" s="38">
        <v>90668</v>
      </c>
      <c r="E20" s="45">
        <v>1773.39</v>
      </c>
      <c r="F20" s="38">
        <v>29634</v>
      </c>
      <c r="G20" s="45">
        <v>1766.13</v>
      </c>
      <c r="H20" s="38">
        <v>31220</v>
      </c>
      <c r="I20" s="46">
        <v>1752.46</v>
      </c>
      <c r="J20" s="93" t="s">
        <v>11</v>
      </c>
      <c r="K20" s="36">
        <v>204</v>
      </c>
      <c r="L20" s="44">
        <v>1828.08</v>
      </c>
      <c r="M20" s="38" t="s">
        <v>103</v>
      </c>
      <c r="N20" s="45" t="s">
        <v>104</v>
      </c>
      <c r="O20" s="38">
        <v>104</v>
      </c>
      <c r="P20" s="45">
        <v>1754.14</v>
      </c>
      <c r="Q20" s="38">
        <v>100</v>
      </c>
      <c r="R20" s="46">
        <v>1904.97</v>
      </c>
    </row>
    <row r="21" spans="1:23" x14ac:dyDescent="0.2">
      <c r="A21" s="93" t="s">
        <v>61</v>
      </c>
      <c r="B21" s="36">
        <v>196585</v>
      </c>
      <c r="C21" s="44">
        <v>2240.69</v>
      </c>
      <c r="D21" s="38">
        <v>121273</v>
      </c>
      <c r="E21" s="45">
        <v>2248.66</v>
      </c>
      <c r="F21" s="38">
        <v>26697</v>
      </c>
      <c r="G21" s="45">
        <v>2243.5</v>
      </c>
      <c r="H21" s="38">
        <v>48615</v>
      </c>
      <c r="I21" s="46">
        <v>2219.2600000000002</v>
      </c>
      <c r="J21" s="93" t="s">
        <v>61</v>
      </c>
      <c r="K21" s="36">
        <v>1761</v>
      </c>
      <c r="L21" s="44">
        <v>2317.6</v>
      </c>
      <c r="M21" s="38">
        <v>17</v>
      </c>
      <c r="N21" s="45">
        <v>2281.7399999999998</v>
      </c>
      <c r="O21" s="38">
        <v>1238</v>
      </c>
      <c r="P21" s="45">
        <v>2340.35</v>
      </c>
      <c r="Q21" s="38">
        <v>506</v>
      </c>
      <c r="R21" s="46">
        <v>2263.14</v>
      </c>
    </row>
    <row r="22" spans="1:23" x14ac:dyDescent="0.2">
      <c r="A22" s="93" t="s">
        <v>62</v>
      </c>
      <c r="B22" s="36">
        <v>150627</v>
      </c>
      <c r="C22" s="44">
        <v>2761.57</v>
      </c>
      <c r="D22" s="38">
        <v>107892</v>
      </c>
      <c r="E22" s="45">
        <v>2770.8</v>
      </c>
      <c r="F22" s="38">
        <v>15097</v>
      </c>
      <c r="G22" s="45">
        <v>2766.95</v>
      </c>
      <c r="H22" s="38">
        <v>27638</v>
      </c>
      <c r="I22" s="46">
        <v>2722.59</v>
      </c>
      <c r="J22" s="93" t="s">
        <v>62</v>
      </c>
      <c r="K22" s="36">
        <v>4784</v>
      </c>
      <c r="L22" s="44">
        <v>2828.2</v>
      </c>
      <c r="M22" s="38">
        <v>919</v>
      </c>
      <c r="N22" s="45">
        <v>2928.62</v>
      </c>
      <c r="O22" s="38">
        <v>3155</v>
      </c>
      <c r="P22" s="45">
        <v>2810.96</v>
      </c>
      <c r="Q22" s="38">
        <v>710</v>
      </c>
      <c r="R22" s="46">
        <v>2774.81</v>
      </c>
    </row>
    <row r="23" spans="1:23" x14ac:dyDescent="0.2">
      <c r="A23" s="93" t="s">
        <v>63</v>
      </c>
      <c r="B23" s="36">
        <v>106956</v>
      </c>
      <c r="C23" s="44">
        <v>3233.55</v>
      </c>
      <c r="D23" s="38">
        <v>84438</v>
      </c>
      <c r="E23" s="45">
        <v>3237.57</v>
      </c>
      <c r="F23" s="38">
        <v>7267</v>
      </c>
      <c r="G23" s="45">
        <v>3204</v>
      </c>
      <c r="H23" s="38">
        <v>15251</v>
      </c>
      <c r="I23" s="46">
        <v>3225.37</v>
      </c>
      <c r="J23" s="93" t="s">
        <v>63</v>
      </c>
      <c r="K23" s="36">
        <v>5813</v>
      </c>
      <c r="L23" s="44">
        <v>3245.07</v>
      </c>
      <c r="M23" s="38">
        <v>1017</v>
      </c>
      <c r="N23" s="45">
        <v>3209.58</v>
      </c>
      <c r="O23" s="38">
        <v>4386</v>
      </c>
      <c r="P23" s="45">
        <v>3253.48</v>
      </c>
      <c r="Q23" s="38">
        <v>410</v>
      </c>
      <c r="R23" s="46">
        <v>3243.15</v>
      </c>
    </row>
    <row r="24" spans="1:23" x14ac:dyDescent="0.2">
      <c r="A24" s="93" t="s">
        <v>64</v>
      </c>
      <c r="B24" s="36">
        <v>76608</v>
      </c>
      <c r="C24" s="44">
        <v>3734.11</v>
      </c>
      <c r="D24" s="38">
        <v>64978</v>
      </c>
      <c r="E24" s="45">
        <v>3736.33</v>
      </c>
      <c r="F24" s="38">
        <v>3173</v>
      </c>
      <c r="G24" s="45">
        <v>3710.1</v>
      </c>
      <c r="H24" s="38">
        <v>8457</v>
      </c>
      <c r="I24" s="46">
        <v>3726.05</v>
      </c>
      <c r="J24" s="93" t="s">
        <v>64</v>
      </c>
      <c r="K24" s="36">
        <v>4710</v>
      </c>
      <c r="L24" s="44">
        <v>3732.14</v>
      </c>
      <c r="M24" s="38">
        <v>384</v>
      </c>
      <c r="N24" s="45">
        <v>3633.31</v>
      </c>
      <c r="O24" s="38">
        <v>3770</v>
      </c>
      <c r="P24" s="45">
        <v>3746.6</v>
      </c>
      <c r="Q24" s="38">
        <v>556</v>
      </c>
      <c r="R24" s="46">
        <v>3702.35</v>
      </c>
    </row>
    <row r="25" spans="1:23" x14ac:dyDescent="0.2">
      <c r="A25" s="93" t="s">
        <v>65</v>
      </c>
      <c r="B25" s="36">
        <v>61054</v>
      </c>
      <c r="C25" s="44">
        <v>4228.3900000000003</v>
      </c>
      <c r="D25" s="38">
        <v>53576</v>
      </c>
      <c r="E25" s="45">
        <v>4231.5200000000004</v>
      </c>
      <c r="F25" s="38">
        <v>1455</v>
      </c>
      <c r="G25" s="45">
        <v>4204.16</v>
      </c>
      <c r="H25" s="38">
        <v>6023</v>
      </c>
      <c r="I25" s="46">
        <v>4206.33</v>
      </c>
      <c r="J25" s="93" t="s">
        <v>65</v>
      </c>
      <c r="K25" s="36">
        <v>7457</v>
      </c>
      <c r="L25" s="44">
        <v>4180.28</v>
      </c>
      <c r="M25" s="38">
        <v>120</v>
      </c>
      <c r="N25" s="45">
        <v>4145.53</v>
      </c>
      <c r="O25" s="38">
        <v>6525</v>
      </c>
      <c r="P25" s="45">
        <v>4175.3599999999997</v>
      </c>
      <c r="Q25" s="38">
        <v>812</v>
      </c>
      <c r="R25" s="46">
        <v>4225.0200000000004</v>
      </c>
    </row>
    <row r="26" spans="1:23" x14ac:dyDescent="0.2">
      <c r="A26" s="93" t="s">
        <v>66</v>
      </c>
      <c r="B26" s="36">
        <v>37138</v>
      </c>
      <c r="C26" s="44">
        <v>4728.1499999999996</v>
      </c>
      <c r="D26" s="38">
        <v>33620</v>
      </c>
      <c r="E26" s="45">
        <v>4728.3100000000004</v>
      </c>
      <c r="F26" s="38">
        <v>622</v>
      </c>
      <c r="G26" s="45">
        <v>4731.5600000000004</v>
      </c>
      <c r="H26" s="38">
        <v>2896</v>
      </c>
      <c r="I26" s="46">
        <v>4725.51</v>
      </c>
      <c r="J26" s="93" t="s">
        <v>66</v>
      </c>
      <c r="K26" s="36">
        <v>4048</v>
      </c>
      <c r="L26" s="44">
        <v>4757.46</v>
      </c>
      <c r="M26" s="38">
        <v>33</v>
      </c>
      <c r="N26" s="45">
        <v>4727.22</v>
      </c>
      <c r="O26" s="38">
        <v>3497</v>
      </c>
      <c r="P26" s="45">
        <v>4765.71</v>
      </c>
      <c r="Q26" s="38">
        <v>518</v>
      </c>
      <c r="R26" s="46">
        <v>4703.7299999999996</v>
      </c>
    </row>
    <row r="27" spans="1:23" x14ac:dyDescent="0.2">
      <c r="A27" s="93" t="s">
        <v>12</v>
      </c>
      <c r="B27" s="36">
        <v>38161</v>
      </c>
      <c r="C27" s="47">
        <v>5435.37</v>
      </c>
      <c r="D27" s="38">
        <v>34383</v>
      </c>
      <c r="E27" s="45">
        <v>5436.64</v>
      </c>
      <c r="F27" s="38">
        <v>586</v>
      </c>
      <c r="G27" s="45">
        <v>5416.31</v>
      </c>
      <c r="H27" s="38">
        <v>3192</v>
      </c>
      <c r="I27" s="46">
        <v>5425.11</v>
      </c>
      <c r="J27" s="93" t="s">
        <v>12</v>
      </c>
      <c r="K27" s="36">
        <v>8949</v>
      </c>
      <c r="L27" s="47">
        <v>5414.53</v>
      </c>
      <c r="M27" s="38">
        <v>76</v>
      </c>
      <c r="N27" s="45">
        <v>5364.71</v>
      </c>
      <c r="O27" s="38">
        <v>7423</v>
      </c>
      <c r="P27" s="45">
        <v>5409.24</v>
      </c>
      <c r="Q27" s="38">
        <v>1450</v>
      </c>
      <c r="R27" s="46">
        <v>5444.22</v>
      </c>
    </row>
    <row r="28" spans="1:23" x14ac:dyDescent="0.2">
      <c r="A28" s="93" t="s">
        <v>13</v>
      </c>
      <c r="B28" s="36">
        <v>16303</v>
      </c>
      <c r="C28" s="47">
        <v>6385.03</v>
      </c>
      <c r="D28" s="38">
        <v>15020</v>
      </c>
      <c r="E28" s="45">
        <v>6392.96</v>
      </c>
      <c r="F28" s="38">
        <v>225</v>
      </c>
      <c r="G28" s="45">
        <v>6385.06</v>
      </c>
      <c r="H28" s="38">
        <v>1058</v>
      </c>
      <c r="I28" s="46">
        <v>6272.45</v>
      </c>
      <c r="J28" s="93" t="s">
        <v>13</v>
      </c>
      <c r="K28" s="36">
        <v>8320</v>
      </c>
      <c r="L28" s="47">
        <v>6416.69</v>
      </c>
      <c r="M28" s="38">
        <v>30</v>
      </c>
      <c r="N28" s="45">
        <v>6394.1</v>
      </c>
      <c r="O28" s="38">
        <v>7319</v>
      </c>
      <c r="P28" s="45">
        <v>6409.62</v>
      </c>
      <c r="Q28" s="38">
        <v>971</v>
      </c>
      <c r="R28" s="46">
        <v>6470.75</v>
      </c>
    </row>
    <row r="29" spans="1:23" x14ac:dyDescent="0.2">
      <c r="A29" s="93" t="s">
        <v>14</v>
      </c>
      <c r="B29" s="36">
        <v>6259</v>
      </c>
      <c r="C29" s="47">
        <v>7445.08</v>
      </c>
      <c r="D29" s="38">
        <v>5964</v>
      </c>
      <c r="E29" s="45">
        <v>7447.65</v>
      </c>
      <c r="F29" s="38">
        <v>70</v>
      </c>
      <c r="G29" s="45">
        <v>7418.39</v>
      </c>
      <c r="H29" s="38">
        <v>225</v>
      </c>
      <c r="I29" s="46">
        <v>7385.16</v>
      </c>
      <c r="J29" s="93" t="s">
        <v>14</v>
      </c>
      <c r="K29" s="36">
        <v>10264</v>
      </c>
      <c r="L29" s="47">
        <v>7603.09</v>
      </c>
      <c r="M29" s="38">
        <v>13</v>
      </c>
      <c r="N29" s="45">
        <v>7313.38</v>
      </c>
      <c r="O29" s="38">
        <v>6664</v>
      </c>
      <c r="P29" s="45">
        <v>7566.86</v>
      </c>
      <c r="Q29" s="38">
        <v>3587</v>
      </c>
      <c r="R29" s="46">
        <v>7671.44</v>
      </c>
    </row>
    <row r="30" spans="1:23" x14ac:dyDescent="0.2">
      <c r="A30" s="93" t="s">
        <v>67</v>
      </c>
      <c r="B30" s="36">
        <v>6745</v>
      </c>
      <c r="C30" s="47">
        <v>9239.25</v>
      </c>
      <c r="D30" s="38">
        <v>6597</v>
      </c>
      <c r="E30" s="45">
        <v>9238.5499999999993</v>
      </c>
      <c r="F30" s="38">
        <v>32</v>
      </c>
      <c r="G30" s="45">
        <v>9076.5400000000009</v>
      </c>
      <c r="H30" s="38">
        <v>116</v>
      </c>
      <c r="I30" s="46">
        <v>9324.32</v>
      </c>
      <c r="J30" s="93" t="s">
        <v>67</v>
      </c>
      <c r="K30" s="36">
        <v>14746</v>
      </c>
      <c r="L30" s="47">
        <v>9428.14</v>
      </c>
      <c r="M30" s="38">
        <v>7</v>
      </c>
      <c r="N30" s="45">
        <v>9050.75</v>
      </c>
      <c r="O30" s="38">
        <v>9768</v>
      </c>
      <c r="P30" s="45">
        <v>9457.5</v>
      </c>
      <c r="Q30" s="38">
        <v>4971</v>
      </c>
      <c r="R30" s="46">
        <v>9370.9599999999991</v>
      </c>
    </row>
    <row r="31" spans="1:23" x14ac:dyDescent="0.2">
      <c r="A31" s="48" t="s">
        <v>1</v>
      </c>
      <c r="B31" s="49">
        <v>971784</v>
      </c>
      <c r="C31" s="50">
        <v>2829.64</v>
      </c>
      <c r="D31" s="49">
        <v>678186</v>
      </c>
      <c r="E31" s="50">
        <v>3083.35</v>
      </c>
      <c r="F31" s="49">
        <v>104847</v>
      </c>
      <c r="G31" s="50">
        <v>2149.7600000000002</v>
      </c>
      <c r="H31" s="49">
        <v>188751</v>
      </c>
      <c r="I31" s="50">
        <v>2295.7199999999998</v>
      </c>
      <c r="J31" s="48" t="s">
        <v>1</v>
      </c>
      <c r="K31" s="49">
        <v>71112</v>
      </c>
      <c r="L31" s="50">
        <v>5960.05</v>
      </c>
      <c r="M31" s="49">
        <v>2617</v>
      </c>
      <c r="N31" s="50">
        <v>3363.49</v>
      </c>
      <c r="O31" s="49">
        <v>53893</v>
      </c>
      <c r="P31" s="50">
        <v>5829.61</v>
      </c>
      <c r="Q31" s="49">
        <v>14602</v>
      </c>
      <c r="R31" s="50">
        <v>6906.84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52" t="s">
        <v>99</v>
      </c>
      <c r="K33" s="152"/>
      <c r="L33" s="152"/>
      <c r="M33" s="152"/>
      <c r="N33" s="152"/>
      <c r="O33" s="152"/>
      <c r="P33" s="152"/>
      <c r="Q33" s="152"/>
      <c r="R33" s="152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48" t="s">
        <v>24</v>
      </c>
      <c r="B37" s="148"/>
      <c r="C37" s="148"/>
      <c r="D37" s="148"/>
      <c r="E37" s="148"/>
      <c r="F37" s="148"/>
      <c r="G37" s="148"/>
      <c r="H37" s="148"/>
      <c r="I37" s="148"/>
      <c r="J37" s="148" t="s">
        <v>27</v>
      </c>
      <c r="K37" s="148"/>
      <c r="L37" s="148"/>
      <c r="M37" s="148"/>
      <c r="N37" s="148"/>
      <c r="O37" s="148"/>
      <c r="P37" s="148"/>
      <c r="Q37" s="148"/>
      <c r="R37" s="148"/>
      <c r="V37" s="3"/>
    </row>
    <row r="38" spans="1:23" ht="12.75" x14ac:dyDescent="0.2">
      <c r="A38" s="148" t="s">
        <v>23</v>
      </c>
      <c r="B38" s="148"/>
      <c r="C38" s="148"/>
      <c r="D38" s="148"/>
      <c r="E38" s="148"/>
      <c r="F38" s="148"/>
      <c r="G38" s="148"/>
      <c r="H38" s="148"/>
      <c r="I38" s="148"/>
      <c r="J38" s="148" t="s">
        <v>28</v>
      </c>
      <c r="K38" s="148"/>
      <c r="L38" s="148"/>
      <c r="M38" s="148"/>
      <c r="N38" s="148"/>
      <c r="O38" s="148"/>
      <c r="P38" s="148"/>
      <c r="Q38" s="148"/>
      <c r="R38" s="148"/>
      <c r="V38" s="3"/>
    </row>
    <row r="39" spans="1:23" ht="12.75" x14ac:dyDescent="0.2">
      <c r="A39" s="148" t="s">
        <v>15</v>
      </c>
      <c r="B39" s="148"/>
      <c r="C39" s="148"/>
      <c r="D39" s="148"/>
      <c r="E39" s="148"/>
      <c r="F39" s="148"/>
      <c r="G39" s="148"/>
      <c r="H39" s="148"/>
      <c r="I39" s="148"/>
      <c r="J39" s="148" t="s">
        <v>79</v>
      </c>
      <c r="K39" s="148"/>
      <c r="L39" s="148"/>
      <c r="M39" s="148"/>
      <c r="N39" s="148"/>
      <c r="O39" s="148"/>
      <c r="P39" s="148"/>
      <c r="Q39" s="148"/>
      <c r="R39" s="148"/>
      <c r="V39" s="3"/>
    </row>
    <row r="40" spans="1:23" ht="12.75" x14ac:dyDescent="0.2">
      <c r="A40" s="148" t="s">
        <v>71</v>
      </c>
      <c r="B40" s="148"/>
      <c r="C40" s="148"/>
      <c r="D40" s="148"/>
      <c r="E40" s="148"/>
      <c r="F40" s="148"/>
      <c r="G40" s="148"/>
      <c r="H40" s="148"/>
      <c r="I40" s="148"/>
      <c r="J40" s="148" t="s">
        <v>80</v>
      </c>
      <c r="K40" s="148"/>
      <c r="L40" s="148"/>
      <c r="M40" s="148"/>
      <c r="N40" s="148"/>
      <c r="O40" s="148"/>
      <c r="P40" s="148"/>
      <c r="Q40" s="148"/>
      <c r="R40" s="148"/>
      <c r="V40" s="3"/>
    </row>
    <row r="41" spans="1:23" ht="12.75" x14ac:dyDescent="0.2">
      <c r="A41" s="153" t="s">
        <v>72</v>
      </c>
      <c r="B41" s="153"/>
      <c r="C41" s="153"/>
      <c r="D41" s="153"/>
      <c r="E41" s="153"/>
      <c r="F41" s="153"/>
      <c r="G41" s="153"/>
      <c r="H41" s="153"/>
      <c r="I41" s="153"/>
      <c r="J41" s="153" t="s">
        <v>72</v>
      </c>
      <c r="K41" s="153"/>
      <c r="L41" s="153"/>
      <c r="M41" s="153"/>
      <c r="N41" s="153"/>
      <c r="O41" s="153"/>
      <c r="P41" s="153"/>
      <c r="Q41" s="153"/>
      <c r="R41" s="153"/>
      <c r="V41" s="3"/>
    </row>
    <row r="42" spans="1:23" ht="12.75" customHeight="1" x14ac:dyDescent="0.2">
      <c r="A42" s="144" t="str">
        <f>A10</f>
        <v>za travanj 2020. (isplata u svibnju 2020.)</v>
      </c>
      <c r="B42" s="144"/>
      <c r="C42" s="144"/>
      <c r="D42" s="144"/>
      <c r="E42" s="144"/>
      <c r="F42" s="144"/>
      <c r="G42" s="144"/>
      <c r="H42" s="144"/>
      <c r="I42" s="144"/>
      <c r="J42" s="144" t="str">
        <f>A10</f>
        <v>za travanj 2020. (isplata u svibnju 2020.)</v>
      </c>
      <c r="K42" s="144"/>
      <c r="L42" s="144"/>
      <c r="M42" s="144"/>
      <c r="N42" s="144"/>
      <c r="O42" s="144"/>
      <c r="P42" s="144"/>
      <c r="Q42" s="144"/>
      <c r="R42" s="144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45" t="s">
        <v>6</v>
      </c>
      <c r="C44" s="146"/>
      <c r="D44" s="146"/>
      <c r="E44" s="146"/>
      <c r="F44" s="146"/>
      <c r="G44" s="146"/>
      <c r="H44" s="146"/>
      <c r="I44" s="147"/>
      <c r="J44" s="29"/>
      <c r="K44" s="145" t="s">
        <v>6</v>
      </c>
      <c r="L44" s="146"/>
      <c r="M44" s="146"/>
      <c r="N44" s="146"/>
      <c r="O44" s="146"/>
      <c r="P44" s="146"/>
      <c r="Q44" s="146"/>
      <c r="R44" s="147"/>
      <c r="V44" s="3"/>
    </row>
    <row r="45" spans="1:23" x14ac:dyDescent="0.2">
      <c r="A45" s="30"/>
      <c r="B45" s="145" t="s">
        <v>1</v>
      </c>
      <c r="C45" s="147"/>
      <c r="D45" s="145" t="s">
        <v>7</v>
      </c>
      <c r="E45" s="147"/>
      <c r="F45" s="145" t="s">
        <v>70</v>
      </c>
      <c r="G45" s="147"/>
      <c r="H45" s="145" t="s">
        <v>8</v>
      </c>
      <c r="I45" s="147"/>
      <c r="J45" s="30"/>
      <c r="K45" s="145" t="s">
        <v>1</v>
      </c>
      <c r="L45" s="147"/>
      <c r="M45" s="145" t="s">
        <v>7</v>
      </c>
      <c r="N45" s="147"/>
      <c r="O45" s="145" t="s">
        <v>70</v>
      </c>
      <c r="P45" s="147"/>
      <c r="Q45" s="145" t="s">
        <v>8</v>
      </c>
      <c r="R45" s="147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42</v>
      </c>
      <c r="L48" s="61">
        <v>263.29000000000002</v>
      </c>
      <c r="M48" s="58"/>
      <c r="N48" s="51"/>
      <c r="O48" s="58">
        <v>40</v>
      </c>
      <c r="P48" s="51">
        <v>257.26</v>
      </c>
      <c r="Q48" s="58">
        <v>2</v>
      </c>
      <c r="R48" s="60">
        <v>383.73</v>
      </c>
      <c r="V48" s="3"/>
    </row>
    <row r="49" spans="1:23" x14ac:dyDescent="0.2">
      <c r="A49" s="93" t="s">
        <v>9</v>
      </c>
      <c r="B49" s="56">
        <v>11</v>
      </c>
      <c r="C49" s="57">
        <v>845.8</v>
      </c>
      <c r="D49" s="58" t="s">
        <v>103</v>
      </c>
      <c r="E49" s="51" t="s">
        <v>104</v>
      </c>
      <c r="F49" s="58">
        <v>10</v>
      </c>
      <c r="G49" s="59">
        <v>848.49</v>
      </c>
      <c r="H49" s="58">
        <v>1</v>
      </c>
      <c r="I49" s="60">
        <v>818.91</v>
      </c>
      <c r="J49" s="93" t="s">
        <v>9</v>
      </c>
      <c r="K49" s="56">
        <v>184</v>
      </c>
      <c r="L49" s="61">
        <v>810.13</v>
      </c>
      <c r="M49" s="58"/>
      <c r="N49" s="51"/>
      <c r="O49" s="58">
        <v>164</v>
      </c>
      <c r="P49" s="51">
        <v>808.35</v>
      </c>
      <c r="Q49" s="58">
        <v>20</v>
      </c>
      <c r="R49" s="60">
        <v>824.69</v>
      </c>
      <c r="S49" s="7"/>
      <c r="V49" s="3"/>
    </row>
    <row r="50" spans="1:23" x14ac:dyDescent="0.2">
      <c r="A50" s="93" t="s">
        <v>10</v>
      </c>
      <c r="B50" s="56">
        <v>114</v>
      </c>
      <c r="C50" s="62">
        <v>1345.35</v>
      </c>
      <c r="D50" s="58">
        <v>26</v>
      </c>
      <c r="E50" s="16">
        <v>1400.64</v>
      </c>
      <c r="F50" s="58">
        <v>79</v>
      </c>
      <c r="G50" s="16">
        <v>1329.44</v>
      </c>
      <c r="H50" s="58">
        <v>9</v>
      </c>
      <c r="I50" s="63">
        <v>1325.29</v>
      </c>
      <c r="J50" s="93" t="s">
        <v>10</v>
      </c>
      <c r="K50" s="56">
        <v>344</v>
      </c>
      <c r="L50" s="64">
        <v>1246.6600000000001</v>
      </c>
      <c r="M50" s="58"/>
      <c r="N50" s="16"/>
      <c r="O50" s="58">
        <v>291</v>
      </c>
      <c r="P50" s="16">
        <v>1250.58</v>
      </c>
      <c r="Q50" s="58">
        <v>53</v>
      </c>
      <c r="R50" s="63">
        <v>1225.0999999999999</v>
      </c>
      <c r="S50" s="7"/>
      <c r="V50" s="3"/>
    </row>
    <row r="51" spans="1:23" x14ac:dyDescent="0.2">
      <c r="A51" s="93" t="s">
        <v>11</v>
      </c>
      <c r="B51" s="56">
        <v>423</v>
      </c>
      <c r="C51" s="62">
        <v>1783.14</v>
      </c>
      <c r="D51" s="58">
        <v>129</v>
      </c>
      <c r="E51" s="16">
        <v>1746.62</v>
      </c>
      <c r="F51" s="58">
        <v>264</v>
      </c>
      <c r="G51" s="16">
        <v>1801.68</v>
      </c>
      <c r="H51" s="58">
        <v>30</v>
      </c>
      <c r="I51" s="63">
        <v>1777.03</v>
      </c>
      <c r="J51" s="93" t="s">
        <v>11</v>
      </c>
      <c r="K51" s="56">
        <v>799</v>
      </c>
      <c r="L51" s="64">
        <v>1770.22</v>
      </c>
      <c r="M51" s="58"/>
      <c r="N51" s="16"/>
      <c r="O51" s="58">
        <v>669</v>
      </c>
      <c r="P51" s="16">
        <v>1777.98</v>
      </c>
      <c r="Q51" s="58">
        <v>130</v>
      </c>
      <c r="R51" s="63">
        <v>1730.29</v>
      </c>
      <c r="S51" s="7"/>
      <c r="V51" s="3"/>
    </row>
    <row r="52" spans="1:23" x14ac:dyDescent="0.2">
      <c r="A52" s="93" t="s">
        <v>61</v>
      </c>
      <c r="B52" s="56">
        <v>590</v>
      </c>
      <c r="C52" s="62">
        <v>2264.85</v>
      </c>
      <c r="D52" s="58">
        <v>50</v>
      </c>
      <c r="E52" s="16">
        <v>2201.4499999999998</v>
      </c>
      <c r="F52" s="58">
        <v>462</v>
      </c>
      <c r="G52" s="16">
        <v>2267.6</v>
      </c>
      <c r="H52" s="58">
        <v>78</v>
      </c>
      <c r="I52" s="63">
        <v>2289.2600000000002</v>
      </c>
      <c r="J52" s="93" t="s">
        <v>61</v>
      </c>
      <c r="K52" s="56">
        <v>931</v>
      </c>
      <c r="L52" s="64">
        <v>2248.4</v>
      </c>
      <c r="M52" s="58"/>
      <c r="N52" s="16"/>
      <c r="O52" s="58">
        <v>873</v>
      </c>
      <c r="P52" s="16">
        <v>2249.31</v>
      </c>
      <c r="Q52" s="58">
        <v>58</v>
      </c>
      <c r="R52" s="63">
        <v>2234.6799999999998</v>
      </c>
      <c r="S52" s="7"/>
      <c r="V52" s="3"/>
    </row>
    <row r="53" spans="1:23" x14ac:dyDescent="0.2">
      <c r="A53" s="93" t="s">
        <v>62</v>
      </c>
      <c r="B53" s="56">
        <v>1516</v>
      </c>
      <c r="C53" s="62">
        <v>2802.91</v>
      </c>
      <c r="D53" s="58">
        <v>282</v>
      </c>
      <c r="E53" s="16">
        <v>2862.85</v>
      </c>
      <c r="F53" s="58">
        <v>1074</v>
      </c>
      <c r="G53" s="16">
        <v>2790.4</v>
      </c>
      <c r="H53" s="58">
        <v>160</v>
      </c>
      <c r="I53" s="63">
        <v>2781.19</v>
      </c>
      <c r="J53" s="93" t="s">
        <v>62</v>
      </c>
      <c r="K53" s="56">
        <v>1081</v>
      </c>
      <c r="L53" s="64">
        <v>2746.53</v>
      </c>
      <c r="M53" s="58"/>
      <c r="N53" s="16"/>
      <c r="O53" s="58">
        <v>947</v>
      </c>
      <c r="P53" s="16">
        <v>2726.69</v>
      </c>
      <c r="Q53" s="58">
        <v>134</v>
      </c>
      <c r="R53" s="63">
        <v>2886.76</v>
      </c>
      <c r="S53" s="7"/>
      <c r="V53" s="3"/>
    </row>
    <row r="54" spans="1:23" x14ac:dyDescent="0.2">
      <c r="A54" s="93" t="s">
        <v>63</v>
      </c>
      <c r="B54" s="56">
        <v>3748</v>
      </c>
      <c r="C54" s="62">
        <v>3273.69</v>
      </c>
      <c r="D54" s="58">
        <v>1116</v>
      </c>
      <c r="E54" s="16">
        <v>3267.27</v>
      </c>
      <c r="F54" s="58">
        <v>2442</v>
      </c>
      <c r="G54" s="16">
        <v>3278.99</v>
      </c>
      <c r="H54" s="58">
        <v>190</v>
      </c>
      <c r="I54" s="63">
        <v>3243.34</v>
      </c>
      <c r="J54" s="93" t="s">
        <v>63</v>
      </c>
      <c r="K54" s="56">
        <v>640</v>
      </c>
      <c r="L54" s="64">
        <v>3261.15</v>
      </c>
      <c r="M54" s="58"/>
      <c r="N54" s="16"/>
      <c r="O54" s="58">
        <v>566</v>
      </c>
      <c r="P54" s="16">
        <v>3261.28</v>
      </c>
      <c r="Q54" s="58">
        <v>74</v>
      </c>
      <c r="R54" s="63">
        <v>3260.11</v>
      </c>
      <c r="S54" s="7"/>
      <c r="V54" s="3"/>
    </row>
    <row r="55" spans="1:23" x14ac:dyDescent="0.2">
      <c r="A55" s="93" t="s">
        <v>64</v>
      </c>
      <c r="B55" s="56">
        <v>2961</v>
      </c>
      <c r="C55" s="62">
        <v>3745.39</v>
      </c>
      <c r="D55" s="58">
        <v>1345</v>
      </c>
      <c r="E55" s="16">
        <v>3782.47</v>
      </c>
      <c r="F55" s="58">
        <v>1412</v>
      </c>
      <c r="G55" s="16">
        <v>3715.9</v>
      </c>
      <c r="H55" s="58">
        <v>204</v>
      </c>
      <c r="I55" s="63">
        <v>3705.04</v>
      </c>
      <c r="J55" s="93" t="s">
        <v>64</v>
      </c>
      <c r="K55" s="56">
        <v>412</v>
      </c>
      <c r="L55" s="64">
        <v>3715.92</v>
      </c>
      <c r="M55" s="58"/>
      <c r="N55" s="16"/>
      <c r="O55" s="58">
        <v>310</v>
      </c>
      <c r="P55" s="16">
        <v>3721.78</v>
      </c>
      <c r="Q55" s="58">
        <v>102</v>
      </c>
      <c r="R55" s="63">
        <v>3698.12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2795</v>
      </c>
      <c r="C56" s="62">
        <v>4181.3500000000004</v>
      </c>
      <c r="D56" s="58">
        <v>887</v>
      </c>
      <c r="E56" s="16">
        <v>4203.75</v>
      </c>
      <c r="F56" s="58">
        <v>1749</v>
      </c>
      <c r="G56" s="16">
        <v>4167.3599999999997</v>
      </c>
      <c r="H56" s="58">
        <v>159</v>
      </c>
      <c r="I56" s="63">
        <v>4210.1400000000003</v>
      </c>
      <c r="J56" s="93" t="s">
        <v>65</v>
      </c>
      <c r="K56" s="56">
        <v>949</v>
      </c>
      <c r="L56" s="64">
        <v>4152.03</v>
      </c>
      <c r="M56" s="58"/>
      <c r="N56" s="16"/>
      <c r="O56" s="58">
        <v>831</v>
      </c>
      <c r="P56" s="16">
        <v>4153.67</v>
      </c>
      <c r="Q56" s="58">
        <v>118</v>
      </c>
      <c r="R56" s="63">
        <v>4140.46</v>
      </c>
      <c r="S56" s="7"/>
      <c r="V56" s="3"/>
    </row>
    <row r="57" spans="1:23" x14ac:dyDescent="0.2">
      <c r="A57" s="93" t="s">
        <v>66</v>
      </c>
      <c r="B57" s="56">
        <v>1212</v>
      </c>
      <c r="C57" s="62">
        <v>4740.72</v>
      </c>
      <c r="D57" s="58">
        <v>653</v>
      </c>
      <c r="E57" s="16">
        <v>4760.3599999999997</v>
      </c>
      <c r="F57" s="58">
        <v>455</v>
      </c>
      <c r="G57" s="16">
        <v>4717.12</v>
      </c>
      <c r="H57" s="58">
        <v>104</v>
      </c>
      <c r="I57" s="63">
        <v>4720.68</v>
      </c>
      <c r="J57" s="93" t="s">
        <v>66</v>
      </c>
      <c r="K57" s="56">
        <v>519</v>
      </c>
      <c r="L57" s="64">
        <v>4756.43</v>
      </c>
      <c r="M57" s="58"/>
      <c r="N57" s="16"/>
      <c r="O57" s="58">
        <v>464</v>
      </c>
      <c r="P57" s="16">
        <v>4759.08</v>
      </c>
      <c r="Q57" s="58">
        <v>55</v>
      </c>
      <c r="R57" s="63">
        <v>4734.0600000000004</v>
      </c>
      <c r="S57" s="7"/>
      <c r="V57" s="3"/>
    </row>
    <row r="58" spans="1:23" x14ac:dyDescent="0.2">
      <c r="A58" s="93" t="s">
        <v>12</v>
      </c>
      <c r="B58" s="56">
        <v>1196</v>
      </c>
      <c r="C58" s="62">
        <v>5418.88</v>
      </c>
      <c r="D58" s="58">
        <v>795</v>
      </c>
      <c r="E58" s="16">
        <v>5448.98</v>
      </c>
      <c r="F58" s="58">
        <v>305</v>
      </c>
      <c r="G58" s="16">
        <v>5345.1</v>
      </c>
      <c r="H58" s="58">
        <v>96</v>
      </c>
      <c r="I58" s="63">
        <v>5404.02</v>
      </c>
      <c r="J58" s="93" t="s">
        <v>12</v>
      </c>
      <c r="K58" s="56">
        <v>421</v>
      </c>
      <c r="L58" s="19">
        <v>5460.38</v>
      </c>
      <c r="M58" s="58"/>
      <c r="N58" s="16"/>
      <c r="O58" s="58">
        <v>392</v>
      </c>
      <c r="P58" s="16">
        <v>5467.05</v>
      </c>
      <c r="Q58" s="58">
        <v>29</v>
      </c>
      <c r="R58" s="63">
        <v>5370.17</v>
      </c>
      <c r="S58" s="7"/>
      <c r="V58" s="3"/>
    </row>
    <row r="59" spans="1:23" x14ac:dyDescent="0.2">
      <c r="A59" s="93" t="s">
        <v>13</v>
      </c>
      <c r="B59" s="56">
        <v>627</v>
      </c>
      <c r="C59" s="62">
        <v>6396.05</v>
      </c>
      <c r="D59" s="58">
        <v>493</v>
      </c>
      <c r="E59" s="16">
        <v>6396.48</v>
      </c>
      <c r="F59" s="58">
        <v>87</v>
      </c>
      <c r="G59" s="16">
        <v>6392.47</v>
      </c>
      <c r="H59" s="58">
        <v>47</v>
      </c>
      <c r="I59" s="63">
        <v>6398.18</v>
      </c>
      <c r="J59" s="93" t="s">
        <v>13</v>
      </c>
      <c r="K59" s="56">
        <v>213</v>
      </c>
      <c r="L59" s="19">
        <v>6483.11</v>
      </c>
      <c r="M59" s="58"/>
      <c r="N59" s="16"/>
      <c r="O59" s="58">
        <v>200</v>
      </c>
      <c r="P59" s="16">
        <v>6480.51</v>
      </c>
      <c r="Q59" s="58">
        <v>13</v>
      </c>
      <c r="R59" s="63">
        <v>6523.04</v>
      </c>
      <c r="S59" s="7"/>
      <c r="V59" s="3"/>
    </row>
    <row r="60" spans="1:23" x14ac:dyDescent="0.2">
      <c r="A60" s="93" t="s">
        <v>14</v>
      </c>
      <c r="B60" s="56">
        <v>194</v>
      </c>
      <c r="C60" s="62">
        <v>7430.61</v>
      </c>
      <c r="D60" s="58">
        <v>129</v>
      </c>
      <c r="E60" s="16">
        <v>7428.26</v>
      </c>
      <c r="F60" s="58">
        <v>43</v>
      </c>
      <c r="G60" s="16">
        <v>7432.85</v>
      </c>
      <c r="H60" s="58">
        <v>22</v>
      </c>
      <c r="I60" s="63">
        <v>7440</v>
      </c>
      <c r="J60" s="93" t="s">
        <v>14</v>
      </c>
      <c r="K60" s="56">
        <v>93</v>
      </c>
      <c r="L60" s="19">
        <v>7382.78</v>
      </c>
      <c r="M60" s="58"/>
      <c r="N60" s="16"/>
      <c r="O60" s="58">
        <v>89</v>
      </c>
      <c r="P60" s="16">
        <v>7377.08</v>
      </c>
      <c r="Q60" s="58">
        <v>4</v>
      </c>
      <c r="R60" s="63">
        <v>7509.67</v>
      </c>
      <c r="S60" s="7"/>
      <c r="V60" s="3"/>
    </row>
    <row r="61" spans="1:23" x14ac:dyDescent="0.2">
      <c r="A61" s="93" t="s">
        <v>67</v>
      </c>
      <c r="B61" s="56">
        <v>214</v>
      </c>
      <c r="C61" s="62">
        <v>9208.11</v>
      </c>
      <c r="D61" s="58">
        <v>154</v>
      </c>
      <c r="E61" s="16">
        <v>9293.61</v>
      </c>
      <c r="F61" s="58">
        <v>47</v>
      </c>
      <c r="G61" s="16">
        <v>9022.11</v>
      </c>
      <c r="H61" s="58">
        <v>13</v>
      </c>
      <c r="I61" s="63">
        <v>8867.75</v>
      </c>
      <c r="J61" s="93" t="s">
        <v>67</v>
      </c>
      <c r="K61" s="56">
        <v>54</v>
      </c>
      <c r="L61" s="19">
        <v>8944.19</v>
      </c>
      <c r="M61" s="58"/>
      <c r="N61" s="16"/>
      <c r="O61" s="58">
        <v>52</v>
      </c>
      <c r="P61" s="16">
        <v>8927.14</v>
      </c>
      <c r="Q61" s="58">
        <v>2</v>
      </c>
      <c r="R61" s="63">
        <v>9387.4</v>
      </c>
      <c r="S61" s="7"/>
      <c r="V61" s="3"/>
    </row>
    <row r="62" spans="1:23" x14ac:dyDescent="0.2">
      <c r="A62" s="48" t="s">
        <v>1</v>
      </c>
      <c r="B62" s="65">
        <v>15601</v>
      </c>
      <c r="C62" s="66">
        <v>3922.72</v>
      </c>
      <c r="D62" s="65">
        <v>6059</v>
      </c>
      <c r="E62" s="66">
        <v>4394.28</v>
      </c>
      <c r="F62" s="65">
        <v>8429</v>
      </c>
      <c r="G62" s="66">
        <v>3589.14</v>
      </c>
      <c r="H62" s="65">
        <v>1113</v>
      </c>
      <c r="I62" s="66">
        <v>3881.85</v>
      </c>
      <c r="J62" s="48" t="s">
        <v>1</v>
      </c>
      <c r="K62" s="65">
        <v>6682</v>
      </c>
      <c r="L62" s="66">
        <v>3283.73</v>
      </c>
      <c r="M62" s="65"/>
      <c r="N62" s="66"/>
      <c r="O62" s="65">
        <v>5888</v>
      </c>
      <c r="P62" s="66">
        <v>3305.29</v>
      </c>
      <c r="Q62" s="65">
        <v>794</v>
      </c>
      <c r="R62" s="66">
        <v>3123.83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Q14:R14"/>
    <mergeCell ref="K14:L14"/>
    <mergeCell ref="M14:N14"/>
    <mergeCell ref="J33:R33"/>
    <mergeCell ref="A37:I37"/>
    <mergeCell ref="J37:R37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J9:R9"/>
    <mergeCell ref="A6:I6"/>
    <mergeCell ref="J6:R6"/>
    <mergeCell ref="A7:I7"/>
    <mergeCell ref="J7:R7"/>
    <mergeCell ref="A8:I8"/>
    <mergeCell ref="J8:R8"/>
    <mergeCell ref="A9:I9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svibnju 2020.</vt:lpstr>
      <vt:lpstr>u svibnju 2020.-prema svotama</vt:lpstr>
      <vt:lpstr>u svibnju 2020.-svote bez MU</vt:lpstr>
      <vt:lpstr>'u svibnju 2020.'!Podrucje_ispisa</vt:lpstr>
      <vt:lpstr>'u svibnju 2020.-prema svotama'!Podrucje_ispisa</vt:lpstr>
      <vt:lpstr>'u svibnju 2020.-svote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2020-04-24T12:50:24Z</cp:lastPrinted>
  <dcterms:created xsi:type="dcterms:W3CDTF">2012-01-05T13:22:43Z</dcterms:created>
  <dcterms:modified xsi:type="dcterms:W3CDTF">2020-04-24T13:17:29Z</dcterms:modified>
</cp:coreProperties>
</file>