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0\"/>
    </mc:Choice>
  </mc:AlternateContent>
  <bookViews>
    <workbookView xWindow="0" yWindow="765" windowWidth="15195" windowHeight="7725" tabRatio="781"/>
  </bookViews>
  <sheets>
    <sheet name="u lipnju 2020." sheetId="7" r:id="rId1"/>
    <sheet name="u lipnju 2020.-prema svotama" sheetId="6" r:id="rId2"/>
    <sheet name="u lipnju 2020.-svote bez MU" sheetId="8" r:id="rId3"/>
  </sheets>
  <definedNames>
    <definedName name="_xlnm.Print_Area" localSheetId="0">'u lipnju 2020.'!$A$1:$E$54</definedName>
    <definedName name="_xlnm.Print_Area" localSheetId="1">'u lipnju 2020.-prema svotama'!$A$1:$R$65</definedName>
    <definedName name="_xlnm.Print_Area" localSheetId="2">'u lipnju 2020.-svote bez MU'!$A$1:$R$65</definedName>
  </definedNames>
  <calcPr calcId="162913"/>
</workbook>
</file>

<file path=xl/calcChain.xml><?xml version="1.0" encoding="utf-8"?>
<calcChain xmlns="http://schemas.openxmlformats.org/spreadsheetml/2006/main"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E44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B43" i="7" l="1"/>
  <c r="P48" i="7" s="1"/>
  <c r="D28" i="7"/>
  <c r="J11" i="8"/>
  <c r="A42" i="8"/>
  <c r="D36" i="7"/>
  <c r="D21" i="7"/>
  <c r="B44" i="7" l="1"/>
  <c r="P23" i="7" s="1"/>
  <c r="P47" i="7"/>
  <c r="Q48" i="7"/>
  <c r="Q47" i="7"/>
  <c r="D44" i="7"/>
  <c r="S23" i="7" s="1"/>
  <c r="R23" i="7" l="1"/>
  <c r="R24" i="7"/>
</calcChain>
</file>

<file path=xl/sharedStrings.xml><?xml version="1.0" encoding="utf-8"?>
<sst xmlns="http://schemas.openxmlformats.org/spreadsheetml/2006/main" count="407" uniqueCount="107">
  <si>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</si>
  <si>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</si>
  <si>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</si>
  <si>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</si>
  <si>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</si>
  <si>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</si>
  <si>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</si>
  <si>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</si>
  <si>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</si>
  <si>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</si>
  <si>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</si>
  <si>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</si>
  <si>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</si>
  <si>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</si>
  <si>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</si>
  <si>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</si>
  <si>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</si>
  <si>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</si>
  <si>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</si>
  <si>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</si>
  <si>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</si>
  <si>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</si>
  <si>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</si>
  <si>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</si>
  <si>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</si>
  <si>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</si>
  <si>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</si>
  <si>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</si>
  <si>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</si>
  <si>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>STAROSNA *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</si>
  <si>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</si>
  <si>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</si>
  <si>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</si>
  <si>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</si>
  <si>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</si>
  <si>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</si>
  <si>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</si>
  <si>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</si>
  <si>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</si>
  <si>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</si>
  <si>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</si>
  <si>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</si>
  <si>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</si>
  <si>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</si>
  <si>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</si>
  <si>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</si>
  <si>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</si>
  <si>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</si>
  <si>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</si>
  <si>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</si>
  <si>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</si>
  <si>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</si>
  <si>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</si>
  <si>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</si>
  <si>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</si>
  <si>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</si>
  <si>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</si>
  <si>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</si>
  <si>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</si>
  <si>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</si>
  <si>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</si>
  <si>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</si>
  <si>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</si>
  <si>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</si>
  <si>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</si>
  <si>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</si>
  <si>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</si>
  <si>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</si>
  <si>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</si>
  <si>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</si>
  <si>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</si>
  <si>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</si>
  <si>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</si>
  <si>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</si>
  <si>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</si>
  <si>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</si>
  <si>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</si>
  <si>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</si>
  <si>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</si>
  <si>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</si>
  <si>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</si>
  <si>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</si>
  <si>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</si>
  <si>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</si>
  <si>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</si>
  <si>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</si>
  <si>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</si>
  <si>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</si>
  <si>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</si>
  <si>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</si>
  <si>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</si>
  <si>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</si>
  <si>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</si>
  <si>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</si>
  <si>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</si>
  <si>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</si>
  <si>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r>
      <t>Starosna mirovina prevedena iz invalidske</t>
    </r>
    <r>
      <rPr>
        <vertAlign val="superscript"/>
        <sz val="10"/>
        <rFont val="Calibri"/>
        <family val="2"/>
        <charset val="238"/>
      </rPr>
      <t>1</t>
    </r>
    <r>
      <rPr>
        <sz val="10"/>
        <rFont val="Calibri"/>
        <family val="2"/>
        <charset val="238"/>
      </rPr>
      <t xml:space="preserve"> </t>
    </r>
  </si>
  <si>
    <r>
      <t>Starosna mirovina prevedena iz invalidske (čl. 36. ZOHBDR/2017.)</t>
    </r>
    <r>
      <rPr>
        <vertAlign val="superscript"/>
        <sz val="10"/>
        <rFont val="Calibri"/>
        <family val="2"/>
        <charset val="238"/>
      </rPr>
      <t>2</t>
    </r>
  </si>
  <si>
    <r>
      <rPr>
        <vertAlign val="superscript"/>
        <sz val="8"/>
        <color indexed="8"/>
        <rFont val="Calibri"/>
        <family val="2"/>
        <charset val="238"/>
      </rPr>
      <t xml:space="preserve">2 </t>
    </r>
    <r>
      <rPr>
        <sz val="8"/>
        <color indexed="8"/>
        <rFont val="Calibri"/>
        <family val="2"/>
        <charset val="238"/>
      </rPr>
      <t xml:space="preserve"> Primjena članka 36. i članka 202. Zakona o hrvatskim braniteljima iz Domovinskog rata i članovima njihovih obitelji (NN 121/17).</t>
    </r>
  </si>
  <si>
    <t>* Najniža mirovina (članak 49. stavak 3. ZOHBDR; Narodne novine 121/2017.) te starosna mirovina prevedena iz invalidske (čl. 36. i čl. 202.  ZOHBDR/2017.)</t>
  </si>
  <si>
    <r>
      <t>Invalidska</t>
    </r>
    <r>
      <rPr>
        <vertAlign val="superscript"/>
        <sz val="10"/>
        <rFont val="Calibri"/>
        <family val="2"/>
        <charset val="238"/>
      </rPr>
      <t>1</t>
    </r>
    <r>
      <rPr>
        <b/>
        <sz val="10"/>
        <rFont val="Calibri"/>
        <family val="2"/>
        <charset val="238"/>
      </rPr>
      <t xml:space="preserve"> </t>
    </r>
  </si>
  <si>
    <r>
      <t>Invalidska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</t>
    </r>
  </si>
  <si>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Primjena čl. 175. st. 7. i čl. 58. Zakona o mirovinskom osiguranju (NN 157/13, 151/14, 33/15, 93/15, 120/16, 18/18, 62/18, 115/18 i 102/19)  te 
primjena članka 36. i članka 202.  Zakona o hrvatskim braniteljima iz Domovinskog rata i članovima njihovih obitelji (NN 121/17) </t>
    </r>
    <r>
      <rPr>
        <b/>
        <i/>
        <sz val="8"/>
        <rFont val="Calibri"/>
        <family val="2"/>
        <charset val="238"/>
      </rPr>
      <t>za korisnike 
kojima su mirovine priznate prema općim propisima</t>
    </r>
    <r>
      <rPr>
        <sz val="8"/>
        <rFont val="Calibri"/>
        <family val="2"/>
        <charset val="238"/>
      </rPr>
      <t>, a određene prema spomenutom Zakonu.</t>
    </r>
  </si>
  <si>
    <t xml:space="preserve">         </t>
  </si>
  <si>
    <t xml:space="preserve">          </t>
  </si>
  <si>
    <t xml:space="preserve">kontrola: </t>
  </si>
  <si>
    <t>za svibanj 2020. (isplata u lipnju 2020.)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</si>
</sst>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0" applyFont="1" applyBorder="1"/>
    <xf numFmtId="0" fontId="15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4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vertical="top"/>
    </xf>
    <xf numFmtId="4" fontId="14" fillId="0" borderId="0" xfId="0" applyNumberFormat="1" applyFont="1" applyFill="1" applyAlignment="1">
      <alignment vertical="top"/>
    </xf>
    <xf numFmtId="0" fontId="14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8" fillId="0" borderId="0" xfId="0" applyFont="1" applyAlignment="1">
      <alignment vertical="top" wrapText="1"/>
    </xf>
    <xf numFmtId="0" fontId="14" fillId="0" borderId="8" xfId="0" applyFont="1" applyFill="1" applyBorder="1" applyAlignment="1"/>
    <xf numFmtId="0" fontId="14" fillId="0" borderId="3" xfId="0" applyFont="1" applyFill="1" applyBorder="1" applyAlignment="1"/>
    <xf numFmtId="4" fontId="14" fillId="0" borderId="9" xfId="0" applyNumberFormat="1" applyFont="1" applyFill="1" applyBorder="1" applyAlignment="1"/>
    <xf numFmtId="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6" xfId="0" applyNumberFormat="1" applyFont="1" applyFill="1" applyBorder="1" applyAlignment="1"/>
    <xf numFmtId="0" fontId="19" fillId="0" borderId="3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14" fillId="0" borderId="2" xfId="0" applyFont="1" applyFill="1" applyBorder="1" applyAlignment="1"/>
    <xf numFmtId="4" fontId="14" fillId="0" borderId="4" xfId="0" applyNumberFormat="1" applyFont="1" applyFill="1" applyBorder="1" applyAlignment="1"/>
    <xf numFmtId="1" fontId="14" fillId="0" borderId="3" xfId="0" applyNumberFormat="1" applyFont="1" applyFill="1" applyBorder="1" applyAlignment="1"/>
    <xf numFmtId="1" fontId="14" fillId="0" borderId="4" xfId="0" applyNumberFormat="1" applyFont="1" applyFill="1" applyBorder="1" applyAlignment="1"/>
    <xf numFmtId="1" fontId="15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0" fontId="15" fillId="0" borderId="2" xfId="0" applyFont="1" applyFill="1" applyBorder="1" applyAlignment="1"/>
    <xf numFmtId="4" fontId="14" fillId="0" borderId="5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0" fontId="22" fillId="0" borderId="0" xfId="0" applyFont="1" applyFill="1" applyBorder="1"/>
    <xf numFmtId="0" fontId="22" fillId="0" borderId="0" xfId="0" applyFont="1" applyFill="1" applyBorder="1" applyAlignment="1">
      <alignment vertical="top"/>
    </xf>
    <xf numFmtId="0" fontId="26" fillId="2" borderId="0" xfId="0" applyFont="1" applyFill="1" applyBorder="1"/>
    <xf numFmtId="0" fontId="22" fillId="2" borderId="0" xfId="0" applyFont="1" applyFill="1" applyBorder="1"/>
    <xf numFmtId="0" fontId="27" fillId="2" borderId="0" xfId="0" applyFont="1" applyFill="1" applyBorder="1"/>
    <xf numFmtId="0" fontId="22" fillId="2" borderId="0" xfId="0" applyFont="1" applyFill="1" applyBorder="1" applyAlignment="1">
      <alignment vertical="top"/>
    </xf>
    <xf numFmtId="1" fontId="22" fillId="2" borderId="0" xfId="0" applyNumberFormat="1" applyFont="1" applyFill="1" applyBorder="1"/>
    <xf numFmtId="2" fontId="22" fillId="2" borderId="0" xfId="0" applyNumberFormat="1" applyFont="1" applyFill="1" applyBorder="1"/>
    <xf numFmtId="0" fontId="22" fillId="0" borderId="0" xfId="0" applyFont="1" applyBorder="1"/>
    <xf numFmtId="1" fontId="22" fillId="0" borderId="0" xfId="0" applyNumberFormat="1" applyFont="1" applyFill="1" applyBorder="1"/>
    <xf numFmtId="0" fontId="22" fillId="0" borderId="0" xfId="0" applyFont="1" applyFill="1"/>
    <xf numFmtId="2" fontId="22" fillId="0" borderId="0" xfId="0" applyNumberFormat="1" applyFont="1" applyFill="1" applyBorder="1" applyAlignment="1">
      <alignment vertical="top"/>
    </xf>
    <xf numFmtId="1" fontId="13" fillId="0" borderId="0" xfId="0" applyNumberFormat="1" applyFont="1"/>
    <xf numFmtId="4" fontId="13" fillId="0" borderId="0" xfId="0" applyNumberFormat="1" applyFont="1"/>
    <xf numFmtId="2" fontId="13" fillId="0" borderId="0" xfId="0" applyNumberFormat="1" applyFont="1"/>
    <xf numFmtId="0" fontId="1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3" fillId="0" borderId="12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zoomScaleNormal="100" workbookViewId="0">
      <selection activeCell="J32" sqref="J32"/>
    </sheetView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6" customWidth="1"/>
    <col min="4" max="4" width="12.42578125" style="6" customWidth="1"/>
    <col min="5" max="5" width="12.140625" style="6" customWidth="1"/>
    <col min="6" max="6" width="9.140625" style="6"/>
    <col min="7" max="7" width="13" style="6" customWidth="1"/>
    <col min="8" max="13" width="9.140625" style="6"/>
    <col min="14" max="22" width="9.140625" style="121"/>
    <col min="23" max="23" width="9.140625" style="131"/>
    <col min="24" max="16384" width="9.140625" style="6"/>
  </cols>
  <sheetData>
    <row r="1" spans="1:23" x14ac:dyDescent="0.2">
      <c r="A1" s="8" t="s">
        <v>30</v>
      </c>
      <c r="B1" s="8"/>
      <c r="C1" s="9"/>
    </row>
    <row r="2" spans="1:23" x14ac:dyDescent="0.2">
      <c r="A2" s="8" t="s">
        <v>31</v>
      </c>
      <c r="B2" s="8"/>
      <c r="C2" s="9"/>
    </row>
    <row r="3" spans="1:23" x14ac:dyDescent="0.2">
      <c r="A3" s="70" t="s">
        <v>0</v>
      </c>
      <c r="B3" s="71"/>
      <c r="C3" s="10"/>
    </row>
    <row r="4" spans="1:23" ht="9" customHeight="1" x14ac:dyDescent="0.2">
      <c r="A4" s="70"/>
      <c r="B4" s="71"/>
      <c r="C4" s="10"/>
    </row>
    <row r="5" spans="1:23" x14ac:dyDescent="0.2">
      <c r="A5" s="136" t="s">
        <v>32</v>
      </c>
      <c r="B5" s="136"/>
      <c r="C5" s="136"/>
      <c r="D5" s="136"/>
      <c r="E5" s="136"/>
    </row>
    <row r="6" spans="1:23" x14ac:dyDescent="0.2">
      <c r="A6" s="136" t="s">
        <v>106</v>
      </c>
      <c r="B6" s="136"/>
      <c r="C6" s="136"/>
      <c r="D6" s="136"/>
      <c r="E6" s="136"/>
    </row>
    <row r="7" spans="1:23" ht="12" customHeight="1" x14ac:dyDescent="0.2">
      <c r="A7" s="10"/>
      <c r="B7" s="10"/>
      <c r="E7" s="11" t="s">
        <v>33</v>
      </c>
    </row>
    <row r="8" spans="1:23" x14ac:dyDescent="0.2">
      <c r="A8" s="137" t="s">
        <v>34</v>
      </c>
      <c r="B8" s="137" t="s">
        <v>22</v>
      </c>
      <c r="C8" s="137" t="s">
        <v>35</v>
      </c>
      <c r="D8" s="145" t="s">
        <v>36</v>
      </c>
      <c r="E8" s="146"/>
    </row>
    <row r="9" spans="1:23" ht="28.5" customHeight="1" x14ac:dyDescent="0.25">
      <c r="A9" s="138"/>
      <c r="B9" s="138"/>
      <c r="C9" s="138"/>
      <c r="D9" s="77" t="s">
        <v>37</v>
      </c>
      <c r="E9" s="78" t="s">
        <v>38</v>
      </c>
      <c r="O9" s="123" t="s">
        <v>94</v>
      </c>
      <c r="P9" s="124"/>
      <c r="Q9" s="124"/>
      <c r="R9" s="124"/>
      <c r="S9" s="124"/>
      <c r="T9" s="124"/>
      <c r="U9" s="124"/>
      <c r="V9" s="124"/>
      <c r="W9" s="121"/>
    </row>
    <row r="10" spans="1:23" x14ac:dyDescent="0.2">
      <c r="A10" s="79"/>
      <c r="B10" s="79"/>
      <c r="C10" s="79"/>
      <c r="D10" s="79"/>
      <c r="O10" s="124"/>
      <c r="P10" s="124"/>
      <c r="Q10" s="124"/>
      <c r="R10" s="124"/>
      <c r="S10" s="124"/>
      <c r="T10" s="124"/>
      <c r="U10" s="124"/>
      <c r="V10" s="124"/>
      <c r="W10" s="121"/>
    </row>
    <row r="11" spans="1:23" x14ac:dyDescent="0.2">
      <c r="A11" s="70" t="s">
        <v>39</v>
      </c>
      <c r="B11" s="70"/>
      <c r="C11" s="70"/>
      <c r="D11" s="70"/>
      <c r="O11" s="124"/>
      <c r="P11" s="124" t="s">
        <v>91</v>
      </c>
      <c r="Q11" s="124"/>
      <c r="R11" s="125" t="s">
        <v>95</v>
      </c>
      <c r="S11" s="124"/>
      <c r="T11" s="124"/>
      <c r="U11" s="124"/>
      <c r="V11" s="124"/>
      <c r="W11" s="121"/>
    </row>
    <row r="12" spans="1:23" ht="18.75" customHeight="1" x14ac:dyDescent="0.2">
      <c r="A12" s="96" t="s">
        <v>40</v>
      </c>
      <c r="B12" s="112">
        <f>P12</f>
        <v>499963</v>
      </c>
      <c r="C12" s="99">
        <f>Q12</f>
        <v>2732.56</v>
      </c>
      <c r="D12" s="96">
        <f>R12</f>
        <v>410540</v>
      </c>
      <c r="E12" s="99">
        <f>S12</f>
        <v>3154.59</v>
      </c>
      <c r="O12" s="124" t="s">
        <v>81</v>
      </c>
      <c r="P12" s="124">
        <v>499963</v>
      </c>
      <c r="Q12" s="124">
        <v>2732.56</v>
      </c>
      <c r="R12" s="124">
        <v>410540</v>
      </c>
      <c r="S12" s="124">
        <v>3154.59</v>
      </c>
      <c r="T12" s="124"/>
      <c r="U12" s="124"/>
      <c r="V12" s="124"/>
      <c r="W12" s="121"/>
    </row>
    <row r="13" spans="1:23" x14ac:dyDescent="0.2">
      <c r="A13" s="80" t="s">
        <v>54</v>
      </c>
      <c r="B13" s="113">
        <f>P14</f>
        <v>34615</v>
      </c>
      <c r="C13" s="111">
        <f>Q14</f>
        <v>3663.63</v>
      </c>
      <c r="D13" s="110">
        <f>R14</f>
        <v>30280</v>
      </c>
      <c r="E13" s="111">
        <f>S14</f>
        <v>3862.35</v>
      </c>
      <c r="O13" s="124" t="s">
        <v>82</v>
      </c>
      <c r="P13" s="124">
        <v>201323</v>
      </c>
      <c r="Q13" s="124">
        <v>2623.55</v>
      </c>
      <c r="R13" s="124">
        <v>164965</v>
      </c>
      <c r="S13" s="124">
        <v>2927.2</v>
      </c>
      <c r="T13" s="124"/>
      <c r="U13" s="124"/>
      <c r="V13" s="124"/>
      <c r="W13" s="121"/>
    </row>
    <row r="14" spans="1:23" ht="15" x14ac:dyDescent="0.2">
      <c r="A14" s="80" t="s">
        <v>96</v>
      </c>
      <c r="B14" s="113">
        <f>P16</f>
        <v>84218</v>
      </c>
      <c r="C14" s="111">
        <f>Q16</f>
        <v>2409</v>
      </c>
      <c r="D14" s="110">
        <f>R16</f>
        <v>72560</v>
      </c>
      <c r="E14" s="111">
        <f>S16</f>
        <v>2718.62</v>
      </c>
      <c r="O14" s="124" t="s">
        <v>83</v>
      </c>
      <c r="P14" s="124">
        <v>34615</v>
      </c>
      <c r="Q14" s="124">
        <v>3663.63</v>
      </c>
      <c r="R14" s="124">
        <v>30280</v>
      </c>
      <c r="S14" s="124">
        <v>3862.35</v>
      </c>
      <c r="T14" s="124"/>
      <c r="U14" s="124"/>
      <c r="V14" s="124"/>
      <c r="W14" s="121"/>
    </row>
    <row r="15" spans="1:23" x14ac:dyDescent="0.2">
      <c r="A15" s="26" t="s">
        <v>41</v>
      </c>
      <c r="B15" s="114">
        <f>P18</f>
        <v>618796</v>
      </c>
      <c r="C15" s="115">
        <f>Q18</f>
        <v>2740.61</v>
      </c>
      <c r="D15" s="116">
        <f>R18</f>
        <v>513380</v>
      </c>
      <c r="E15" s="115">
        <f>S18</f>
        <v>3134.71</v>
      </c>
      <c r="O15" s="124" t="s">
        <v>84</v>
      </c>
      <c r="P15" s="124">
        <v>327</v>
      </c>
      <c r="Q15" s="124">
        <v>2863.74</v>
      </c>
      <c r="R15" s="124">
        <v>318</v>
      </c>
      <c r="S15" s="124">
        <v>2875.14</v>
      </c>
      <c r="T15" s="124"/>
      <c r="U15" s="124"/>
      <c r="V15" s="124"/>
      <c r="W15" s="121"/>
    </row>
    <row r="16" spans="1:23" x14ac:dyDescent="0.2">
      <c r="A16" s="110" t="s">
        <v>42</v>
      </c>
      <c r="B16" s="113">
        <f>P13</f>
        <v>201323</v>
      </c>
      <c r="C16" s="111">
        <f>Q13</f>
        <v>2623.55</v>
      </c>
      <c r="D16" s="110">
        <f>R13</f>
        <v>164965</v>
      </c>
      <c r="E16" s="111">
        <f>S13</f>
        <v>2927.2</v>
      </c>
      <c r="O16" s="124" t="s">
        <v>85</v>
      </c>
      <c r="P16" s="124">
        <v>84218</v>
      </c>
      <c r="Q16" s="124">
        <v>2409</v>
      </c>
      <c r="R16" s="124">
        <v>72560</v>
      </c>
      <c r="S16" s="124">
        <v>2718.62</v>
      </c>
      <c r="T16" s="124"/>
      <c r="U16" s="124"/>
      <c r="V16" s="124"/>
      <c r="W16" s="121"/>
    </row>
    <row r="17" spans="1:23" ht="15.75" customHeight="1" x14ac:dyDescent="0.2">
      <c r="A17" s="81" t="s">
        <v>55</v>
      </c>
      <c r="B17" s="113">
        <f>P15</f>
        <v>327</v>
      </c>
      <c r="C17" s="111">
        <f>Q15</f>
        <v>2863.74</v>
      </c>
      <c r="D17" s="110">
        <f>R15</f>
        <v>318</v>
      </c>
      <c r="E17" s="111">
        <f>S15</f>
        <v>2875.14</v>
      </c>
      <c r="O17" s="124" t="s">
        <v>86</v>
      </c>
      <c r="P17" s="124">
        <v>820446</v>
      </c>
      <c r="Q17" s="124">
        <v>2711.93</v>
      </c>
      <c r="R17" s="124">
        <v>678663</v>
      </c>
      <c r="S17" s="124">
        <v>3084.15</v>
      </c>
      <c r="T17" s="124">
        <f>SUM(P12:P16)-P17</f>
        <v>0</v>
      </c>
      <c r="U17" s="124">
        <f>SUM(R12:R16)-R17</f>
        <v>0</v>
      </c>
      <c r="V17" s="124">
        <f>SUM(P17,P19,P20)-P21</f>
        <v>0</v>
      </c>
      <c r="W17" s="121"/>
    </row>
    <row r="18" spans="1:23" x14ac:dyDescent="0.2">
      <c r="A18" s="26" t="s">
        <v>43</v>
      </c>
      <c r="B18" s="114">
        <f>P17</f>
        <v>820446</v>
      </c>
      <c r="C18" s="115">
        <f>Q17</f>
        <v>2711.93</v>
      </c>
      <c r="D18" s="116">
        <f>R17</f>
        <v>678663</v>
      </c>
      <c r="E18" s="115">
        <f>S17</f>
        <v>3084.15</v>
      </c>
      <c r="O18" s="124" t="s">
        <v>87</v>
      </c>
      <c r="P18" s="124">
        <v>618796</v>
      </c>
      <c r="Q18" s="124">
        <v>2740.61</v>
      </c>
      <c r="R18" s="124">
        <v>513380</v>
      </c>
      <c r="S18" s="124">
        <v>3134.71</v>
      </c>
      <c r="T18" s="124">
        <f>SUM(P12,P14,P16)-P18</f>
        <v>0</v>
      </c>
      <c r="U18" s="124">
        <f>SUM(R12,R14,R16)-R18</f>
        <v>0</v>
      </c>
      <c r="V18" s="124"/>
      <c r="W18" s="121"/>
    </row>
    <row r="19" spans="1:23" ht="15" x14ac:dyDescent="0.2">
      <c r="A19" s="110" t="s">
        <v>100</v>
      </c>
      <c r="B19" s="113">
        <f t="shared" ref="B19:E20" si="0">P19</f>
        <v>110631</v>
      </c>
      <c r="C19" s="111">
        <f t="shared" si="0"/>
        <v>2056.39</v>
      </c>
      <c r="D19" s="110">
        <f t="shared" si="0"/>
        <v>104489</v>
      </c>
      <c r="E19" s="111">
        <f t="shared" si="0"/>
        <v>2149.08</v>
      </c>
      <c r="O19" s="124" t="s">
        <v>88</v>
      </c>
      <c r="P19" s="124">
        <v>110631</v>
      </c>
      <c r="Q19" s="124">
        <v>2056.39</v>
      </c>
      <c r="R19" s="124">
        <v>104489</v>
      </c>
      <c r="S19" s="124">
        <v>2149.08</v>
      </c>
      <c r="T19" s="124"/>
      <c r="U19" s="124"/>
      <c r="V19" s="124"/>
      <c r="W19" s="121"/>
    </row>
    <row r="20" spans="1:23" s="75" customFormat="1" ht="16.5" customHeight="1" x14ac:dyDescent="0.2">
      <c r="A20" s="110" t="s">
        <v>44</v>
      </c>
      <c r="B20" s="113">
        <f t="shared" si="0"/>
        <v>218892</v>
      </c>
      <c r="C20" s="111">
        <f t="shared" si="0"/>
        <v>2063.0700000000002</v>
      </c>
      <c r="D20" s="110">
        <f t="shared" si="0"/>
        <v>188618</v>
      </c>
      <c r="E20" s="117">
        <f t="shared" si="0"/>
        <v>2296.09</v>
      </c>
      <c r="G20" s="76"/>
      <c r="N20" s="122"/>
      <c r="O20" s="126" t="s">
        <v>89</v>
      </c>
      <c r="P20" s="126">
        <v>218892</v>
      </c>
      <c r="Q20" s="126">
        <v>2063.0700000000002</v>
      </c>
      <c r="R20" s="126">
        <v>188618</v>
      </c>
      <c r="S20" s="126">
        <v>2296.09</v>
      </c>
      <c r="T20" s="126"/>
      <c r="U20" s="126"/>
      <c r="V20" s="126"/>
      <c r="W20" s="122"/>
    </row>
    <row r="21" spans="1:23" ht="15.75" customHeight="1" x14ac:dyDescent="0.2">
      <c r="A21" s="14" t="s">
        <v>45</v>
      </c>
      <c r="B21" s="86">
        <f>SUM(P17,P19,P20)</f>
        <v>1149969</v>
      </c>
      <c r="C21" s="87">
        <f>Q21</f>
        <v>2525.36</v>
      </c>
      <c r="D21" s="88">
        <f>SUM(D18:D20)</f>
        <v>971770</v>
      </c>
      <c r="E21" s="87">
        <f>S21</f>
        <v>2830.65</v>
      </c>
      <c r="G21" s="67"/>
      <c r="O21" s="124" t="s">
        <v>90</v>
      </c>
      <c r="P21" s="124">
        <v>1149969</v>
      </c>
      <c r="Q21" s="124">
        <v>2525.36</v>
      </c>
      <c r="R21" s="124">
        <v>971770</v>
      </c>
      <c r="S21" s="124">
        <v>2830.65</v>
      </c>
      <c r="T21" s="124">
        <f>SUM(P17,P19,P20)-P21</f>
        <v>0</v>
      </c>
      <c r="U21" s="124">
        <f>SUM(R17,R19,R20)-R21</f>
        <v>0</v>
      </c>
      <c r="V21" s="124"/>
      <c r="W21" s="121"/>
    </row>
    <row r="22" spans="1:23" ht="16.5" customHeight="1" x14ac:dyDescent="0.2">
      <c r="A22" s="82"/>
      <c r="B22" s="83"/>
      <c r="C22" s="83"/>
      <c r="D22" s="5"/>
      <c r="O22" s="124" t="s">
        <v>92</v>
      </c>
      <c r="P22" s="124">
        <v>1243621</v>
      </c>
      <c r="Q22" s="124">
        <v>2743.31</v>
      </c>
      <c r="R22" s="124">
        <v>1065252</v>
      </c>
      <c r="S22" s="124">
        <v>3058.24</v>
      </c>
      <c r="T22" s="124"/>
      <c r="U22" s="124"/>
      <c r="V22" s="124"/>
      <c r="W22" s="121"/>
    </row>
    <row r="23" spans="1:23" x14ac:dyDescent="0.2">
      <c r="A23" s="70" t="s">
        <v>50</v>
      </c>
      <c r="B23" s="70"/>
      <c r="C23" s="70"/>
      <c r="D23" s="70"/>
      <c r="O23" s="124" t="s">
        <v>93</v>
      </c>
      <c r="P23" s="127">
        <f>B44-B36-B28-B21-B43</f>
        <v>0</v>
      </c>
      <c r="Q23" s="124"/>
      <c r="R23" s="124">
        <f>D44-D43-D36-D28-D21</f>
        <v>0</v>
      </c>
      <c r="S23" s="128">
        <f>((D21*E21)+(D28*E28)+(D36*E36)+(D43*E43))/D44</f>
        <v>3058.2433939387115</v>
      </c>
      <c r="T23" s="124">
        <f>R18-R16-R14-R12</f>
        <v>0</v>
      </c>
      <c r="U23" s="124"/>
      <c r="V23" s="124"/>
      <c r="W23" s="121"/>
    </row>
    <row r="24" spans="1:23" x14ac:dyDescent="0.2">
      <c r="A24" s="18" t="s">
        <v>51</v>
      </c>
      <c r="B24" s="18"/>
      <c r="C24" s="18"/>
      <c r="D24" s="18"/>
      <c r="O24" s="124"/>
      <c r="P24" s="124"/>
      <c r="Q24" s="124"/>
      <c r="R24" s="124">
        <f>D44-D43-D36-D28-D21</f>
        <v>0</v>
      </c>
      <c r="S24" s="124"/>
      <c r="T24" s="124"/>
      <c r="U24" s="124"/>
      <c r="V24" s="124"/>
      <c r="W24" s="121"/>
    </row>
    <row r="25" spans="1:23" ht="18.75" customHeight="1" x14ac:dyDescent="0.2">
      <c r="A25" s="97" t="s">
        <v>40</v>
      </c>
      <c r="B25" s="96">
        <f t="shared" ref="B25:E27" si="1">P25</f>
        <v>6179</v>
      </c>
      <c r="C25" s="99">
        <f t="shared" si="1"/>
        <v>4373.83</v>
      </c>
      <c r="D25" s="97">
        <f t="shared" si="1"/>
        <v>6092</v>
      </c>
      <c r="E25" s="99">
        <f t="shared" si="1"/>
        <v>4394.32</v>
      </c>
      <c r="O25" s="124"/>
      <c r="P25" s="124">
        <v>6179</v>
      </c>
      <c r="Q25" s="124">
        <v>4373.83</v>
      </c>
      <c r="R25" s="124">
        <v>6092</v>
      </c>
      <c r="S25" s="124">
        <v>4394.32</v>
      </c>
      <c r="T25" s="124"/>
      <c r="U25" s="124"/>
      <c r="V25" s="124"/>
      <c r="W25" s="121"/>
    </row>
    <row r="26" spans="1:23" x14ac:dyDescent="0.2">
      <c r="A26" s="100" t="s">
        <v>46</v>
      </c>
      <c r="B26" s="110">
        <f t="shared" si="1"/>
        <v>8446</v>
      </c>
      <c r="C26" s="111">
        <f t="shared" si="1"/>
        <v>3584.97</v>
      </c>
      <c r="D26" s="100">
        <f t="shared" si="1"/>
        <v>8440</v>
      </c>
      <c r="E26" s="111">
        <f t="shared" si="1"/>
        <v>3586.63</v>
      </c>
      <c r="O26" s="124"/>
      <c r="P26" s="124">
        <v>8446</v>
      </c>
      <c r="Q26" s="124">
        <v>3584.97</v>
      </c>
      <c r="R26" s="124">
        <v>8440</v>
      </c>
      <c r="S26" s="124">
        <v>3586.63</v>
      </c>
      <c r="T26" s="124"/>
      <c r="U26" s="124"/>
      <c r="V26" s="124"/>
      <c r="W26" s="121"/>
    </row>
    <row r="27" spans="1:23" s="75" customFormat="1" ht="16.5" customHeight="1" x14ac:dyDescent="0.2">
      <c r="A27" s="100" t="s">
        <v>44</v>
      </c>
      <c r="B27" s="110">
        <f t="shared" si="1"/>
        <v>1131</v>
      </c>
      <c r="C27" s="111">
        <f t="shared" si="1"/>
        <v>3873.26</v>
      </c>
      <c r="D27" s="100">
        <f t="shared" si="1"/>
        <v>1123</v>
      </c>
      <c r="E27" s="111">
        <f t="shared" si="1"/>
        <v>3890.95</v>
      </c>
      <c r="N27" s="122"/>
      <c r="O27" s="126"/>
      <c r="P27" s="126">
        <v>1131</v>
      </c>
      <c r="Q27" s="126">
        <v>3873.26</v>
      </c>
      <c r="R27" s="129">
        <v>1123</v>
      </c>
      <c r="S27" s="129">
        <v>3890.95</v>
      </c>
      <c r="T27" s="126"/>
      <c r="U27" s="126"/>
      <c r="V27" s="126"/>
      <c r="W27" s="122"/>
    </row>
    <row r="28" spans="1:23" ht="15.75" customHeight="1" x14ac:dyDescent="0.2">
      <c r="A28" s="14" t="s">
        <v>1</v>
      </c>
      <c r="B28" s="88">
        <f>SUM(P25:P27)</f>
        <v>15756</v>
      </c>
      <c r="C28" s="87">
        <f>Q28</f>
        <v>3915.03</v>
      </c>
      <c r="D28" s="88">
        <f>SUM(D25:D27)</f>
        <v>15655</v>
      </c>
      <c r="E28" s="87">
        <f>S28</f>
        <v>3922.77</v>
      </c>
      <c r="O28" s="124"/>
      <c r="P28" s="124">
        <v>15756</v>
      </c>
      <c r="Q28" s="124">
        <v>3915.03</v>
      </c>
      <c r="R28" s="129">
        <v>15655</v>
      </c>
      <c r="S28" s="129">
        <v>3922.77</v>
      </c>
      <c r="T28" s="124">
        <f>P28-P25-P26-P27</f>
        <v>0</v>
      </c>
      <c r="U28" s="124">
        <f>R28-R25-R26-R27</f>
        <v>0</v>
      </c>
      <c r="V28" s="124"/>
      <c r="W28" s="121"/>
    </row>
    <row r="29" spans="1:23" ht="16.5" customHeight="1" x14ac:dyDescent="0.2">
      <c r="A29" s="21"/>
      <c r="B29" s="22"/>
      <c r="C29" s="22"/>
      <c r="D29" s="25"/>
      <c r="O29" s="124"/>
      <c r="P29" s="124"/>
      <c r="Q29" s="124"/>
      <c r="R29" s="124"/>
      <c r="S29" s="124"/>
      <c r="T29" s="124"/>
      <c r="U29" s="124"/>
      <c r="V29" s="124"/>
      <c r="W29" s="121"/>
    </row>
    <row r="30" spans="1:23" x14ac:dyDescent="0.2">
      <c r="A30" s="141" t="s">
        <v>56</v>
      </c>
      <c r="B30" s="141"/>
      <c r="C30" s="141"/>
      <c r="D30" s="141"/>
      <c r="E30" s="141"/>
      <c r="O30" s="124"/>
      <c r="P30" s="124"/>
      <c r="Q30" s="124"/>
      <c r="R30" s="124"/>
      <c r="S30" s="124"/>
      <c r="T30" s="124"/>
      <c r="U30" s="124"/>
      <c r="V30" s="124"/>
      <c r="W30" s="121"/>
    </row>
    <row r="31" spans="1:23" x14ac:dyDescent="0.2">
      <c r="A31" s="20" t="s">
        <v>57</v>
      </c>
      <c r="O31" s="124"/>
      <c r="P31" s="124"/>
      <c r="Q31" s="124"/>
      <c r="R31" s="124"/>
      <c r="S31" s="124"/>
      <c r="T31" s="124"/>
      <c r="U31" s="124"/>
      <c r="V31" s="124"/>
      <c r="W31" s="121"/>
    </row>
    <row r="32" spans="1:23" ht="15" customHeight="1" x14ac:dyDescent="0.2">
      <c r="A32" s="96" t="s">
        <v>59</v>
      </c>
      <c r="B32" s="97">
        <f t="shared" ref="B32:E35" si="2">P32</f>
        <v>1587</v>
      </c>
      <c r="C32" s="98">
        <f t="shared" si="2"/>
        <v>3074.63</v>
      </c>
      <c r="D32" s="97">
        <f t="shared" si="2"/>
        <v>1587</v>
      </c>
      <c r="E32" s="99">
        <f t="shared" si="2"/>
        <v>3074.63</v>
      </c>
      <c r="O32" s="124"/>
      <c r="P32" s="124">
        <v>1587</v>
      </c>
      <c r="Q32" s="124">
        <v>3074.63</v>
      </c>
      <c r="R32" s="124">
        <v>1587</v>
      </c>
      <c r="S32" s="124">
        <v>3074.63</v>
      </c>
      <c r="T32" s="124"/>
      <c r="U32" s="124"/>
      <c r="V32" s="124"/>
      <c r="W32" s="121"/>
    </row>
    <row r="33" spans="1:23" ht="15" customHeight="1" x14ac:dyDescent="0.2">
      <c r="A33" s="94" t="s">
        <v>97</v>
      </c>
      <c r="B33" s="100">
        <f>P33</f>
        <v>1072</v>
      </c>
      <c r="C33" s="101">
        <f>Q33</f>
        <v>3782.04</v>
      </c>
      <c r="D33" s="100">
        <f>R33</f>
        <v>1070</v>
      </c>
      <c r="E33" s="102">
        <f>S33</f>
        <v>3783.11</v>
      </c>
      <c r="O33" s="124"/>
      <c r="P33" s="124">
        <v>1072</v>
      </c>
      <c r="Q33" s="124">
        <v>3782.04</v>
      </c>
      <c r="R33" s="124">
        <v>1070</v>
      </c>
      <c r="S33" s="124">
        <v>3783.11</v>
      </c>
      <c r="T33" s="124"/>
      <c r="U33" s="124"/>
      <c r="V33" s="124"/>
      <c r="W33" s="121"/>
    </row>
    <row r="34" spans="1:23" ht="15" customHeight="1" x14ac:dyDescent="0.2">
      <c r="A34" s="80" t="s">
        <v>101</v>
      </c>
      <c r="B34" s="100">
        <f t="shared" si="2"/>
        <v>53912</v>
      </c>
      <c r="C34" s="101">
        <f t="shared" si="2"/>
        <v>5827.03</v>
      </c>
      <c r="D34" s="100">
        <f t="shared" si="2"/>
        <v>53853</v>
      </c>
      <c r="E34" s="102">
        <f t="shared" si="2"/>
        <v>5829.82</v>
      </c>
      <c r="O34" s="124"/>
      <c r="P34" s="124">
        <v>53912</v>
      </c>
      <c r="Q34" s="124">
        <v>5827.03</v>
      </c>
      <c r="R34" s="124">
        <v>53853</v>
      </c>
      <c r="S34" s="124">
        <v>5829.82</v>
      </c>
      <c r="T34" s="124"/>
      <c r="U34" s="124"/>
      <c r="V34" s="124"/>
      <c r="W34" s="121"/>
    </row>
    <row r="35" spans="1:23" s="75" customFormat="1" ht="15" customHeight="1" x14ac:dyDescent="0.2">
      <c r="A35" s="80" t="s">
        <v>44</v>
      </c>
      <c r="B35" s="100">
        <f t="shared" si="2"/>
        <v>14622</v>
      </c>
      <c r="C35" s="101">
        <f t="shared" si="2"/>
        <v>6892.03</v>
      </c>
      <c r="D35" s="100">
        <f t="shared" si="2"/>
        <v>14615</v>
      </c>
      <c r="E35" s="102">
        <f t="shared" si="2"/>
        <v>6893.66</v>
      </c>
      <c r="N35" s="122"/>
      <c r="O35" s="126"/>
      <c r="P35" s="126">
        <v>14622</v>
      </c>
      <c r="Q35" s="126">
        <v>6892.03</v>
      </c>
      <c r="R35" s="126">
        <v>14615</v>
      </c>
      <c r="S35" s="126">
        <v>6893.66</v>
      </c>
      <c r="T35" s="126"/>
      <c r="U35" s="126"/>
      <c r="V35" s="126"/>
      <c r="W35" s="122"/>
    </row>
    <row r="36" spans="1:23" ht="17.25" customHeight="1" x14ac:dyDescent="0.2">
      <c r="A36" s="14" t="s">
        <v>1</v>
      </c>
      <c r="B36" s="88">
        <f>SUM(P32:P35)</f>
        <v>71193</v>
      </c>
      <c r="C36" s="87">
        <f>Q36</f>
        <v>5953.62</v>
      </c>
      <c r="D36" s="88">
        <f>SUM(D32:D35)</f>
        <v>71125</v>
      </c>
      <c r="E36" s="87">
        <f>S36</f>
        <v>5956.15</v>
      </c>
      <c r="O36" s="124"/>
      <c r="P36" s="124">
        <v>71193</v>
      </c>
      <c r="Q36" s="124">
        <v>5953.62</v>
      </c>
      <c r="R36" s="124">
        <v>71125</v>
      </c>
      <c r="S36" s="124">
        <v>5956.15</v>
      </c>
      <c r="T36" s="124">
        <f>P36-P32-P33-P34-P35</f>
        <v>0</v>
      </c>
      <c r="U36" s="124">
        <f>R36-R32-R33-R34-R35</f>
        <v>0</v>
      </c>
      <c r="V36" s="124"/>
      <c r="W36" s="121"/>
    </row>
    <row r="37" spans="1:23" ht="16.5" customHeight="1" x14ac:dyDescent="0.2">
      <c r="A37" s="18"/>
      <c r="B37" s="89"/>
      <c r="C37" s="89"/>
      <c r="D37" s="90"/>
      <c r="E37" s="91"/>
      <c r="O37" s="124"/>
      <c r="P37" s="124"/>
      <c r="Q37" s="124"/>
      <c r="R37" s="124"/>
      <c r="S37" s="124"/>
      <c r="T37" s="124"/>
      <c r="U37" s="124"/>
      <c r="V37" s="124"/>
      <c r="W37" s="121"/>
    </row>
    <row r="38" spans="1:23" x14ac:dyDescent="0.2">
      <c r="A38" s="18" t="s">
        <v>52</v>
      </c>
      <c r="B38" s="18"/>
      <c r="C38" s="18"/>
      <c r="D38" s="18"/>
      <c r="O38" s="124"/>
      <c r="P38" s="124"/>
      <c r="Q38" s="124"/>
      <c r="R38" s="124"/>
      <c r="S38" s="124"/>
      <c r="T38" s="124"/>
      <c r="U38" s="124"/>
      <c r="V38" s="124"/>
      <c r="W38" s="121"/>
    </row>
    <row r="39" spans="1:23" x14ac:dyDescent="0.2">
      <c r="A39" s="18" t="s">
        <v>53</v>
      </c>
      <c r="B39" s="18"/>
      <c r="C39" s="18"/>
      <c r="D39" s="18"/>
      <c r="O39" s="124"/>
      <c r="P39" s="124"/>
      <c r="Q39" s="124"/>
      <c r="R39" s="124"/>
      <c r="S39" s="124"/>
      <c r="T39" s="124"/>
      <c r="U39" s="124"/>
      <c r="V39" s="124"/>
      <c r="W39" s="121"/>
    </row>
    <row r="40" spans="1:23" x14ac:dyDescent="0.2">
      <c r="A40" s="18" t="s">
        <v>76</v>
      </c>
      <c r="B40" s="18"/>
      <c r="C40" s="18"/>
      <c r="D40" s="18"/>
      <c r="O40" s="124"/>
      <c r="P40" s="124"/>
      <c r="Q40" s="124"/>
      <c r="R40" s="124"/>
      <c r="S40" s="124"/>
      <c r="T40" s="124"/>
      <c r="U40" s="124"/>
      <c r="V40" s="124"/>
      <c r="W40" s="121"/>
    </row>
    <row r="41" spans="1:23" ht="18.75" customHeight="1" x14ac:dyDescent="0.2">
      <c r="A41" s="84" t="s">
        <v>46</v>
      </c>
      <c r="B41" s="103">
        <f t="shared" ref="B41:E42" si="3">P41</f>
        <v>5893</v>
      </c>
      <c r="C41" s="104">
        <f t="shared" si="3"/>
        <v>3307.14</v>
      </c>
      <c r="D41" s="103">
        <f t="shared" si="3"/>
        <v>5893</v>
      </c>
      <c r="E41" s="105">
        <f t="shared" si="3"/>
        <v>3307.14</v>
      </c>
      <c r="O41" s="124"/>
      <c r="P41" s="129">
        <v>5893</v>
      </c>
      <c r="Q41" s="129">
        <v>3307.14</v>
      </c>
      <c r="R41" s="124">
        <v>5893</v>
      </c>
      <c r="S41" s="124">
        <v>3307.14</v>
      </c>
      <c r="T41" s="124"/>
      <c r="U41" s="124"/>
      <c r="V41" s="124"/>
      <c r="W41" s="121"/>
    </row>
    <row r="42" spans="1:23" s="75" customFormat="1" ht="16.5" customHeight="1" x14ac:dyDescent="0.2">
      <c r="A42" s="80" t="s">
        <v>44</v>
      </c>
      <c r="B42" s="106">
        <f t="shared" si="3"/>
        <v>810</v>
      </c>
      <c r="C42" s="107">
        <f t="shared" si="3"/>
        <v>3123.32</v>
      </c>
      <c r="D42" s="108">
        <f t="shared" si="3"/>
        <v>809</v>
      </c>
      <c r="E42" s="109">
        <f t="shared" si="3"/>
        <v>3124.87</v>
      </c>
      <c r="N42" s="122"/>
      <c r="O42" s="126"/>
      <c r="P42" s="129">
        <v>810</v>
      </c>
      <c r="Q42" s="129">
        <v>3123.32</v>
      </c>
      <c r="R42" s="126">
        <v>809</v>
      </c>
      <c r="S42" s="126">
        <v>3124.87</v>
      </c>
      <c r="T42" s="126"/>
      <c r="U42" s="126"/>
      <c r="V42" s="126"/>
      <c r="W42" s="122"/>
    </row>
    <row r="43" spans="1:23" ht="15" customHeight="1" x14ac:dyDescent="0.2">
      <c r="A43" s="14" t="s">
        <v>1</v>
      </c>
      <c r="B43" s="88">
        <f>SUM(B41:B42)</f>
        <v>6703</v>
      </c>
      <c r="C43" s="87">
        <f>Q43</f>
        <v>3284.92</v>
      </c>
      <c r="D43" s="92">
        <f>R43</f>
        <v>6702</v>
      </c>
      <c r="E43" s="87">
        <f>S43</f>
        <v>3285.14</v>
      </c>
      <c r="O43" s="124"/>
      <c r="P43" s="129">
        <v>6703</v>
      </c>
      <c r="Q43" s="129">
        <v>3284.92</v>
      </c>
      <c r="R43" s="124">
        <v>6702</v>
      </c>
      <c r="S43" s="124">
        <v>3285.14</v>
      </c>
      <c r="T43" s="124"/>
      <c r="U43" s="124"/>
      <c r="V43" s="124"/>
      <c r="W43" s="121"/>
    </row>
    <row r="44" spans="1:23" ht="18" customHeight="1" x14ac:dyDescent="0.2">
      <c r="A44" s="14" t="s">
        <v>47</v>
      </c>
      <c r="B44" s="86">
        <f>SUM(B21,B28,B36,B43)</f>
        <v>1243621</v>
      </c>
      <c r="C44" s="87">
        <f>Q22</f>
        <v>2743.31</v>
      </c>
      <c r="D44" s="88">
        <f>SUM(D21,D28,D36,D43)</f>
        <v>1065252</v>
      </c>
      <c r="E44" s="87">
        <f>S22</f>
        <v>3058.24</v>
      </c>
    </row>
    <row r="45" spans="1:23" ht="6" customHeight="1" x14ac:dyDescent="0.2">
      <c r="A45" s="21"/>
      <c r="B45" s="22"/>
      <c r="C45" s="23"/>
      <c r="D45" s="22"/>
      <c r="E45" s="23"/>
    </row>
    <row r="46" spans="1:23" x14ac:dyDescent="0.2">
      <c r="A46" s="18" t="s">
        <v>48</v>
      </c>
      <c r="B46" s="24"/>
      <c r="C46" s="24"/>
      <c r="D46" s="25"/>
      <c r="P46" s="121" t="s">
        <v>105</v>
      </c>
    </row>
    <row r="47" spans="1:23" x14ac:dyDescent="0.2">
      <c r="A47" s="85" t="s">
        <v>49</v>
      </c>
      <c r="B47" s="4"/>
      <c r="C47" s="4"/>
      <c r="D47" s="5"/>
      <c r="O47" s="122"/>
      <c r="P47" s="132">
        <f>((B21*C21)+(B28*C28)+(B36*C36)+(B43*C43))/(B21+B28+B36+B43)</f>
        <v>2743.3163431141802</v>
      </c>
      <c r="Q47" s="132">
        <f>((D21*E21)+(D28*E28)+(D36*E36)+(D43*E43))/(D21+D28+D36+D43)</f>
        <v>3058.2433939387115</v>
      </c>
      <c r="R47" s="122"/>
      <c r="S47" s="122"/>
      <c r="T47" s="122"/>
      <c r="U47" s="122"/>
      <c r="V47" s="122"/>
    </row>
    <row r="48" spans="1:23" x14ac:dyDescent="0.2">
      <c r="A48" s="143"/>
      <c r="B48" s="144"/>
      <c r="C48" s="144"/>
      <c r="D48" s="144"/>
      <c r="E48" s="144"/>
      <c r="P48" s="130">
        <f>B21+B28+B36+B43</f>
        <v>1243621</v>
      </c>
      <c r="Q48" s="121">
        <f>D21+D28+D36+D43</f>
        <v>1065252</v>
      </c>
    </row>
    <row r="49" spans="1:10" ht="43.5" customHeight="1" x14ac:dyDescent="0.2">
      <c r="A49" s="139" t="s">
        <v>102</v>
      </c>
      <c r="B49" s="140"/>
      <c r="C49" s="140"/>
      <c r="D49" s="140"/>
      <c r="E49" s="140"/>
    </row>
    <row r="50" spans="1:10" ht="24" customHeight="1" x14ac:dyDescent="0.2">
      <c r="A50" s="142" t="s">
        <v>98</v>
      </c>
      <c r="B50" s="142"/>
      <c r="C50" s="142"/>
      <c r="D50" s="142"/>
      <c r="E50" s="142"/>
      <c r="F50" s="95"/>
      <c r="G50" s="95"/>
      <c r="H50" s="95"/>
      <c r="I50" s="95"/>
      <c r="J50" s="95"/>
    </row>
  </sheetData>
  <mergeCells count="10">
    <mergeCell ref="A49:E49"/>
    <mergeCell ref="A30:E30"/>
    <mergeCell ref="A50:E50"/>
    <mergeCell ref="A48:E48"/>
    <mergeCell ref="D8:E8"/>
    <mergeCell ref="A5:E5"/>
    <mergeCell ref="A6:E6"/>
    <mergeCell ref="A8:A9"/>
    <mergeCell ref="B8:B9"/>
    <mergeCell ref="C8:C9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110" zoomScaleNormal="110" workbookViewId="0">
      <selection activeCell="V32" sqref="V32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0" width="9.140625" style="3" customWidth="1"/>
    <col min="21" max="22" width="9.140625" style="118" customWidth="1"/>
    <col min="23" max="24" width="9.140625" style="3" customWidth="1"/>
    <col min="25" max="16384" width="9.140625" style="3"/>
  </cols>
  <sheetData>
    <row r="1" spans="1:22" x14ac:dyDescent="0.2">
      <c r="A1" s="27" t="s">
        <v>2</v>
      </c>
      <c r="B1" s="27"/>
      <c r="C1" s="27"/>
      <c r="J1" s="27" t="s">
        <v>2</v>
      </c>
      <c r="K1" s="27"/>
      <c r="L1" s="27"/>
    </row>
    <row r="2" spans="1:22" x14ac:dyDescent="0.2">
      <c r="A2" s="27" t="s">
        <v>3</v>
      </c>
      <c r="B2" s="27"/>
      <c r="C2" s="27"/>
      <c r="J2" s="27" t="s">
        <v>3</v>
      </c>
      <c r="K2" s="27"/>
      <c r="L2" s="27"/>
    </row>
    <row r="3" spans="1:22" x14ac:dyDescent="0.2">
      <c r="A3" s="28" t="s">
        <v>0</v>
      </c>
      <c r="B3" s="28"/>
      <c r="C3" s="28"/>
      <c r="J3" s="28" t="s">
        <v>0</v>
      </c>
      <c r="K3" s="28"/>
      <c r="L3" s="28"/>
    </row>
    <row r="4" spans="1:22" x14ac:dyDescent="0.2">
      <c r="A4" s="28"/>
      <c r="B4" s="28"/>
      <c r="C4" s="28"/>
      <c r="J4" s="28"/>
      <c r="K4" s="28"/>
      <c r="L4" s="28"/>
    </row>
    <row r="5" spans="1:22" x14ac:dyDescent="0.2">
      <c r="U5" s="3"/>
      <c r="V5" s="3"/>
    </row>
    <row r="6" spans="1:22" ht="12.75" x14ac:dyDescent="0.2">
      <c r="A6" s="147" t="s">
        <v>24</v>
      </c>
      <c r="B6" s="147"/>
      <c r="C6" s="147"/>
      <c r="D6" s="147"/>
      <c r="E6" s="147"/>
      <c r="F6" s="147"/>
      <c r="G6" s="147"/>
      <c r="H6" s="147"/>
      <c r="I6" s="147"/>
      <c r="J6" s="147" t="s">
        <v>25</v>
      </c>
      <c r="K6" s="147"/>
      <c r="L6" s="147"/>
      <c r="M6" s="147"/>
      <c r="N6" s="147"/>
      <c r="O6" s="147"/>
      <c r="P6" s="147"/>
      <c r="Q6" s="147"/>
      <c r="R6" s="147"/>
      <c r="U6" s="3"/>
      <c r="V6" s="3"/>
    </row>
    <row r="7" spans="1:22" ht="12.75" x14ac:dyDescent="0.2">
      <c r="A7" s="147" t="s">
        <v>23</v>
      </c>
      <c r="B7" s="147"/>
      <c r="C7" s="147"/>
      <c r="D7" s="147"/>
      <c r="E7" s="147"/>
      <c r="F7" s="147"/>
      <c r="G7" s="147"/>
      <c r="H7" s="147"/>
      <c r="I7" s="147"/>
      <c r="J7" s="147" t="s">
        <v>23</v>
      </c>
      <c r="K7" s="147"/>
      <c r="L7" s="147"/>
      <c r="M7" s="147"/>
      <c r="N7" s="147"/>
      <c r="O7" s="147"/>
      <c r="P7" s="147"/>
      <c r="Q7" s="147"/>
      <c r="R7" s="147"/>
      <c r="U7" s="3"/>
      <c r="V7" s="3"/>
    </row>
    <row r="8" spans="1:22" ht="12.75" x14ac:dyDescent="0.2">
      <c r="A8" s="148" t="s">
        <v>68</v>
      </c>
      <c r="B8" s="148"/>
      <c r="C8" s="148"/>
      <c r="D8" s="148"/>
      <c r="E8" s="148"/>
      <c r="F8" s="148"/>
      <c r="G8" s="148"/>
      <c r="H8" s="148"/>
      <c r="I8" s="148"/>
      <c r="J8" s="147" t="s">
        <v>58</v>
      </c>
      <c r="K8" s="147"/>
      <c r="L8" s="147"/>
      <c r="M8" s="147"/>
      <c r="N8" s="147"/>
      <c r="O8" s="147"/>
      <c r="P8" s="147"/>
      <c r="Q8" s="147"/>
      <c r="R8" s="147"/>
      <c r="U8" s="3"/>
      <c r="V8" s="3"/>
    </row>
    <row r="9" spans="1:22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147" t="s">
        <v>69</v>
      </c>
      <c r="K9" s="147"/>
      <c r="L9" s="147"/>
      <c r="M9" s="147"/>
      <c r="N9" s="147"/>
      <c r="O9" s="147"/>
      <c r="P9" s="147"/>
      <c r="Q9" s="147"/>
      <c r="R9" s="147"/>
      <c r="U9" s="3"/>
      <c r="V9" s="3"/>
    </row>
    <row r="10" spans="1:22" x14ac:dyDescent="0.2">
      <c r="A10" s="149" t="s">
        <v>106</v>
      </c>
      <c r="B10" s="149"/>
      <c r="C10" s="149"/>
      <c r="D10" s="149"/>
      <c r="E10" s="149"/>
      <c r="F10" s="149"/>
      <c r="G10" s="149"/>
      <c r="H10" s="149"/>
      <c r="I10" s="149"/>
      <c r="J10" s="1"/>
      <c r="K10" s="1"/>
      <c r="L10" s="1"/>
      <c r="M10" s="1"/>
      <c r="N10" s="1"/>
      <c r="O10" s="1"/>
      <c r="P10" s="1"/>
      <c r="Q10" s="1"/>
      <c r="R10" s="1"/>
      <c r="U10" s="3"/>
      <c r="V10" s="3"/>
    </row>
    <row r="11" spans="1:22" ht="12.75" customHeight="1" x14ac:dyDescent="0.2">
      <c r="J11" s="149" t="str">
        <f>A10</f>
        <v>za svibanj 2020. (isplata u lipnju 2020.)</v>
      </c>
      <c r="K11" s="149"/>
      <c r="L11" s="149"/>
      <c r="M11" s="149"/>
      <c r="N11" s="149"/>
      <c r="O11" s="149"/>
      <c r="P11" s="149"/>
      <c r="Q11" s="149"/>
      <c r="R11" s="149"/>
      <c r="U11" s="3"/>
      <c r="V11" s="3"/>
    </row>
    <row r="12" spans="1:22" x14ac:dyDescent="0.2">
      <c r="A12" s="28" t="s">
        <v>4</v>
      </c>
      <c r="J12" s="28" t="s">
        <v>5</v>
      </c>
      <c r="U12" s="3"/>
      <c r="V12" s="3"/>
    </row>
    <row r="13" spans="1:22" x14ac:dyDescent="0.2">
      <c r="A13" s="29"/>
      <c r="B13" s="150" t="s">
        <v>6</v>
      </c>
      <c r="C13" s="151"/>
      <c r="D13" s="151"/>
      <c r="E13" s="151"/>
      <c r="F13" s="151"/>
      <c r="G13" s="151"/>
      <c r="H13" s="151"/>
      <c r="I13" s="152"/>
      <c r="J13" s="29"/>
      <c r="K13" s="150" t="s">
        <v>6</v>
      </c>
      <c r="L13" s="151"/>
      <c r="M13" s="151"/>
      <c r="N13" s="151"/>
      <c r="O13" s="151"/>
      <c r="P13" s="151"/>
      <c r="Q13" s="151"/>
      <c r="R13" s="152"/>
      <c r="U13" s="3"/>
      <c r="V13" s="3"/>
    </row>
    <row r="14" spans="1:22" x14ac:dyDescent="0.2">
      <c r="A14" s="30"/>
      <c r="B14" s="150" t="s">
        <v>1</v>
      </c>
      <c r="C14" s="152"/>
      <c r="D14" s="150" t="s">
        <v>7</v>
      </c>
      <c r="E14" s="152"/>
      <c r="F14" s="150" t="s">
        <v>70</v>
      </c>
      <c r="G14" s="152"/>
      <c r="H14" s="150" t="s">
        <v>8</v>
      </c>
      <c r="I14" s="152"/>
      <c r="J14" s="30"/>
      <c r="K14" s="150" t="s">
        <v>1</v>
      </c>
      <c r="L14" s="152"/>
      <c r="M14" s="150" t="s">
        <v>29</v>
      </c>
      <c r="N14" s="152"/>
      <c r="O14" s="150" t="s">
        <v>70</v>
      </c>
      <c r="P14" s="152"/>
      <c r="Q14" s="150" t="s">
        <v>8</v>
      </c>
      <c r="R14" s="152"/>
      <c r="U14" s="3"/>
      <c r="V14" s="3"/>
    </row>
    <row r="15" spans="1:22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  <c r="U15" s="3"/>
      <c r="V15" s="3"/>
    </row>
    <row r="16" spans="1:22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</row>
    <row r="17" spans="1:22" x14ac:dyDescent="0.2">
      <c r="A17" s="93" t="s">
        <v>73</v>
      </c>
      <c r="B17" s="36">
        <v>92825</v>
      </c>
      <c r="C17" s="37">
        <v>233.22</v>
      </c>
      <c r="D17" s="38">
        <v>67315</v>
      </c>
      <c r="E17" s="39">
        <v>232.35</v>
      </c>
      <c r="F17" s="38">
        <v>5976</v>
      </c>
      <c r="G17" s="39">
        <v>275.91000000000003</v>
      </c>
      <c r="H17" s="38">
        <v>19534</v>
      </c>
      <c r="I17" s="40">
        <v>223.15</v>
      </c>
      <c r="J17" s="93" t="s">
        <v>73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  <c r="T17" s="3" t="s">
        <v>103</v>
      </c>
      <c r="U17" s="3" t="s">
        <v>104</v>
      </c>
      <c r="V17" s="3"/>
    </row>
    <row r="18" spans="1:22" x14ac:dyDescent="0.2">
      <c r="A18" s="93" t="s">
        <v>9</v>
      </c>
      <c r="B18" s="36">
        <v>64754</v>
      </c>
      <c r="C18" s="43">
        <v>750.97</v>
      </c>
      <c r="D18" s="38">
        <v>42525</v>
      </c>
      <c r="E18" s="39">
        <v>741.64</v>
      </c>
      <c r="F18" s="38">
        <v>5922</v>
      </c>
      <c r="G18" s="39">
        <v>778.09</v>
      </c>
      <c r="H18" s="38">
        <v>16307</v>
      </c>
      <c r="I18" s="40">
        <v>765.43</v>
      </c>
      <c r="J18" s="93" t="s">
        <v>9</v>
      </c>
      <c r="K18" s="36">
        <v>13</v>
      </c>
      <c r="L18" s="43">
        <v>868.85</v>
      </c>
      <c r="M18" s="38" t="s">
        <v>103</v>
      </c>
      <c r="N18" s="42" t="s">
        <v>104</v>
      </c>
      <c r="O18" s="38">
        <v>13</v>
      </c>
      <c r="P18" s="39">
        <v>868.85</v>
      </c>
      <c r="Q18" s="38" t="s">
        <v>103</v>
      </c>
      <c r="R18" s="40" t="s">
        <v>104</v>
      </c>
      <c r="T18" s="3" t="s">
        <v>103</v>
      </c>
      <c r="U18" s="3" t="s">
        <v>104</v>
      </c>
      <c r="V18" s="3"/>
    </row>
    <row r="19" spans="1:22" x14ac:dyDescent="0.2">
      <c r="A19" s="93" t="s">
        <v>10</v>
      </c>
      <c r="B19" s="36">
        <v>111213</v>
      </c>
      <c r="C19" s="44">
        <v>1237.8</v>
      </c>
      <c r="D19" s="38">
        <v>62147</v>
      </c>
      <c r="E19" s="45">
        <v>1235.52</v>
      </c>
      <c r="F19" s="38">
        <v>13966</v>
      </c>
      <c r="G19" s="45">
        <v>1284.27</v>
      </c>
      <c r="H19" s="38">
        <v>35100</v>
      </c>
      <c r="I19" s="46">
        <v>1223.33</v>
      </c>
      <c r="J19" s="93" t="s">
        <v>10</v>
      </c>
      <c r="K19" s="36">
        <v>43</v>
      </c>
      <c r="L19" s="44">
        <v>1306.83</v>
      </c>
      <c r="M19" s="38">
        <v>2</v>
      </c>
      <c r="N19" s="45">
        <v>1313.19</v>
      </c>
      <c r="O19" s="38">
        <v>30</v>
      </c>
      <c r="P19" s="39">
        <v>1294.78</v>
      </c>
      <c r="Q19" s="38">
        <v>11</v>
      </c>
      <c r="R19" s="46">
        <v>1338.53</v>
      </c>
      <c r="U19" s="3"/>
      <c r="V19" s="3"/>
    </row>
    <row r="20" spans="1:22" x14ac:dyDescent="0.2">
      <c r="A20" s="93" t="s">
        <v>11</v>
      </c>
      <c r="B20" s="36">
        <v>162980</v>
      </c>
      <c r="C20" s="44">
        <v>1765.81</v>
      </c>
      <c r="D20" s="38">
        <v>100785</v>
      </c>
      <c r="E20" s="45">
        <v>1770.21</v>
      </c>
      <c r="F20" s="38">
        <v>29626</v>
      </c>
      <c r="G20" s="45">
        <v>1766.01</v>
      </c>
      <c r="H20" s="38">
        <v>32569</v>
      </c>
      <c r="I20" s="46">
        <v>1752</v>
      </c>
      <c r="J20" s="93" t="s">
        <v>11</v>
      </c>
      <c r="K20" s="36">
        <v>209</v>
      </c>
      <c r="L20" s="44">
        <v>1826.6</v>
      </c>
      <c r="M20" s="38" t="s">
        <v>103</v>
      </c>
      <c r="N20" s="45" t="s">
        <v>104</v>
      </c>
      <c r="O20" s="38">
        <v>109</v>
      </c>
      <c r="P20" s="45">
        <v>1751.84</v>
      </c>
      <c r="Q20" s="38">
        <v>100</v>
      </c>
      <c r="R20" s="46">
        <v>1908.1</v>
      </c>
      <c r="U20" s="133"/>
      <c r="V20" s="3"/>
    </row>
    <row r="21" spans="1:22" x14ac:dyDescent="0.2">
      <c r="A21" s="93" t="s">
        <v>74</v>
      </c>
      <c r="B21" s="36">
        <v>204316</v>
      </c>
      <c r="C21" s="44">
        <v>2240.31</v>
      </c>
      <c r="D21" s="38">
        <v>128086</v>
      </c>
      <c r="E21" s="45">
        <v>2247.86</v>
      </c>
      <c r="F21" s="38">
        <v>26616</v>
      </c>
      <c r="G21" s="45">
        <v>2243.4699999999998</v>
      </c>
      <c r="H21" s="38">
        <v>49614</v>
      </c>
      <c r="I21" s="46">
        <v>2219.12</v>
      </c>
      <c r="J21" s="93" t="s">
        <v>74</v>
      </c>
      <c r="K21" s="36">
        <v>1777</v>
      </c>
      <c r="L21" s="44">
        <v>2317.4299999999998</v>
      </c>
      <c r="M21" s="38">
        <v>17</v>
      </c>
      <c r="N21" s="45">
        <v>2281.7399999999998</v>
      </c>
      <c r="O21" s="38">
        <v>1246</v>
      </c>
      <c r="P21" s="45">
        <v>2340.63</v>
      </c>
      <c r="Q21" s="38">
        <v>514</v>
      </c>
      <c r="R21" s="46">
        <v>2262.34</v>
      </c>
      <c r="U21" s="133"/>
      <c r="V21" s="3"/>
    </row>
    <row r="22" spans="1:22" x14ac:dyDescent="0.2">
      <c r="A22" s="93" t="s">
        <v>62</v>
      </c>
      <c r="B22" s="36">
        <v>156487</v>
      </c>
      <c r="C22" s="44">
        <v>2761.11</v>
      </c>
      <c r="D22" s="38">
        <v>113297</v>
      </c>
      <c r="E22" s="45">
        <v>2769.86</v>
      </c>
      <c r="F22" s="38">
        <v>15103</v>
      </c>
      <c r="G22" s="45">
        <v>2767.45</v>
      </c>
      <c r="H22" s="38">
        <v>28087</v>
      </c>
      <c r="I22" s="46">
        <v>2722.43</v>
      </c>
      <c r="J22" s="93" t="s">
        <v>62</v>
      </c>
      <c r="K22" s="36">
        <v>4809</v>
      </c>
      <c r="L22" s="44">
        <v>2828.83</v>
      </c>
      <c r="M22" s="38">
        <v>933</v>
      </c>
      <c r="N22" s="45">
        <v>2928.81</v>
      </c>
      <c r="O22" s="38">
        <v>3159</v>
      </c>
      <c r="P22" s="45">
        <v>2811.55</v>
      </c>
      <c r="Q22" s="38">
        <v>717</v>
      </c>
      <c r="R22" s="46">
        <v>2774.84</v>
      </c>
      <c r="U22" s="133"/>
      <c r="V22" s="3"/>
    </row>
    <row r="23" spans="1:22" x14ac:dyDescent="0.2">
      <c r="A23" s="93" t="s">
        <v>63</v>
      </c>
      <c r="B23" s="36">
        <v>110505</v>
      </c>
      <c r="C23" s="44">
        <v>3233.24</v>
      </c>
      <c r="D23" s="38">
        <v>87737</v>
      </c>
      <c r="E23" s="45">
        <v>3237.05</v>
      </c>
      <c r="F23" s="38">
        <v>7284</v>
      </c>
      <c r="G23" s="45">
        <v>3203.59</v>
      </c>
      <c r="H23" s="38">
        <v>15484</v>
      </c>
      <c r="I23" s="46">
        <v>3225.62</v>
      </c>
      <c r="J23" s="93" t="s">
        <v>63</v>
      </c>
      <c r="K23" s="36">
        <v>5853</v>
      </c>
      <c r="L23" s="44">
        <v>3245.04</v>
      </c>
      <c r="M23" s="38">
        <v>1043</v>
      </c>
      <c r="N23" s="45">
        <v>3210.22</v>
      </c>
      <c r="O23" s="38">
        <v>4398</v>
      </c>
      <c r="P23" s="45">
        <v>3253.42</v>
      </c>
      <c r="Q23" s="38">
        <v>412</v>
      </c>
      <c r="R23" s="46">
        <v>3243.74</v>
      </c>
      <c r="U23" s="133"/>
      <c r="V23" s="134"/>
    </row>
    <row r="24" spans="1:22" x14ac:dyDescent="0.2">
      <c r="A24" s="93" t="s">
        <v>64</v>
      </c>
      <c r="B24" s="36">
        <v>78445</v>
      </c>
      <c r="C24" s="44">
        <v>3734.04</v>
      </c>
      <c r="D24" s="38">
        <v>66717</v>
      </c>
      <c r="E24" s="45">
        <v>3736.19</v>
      </c>
      <c r="F24" s="38">
        <v>3165</v>
      </c>
      <c r="G24" s="45">
        <v>3709.98</v>
      </c>
      <c r="H24" s="38">
        <v>8563</v>
      </c>
      <c r="I24" s="46">
        <v>3726.21</v>
      </c>
      <c r="J24" s="93" t="s">
        <v>64</v>
      </c>
      <c r="K24" s="36">
        <v>4729</v>
      </c>
      <c r="L24" s="44">
        <v>3731.52</v>
      </c>
      <c r="M24" s="38">
        <v>384</v>
      </c>
      <c r="N24" s="45">
        <v>3632.86</v>
      </c>
      <c r="O24" s="38">
        <v>3775</v>
      </c>
      <c r="P24" s="45">
        <v>3746.22</v>
      </c>
      <c r="Q24" s="38">
        <v>570</v>
      </c>
      <c r="R24" s="46">
        <v>3700.59</v>
      </c>
      <c r="U24" s="3"/>
      <c r="V24" s="3"/>
    </row>
    <row r="25" spans="1:22" x14ac:dyDescent="0.2">
      <c r="A25" s="93" t="s">
        <v>65</v>
      </c>
      <c r="B25" s="36">
        <v>62124</v>
      </c>
      <c r="C25" s="44">
        <v>4228.47</v>
      </c>
      <c r="D25" s="38">
        <v>54609</v>
      </c>
      <c r="E25" s="45">
        <v>4231.5600000000004</v>
      </c>
      <c r="F25" s="38">
        <v>1445</v>
      </c>
      <c r="G25" s="45">
        <v>4203.9399999999996</v>
      </c>
      <c r="H25" s="38">
        <v>6070</v>
      </c>
      <c r="I25" s="46">
        <v>4206.5200000000004</v>
      </c>
      <c r="J25" s="93" t="s">
        <v>65</v>
      </c>
      <c r="K25" s="36">
        <v>7468</v>
      </c>
      <c r="L25" s="44">
        <v>4180.55</v>
      </c>
      <c r="M25" s="38">
        <v>120</v>
      </c>
      <c r="N25" s="45">
        <v>4145.53</v>
      </c>
      <c r="O25" s="38">
        <v>6533</v>
      </c>
      <c r="P25" s="45">
        <v>4175.54</v>
      </c>
      <c r="Q25" s="38">
        <v>815</v>
      </c>
      <c r="R25" s="46">
        <v>4225.82</v>
      </c>
      <c r="U25" s="135"/>
      <c r="V25" s="135"/>
    </row>
    <row r="26" spans="1:22" x14ac:dyDescent="0.2">
      <c r="A26" s="93" t="s">
        <v>66</v>
      </c>
      <c r="B26" s="36">
        <v>37803</v>
      </c>
      <c r="C26" s="44">
        <v>4728.05</v>
      </c>
      <c r="D26" s="38">
        <v>34262</v>
      </c>
      <c r="E26" s="45">
        <v>4728.16</v>
      </c>
      <c r="F26" s="38">
        <v>617</v>
      </c>
      <c r="G26" s="45">
        <v>4732.26</v>
      </c>
      <c r="H26" s="38">
        <v>2924</v>
      </c>
      <c r="I26" s="46">
        <v>4725.93</v>
      </c>
      <c r="J26" s="93" t="s">
        <v>66</v>
      </c>
      <c r="K26" s="36">
        <v>4051</v>
      </c>
      <c r="L26" s="44">
        <v>4757.45</v>
      </c>
      <c r="M26" s="38">
        <v>33</v>
      </c>
      <c r="N26" s="45">
        <v>4727.22</v>
      </c>
      <c r="O26" s="38">
        <v>3496</v>
      </c>
      <c r="P26" s="45">
        <v>4765.6899999999996</v>
      </c>
      <c r="Q26" s="38">
        <v>522</v>
      </c>
      <c r="R26" s="46">
        <v>4704.16</v>
      </c>
      <c r="U26" s="3"/>
      <c r="V26" s="3"/>
    </row>
    <row r="27" spans="1:22" x14ac:dyDescent="0.2">
      <c r="A27" s="93" t="s">
        <v>12</v>
      </c>
      <c r="B27" s="36">
        <v>38790</v>
      </c>
      <c r="C27" s="44">
        <v>5435.5</v>
      </c>
      <c r="D27" s="38">
        <v>34975</v>
      </c>
      <c r="E27" s="45">
        <v>5436.78</v>
      </c>
      <c r="F27" s="38">
        <v>587</v>
      </c>
      <c r="G27" s="45">
        <v>5416.01</v>
      </c>
      <c r="H27" s="38">
        <v>3228</v>
      </c>
      <c r="I27" s="46">
        <v>5425.26</v>
      </c>
      <c r="J27" s="93" t="s">
        <v>12</v>
      </c>
      <c r="K27" s="36">
        <v>8953</v>
      </c>
      <c r="L27" s="44">
        <v>5414.87</v>
      </c>
      <c r="M27" s="38">
        <v>77</v>
      </c>
      <c r="N27" s="45">
        <v>5360.93</v>
      </c>
      <c r="O27" s="38">
        <v>7419</v>
      </c>
      <c r="P27" s="45">
        <v>5409.52</v>
      </c>
      <c r="Q27" s="38">
        <v>1457</v>
      </c>
      <c r="R27" s="46">
        <v>5444.96</v>
      </c>
      <c r="U27" s="3"/>
      <c r="V27" s="3"/>
    </row>
    <row r="28" spans="1:22" x14ac:dyDescent="0.2">
      <c r="A28" s="93" t="s">
        <v>13</v>
      </c>
      <c r="B28" s="36">
        <v>16523</v>
      </c>
      <c r="C28" s="47">
        <v>6384.98</v>
      </c>
      <c r="D28" s="38">
        <v>15233</v>
      </c>
      <c r="E28" s="45">
        <v>6392.89</v>
      </c>
      <c r="F28" s="38">
        <v>222</v>
      </c>
      <c r="G28" s="45">
        <v>6385.72</v>
      </c>
      <c r="H28" s="38">
        <v>1068</v>
      </c>
      <c r="I28" s="46">
        <v>6272.03</v>
      </c>
      <c r="J28" s="93" t="s">
        <v>13</v>
      </c>
      <c r="K28" s="36">
        <v>8317</v>
      </c>
      <c r="L28" s="47">
        <v>6416.38</v>
      </c>
      <c r="M28" s="38">
        <v>30</v>
      </c>
      <c r="N28" s="45">
        <v>6394.34</v>
      </c>
      <c r="O28" s="38">
        <v>7313</v>
      </c>
      <c r="P28" s="45">
        <v>6409.3</v>
      </c>
      <c r="Q28" s="38">
        <v>974</v>
      </c>
      <c r="R28" s="46">
        <v>6470.21</v>
      </c>
      <c r="U28" s="3"/>
      <c r="V28" s="3"/>
    </row>
    <row r="29" spans="1:22" x14ac:dyDescent="0.2">
      <c r="A29" s="93" t="s">
        <v>14</v>
      </c>
      <c r="B29" s="36">
        <v>6361</v>
      </c>
      <c r="C29" s="47">
        <v>7445</v>
      </c>
      <c r="D29" s="38">
        <v>6065</v>
      </c>
      <c r="E29" s="45">
        <v>7447.63</v>
      </c>
      <c r="F29" s="38">
        <v>69</v>
      </c>
      <c r="G29" s="45">
        <v>7412.14</v>
      </c>
      <c r="H29" s="38">
        <v>227</v>
      </c>
      <c r="I29" s="46">
        <v>7384.66</v>
      </c>
      <c r="J29" s="93" t="s">
        <v>14</v>
      </c>
      <c r="K29" s="36">
        <v>10251</v>
      </c>
      <c r="L29" s="47">
        <v>7602.82</v>
      </c>
      <c r="M29" s="38">
        <v>13</v>
      </c>
      <c r="N29" s="45">
        <v>7313.38</v>
      </c>
      <c r="O29" s="38">
        <v>6660</v>
      </c>
      <c r="P29" s="45">
        <v>7566.67</v>
      </c>
      <c r="Q29" s="38">
        <v>3578</v>
      </c>
      <c r="R29" s="46">
        <v>7671.16</v>
      </c>
      <c r="U29" s="3"/>
      <c r="V29" s="3"/>
    </row>
    <row r="30" spans="1:22" x14ac:dyDescent="0.2">
      <c r="A30" s="93" t="s">
        <v>75</v>
      </c>
      <c r="B30" s="36">
        <v>6843</v>
      </c>
      <c r="C30" s="47">
        <v>9238.2999999999993</v>
      </c>
      <c r="D30" s="38">
        <v>6693</v>
      </c>
      <c r="E30" s="45">
        <v>9237.59</v>
      </c>
      <c r="F30" s="38">
        <v>33</v>
      </c>
      <c r="G30" s="45">
        <v>9045.11</v>
      </c>
      <c r="H30" s="38">
        <v>117</v>
      </c>
      <c r="I30" s="46">
        <v>9333.49</v>
      </c>
      <c r="J30" s="93" t="s">
        <v>75</v>
      </c>
      <c r="K30" s="36">
        <v>14720</v>
      </c>
      <c r="L30" s="47">
        <v>9427.41</v>
      </c>
      <c r="M30" s="38">
        <v>7</v>
      </c>
      <c r="N30" s="45">
        <v>9050.75</v>
      </c>
      <c r="O30" s="38">
        <v>9761</v>
      </c>
      <c r="P30" s="45">
        <v>9457.93</v>
      </c>
      <c r="Q30" s="38">
        <v>4952</v>
      </c>
      <c r="R30" s="46">
        <v>9367.77</v>
      </c>
      <c r="U30" s="3"/>
      <c r="V30" s="3"/>
    </row>
    <row r="31" spans="1:22" x14ac:dyDescent="0.2">
      <c r="A31" s="48" t="s">
        <v>1</v>
      </c>
      <c r="B31" s="49">
        <v>1149969</v>
      </c>
      <c r="C31" s="50">
        <v>2525.36</v>
      </c>
      <c r="D31" s="49">
        <v>820446</v>
      </c>
      <c r="E31" s="50">
        <v>2711.93</v>
      </c>
      <c r="F31" s="49">
        <v>110631</v>
      </c>
      <c r="G31" s="50">
        <v>2056.39</v>
      </c>
      <c r="H31" s="49">
        <v>218892</v>
      </c>
      <c r="I31" s="50">
        <v>2063.0700000000002</v>
      </c>
      <c r="J31" s="48" t="s">
        <v>1</v>
      </c>
      <c r="K31" s="49">
        <v>71193</v>
      </c>
      <c r="L31" s="50">
        <v>5953.62</v>
      </c>
      <c r="M31" s="49">
        <v>2659</v>
      </c>
      <c r="N31" s="50">
        <v>3359.83</v>
      </c>
      <c r="O31" s="49">
        <v>53912</v>
      </c>
      <c r="P31" s="50">
        <v>5827.03</v>
      </c>
      <c r="Q31" s="49">
        <v>14622</v>
      </c>
      <c r="R31" s="50">
        <v>6892.03</v>
      </c>
      <c r="U31" s="3"/>
      <c r="V31" s="3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U32" s="3"/>
      <c r="V32" s="3"/>
    </row>
    <row r="33" spans="1:22" ht="20.25" customHeight="1" x14ac:dyDescent="0.2">
      <c r="A33" s="74"/>
      <c r="B33" s="51"/>
      <c r="C33" s="51"/>
      <c r="D33" s="16"/>
      <c r="E33" s="52"/>
      <c r="F33" s="53"/>
      <c r="G33" s="19"/>
      <c r="H33" s="53"/>
      <c r="I33" s="19"/>
      <c r="J33" s="153" t="s">
        <v>99</v>
      </c>
      <c r="K33" s="153"/>
      <c r="L33" s="153"/>
      <c r="M33" s="153"/>
      <c r="N33" s="153"/>
      <c r="O33" s="153"/>
      <c r="P33" s="153"/>
      <c r="Q33" s="153"/>
      <c r="R33" s="153"/>
      <c r="U33" s="3"/>
      <c r="V33" s="3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U34" s="3"/>
      <c r="V34" s="3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U35" s="3"/>
      <c r="V35" s="3"/>
    </row>
    <row r="36" spans="1:22" x14ac:dyDescent="0.2">
      <c r="A36" s="54"/>
      <c r="B36" s="41"/>
      <c r="C36" s="47"/>
      <c r="D36" s="41"/>
      <c r="E36" s="47"/>
      <c r="F36" s="41"/>
      <c r="G36" s="47"/>
      <c r="H36" s="41"/>
      <c r="I36" s="47"/>
      <c r="U36" s="3"/>
      <c r="V36" s="3"/>
    </row>
    <row r="37" spans="1:22" ht="12.75" x14ac:dyDescent="0.2">
      <c r="A37" s="147" t="s">
        <v>24</v>
      </c>
      <c r="B37" s="147"/>
      <c r="C37" s="147"/>
      <c r="D37" s="147"/>
      <c r="E37" s="147"/>
      <c r="F37" s="147"/>
      <c r="G37" s="147"/>
      <c r="H37" s="147"/>
      <c r="I37" s="147"/>
      <c r="J37" s="147" t="s">
        <v>27</v>
      </c>
      <c r="K37" s="147"/>
      <c r="L37" s="147"/>
      <c r="M37" s="147"/>
      <c r="N37" s="147"/>
      <c r="O37" s="147"/>
      <c r="P37" s="147"/>
      <c r="Q37" s="147"/>
      <c r="R37" s="147"/>
      <c r="U37" s="3"/>
      <c r="V37" s="3"/>
    </row>
    <row r="38" spans="1:22" ht="12.75" x14ac:dyDescent="0.2">
      <c r="A38" s="147" t="s">
        <v>23</v>
      </c>
      <c r="B38" s="147"/>
      <c r="C38" s="147"/>
      <c r="D38" s="147"/>
      <c r="E38" s="147"/>
      <c r="F38" s="147"/>
      <c r="G38" s="147"/>
      <c r="H38" s="147"/>
      <c r="I38" s="147"/>
      <c r="J38" s="147" t="s">
        <v>28</v>
      </c>
      <c r="K38" s="147"/>
      <c r="L38" s="147"/>
      <c r="M38" s="147"/>
      <c r="N38" s="147"/>
      <c r="O38" s="147"/>
      <c r="P38" s="147"/>
      <c r="Q38" s="147"/>
      <c r="R38" s="147"/>
      <c r="U38" s="3"/>
      <c r="V38" s="3"/>
    </row>
    <row r="39" spans="1:22" ht="12.75" x14ac:dyDescent="0.2">
      <c r="A39" s="147" t="s">
        <v>15</v>
      </c>
      <c r="B39" s="147"/>
      <c r="C39" s="147"/>
      <c r="D39" s="147"/>
      <c r="E39" s="147"/>
      <c r="F39" s="147"/>
      <c r="G39" s="147"/>
      <c r="H39" s="147"/>
      <c r="I39" s="147"/>
      <c r="J39" s="147" t="s">
        <v>26</v>
      </c>
      <c r="K39" s="147"/>
      <c r="L39" s="147"/>
      <c r="M39" s="147"/>
      <c r="N39" s="147"/>
      <c r="O39" s="147"/>
      <c r="P39" s="147"/>
      <c r="Q39" s="147"/>
      <c r="R39" s="147"/>
      <c r="U39" s="3"/>
      <c r="V39" s="3"/>
    </row>
    <row r="40" spans="1:22" ht="12.75" x14ac:dyDescent="0.2">
      <c r="A40" s="147" t="s">
        <v>71</v>
      </c>
      <c r="B40" s="147"/>
      <c r="C40" s="147"/>
      <c r="D40" s="147"/>
      <c r="E40" s="147"/>
      <c r="F40" s="147"/>
      <c r="G40" s="147"/>
      <c r="H40" s="147"/>
      <c r="I40" s="147"/>
      <c r="J40" s="147" t="s">
        <v>77</v>
      </c>
      <c r="K40" s="147"/>
      <c r="L40" s="147"/>
      <c r="M40" s="147"/>
      <c r="N40" s="147"/>
      <c r="O40" s="147"/>
      <c r="P40" s="147"/>
      <c r="Q40" s="147"/>
      <c r="R40" s="147"/>
      <c r="U40" s="3"/>
      <c r="V40" s="3"/>
    </row>
    <row r="41" spans="1:22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47" t="s">
        <v>78</v>
      </c>
      <c r="K41" s="147"/>
      <c r="L41" s="147"/>
      <c r="M41" s="147"/>
      <c r="N41" s="147"/>
      <c r="O41" s="147"/>
      <c r="P41" s="147"/>
      <c r="Q41" s="147"/>
      <c r="R41" s="147"/>
      <c r="U41" s="3"/>
      <c r="V41" s="3"/>
    </row>
    <row r="42" spans="1:22" ht="12.75" customHeight="1" x14ac:dyDescent="0.2">
      <c r="A42" s="149" t="str">
        <f>A10</f>
        <v>za svibanj 2020. (isplata u lipnju 2020.)</v>
      </c>
      <c r="B42" s="149"/>
      <c r="C42" s="149"/>
      <c r="D42" s="149"/>
      <c r="E42" s="149"/>
      <c r="F42" s="149"/>
      <c r="G42" s="149"/>
      <c r="H42" s="149"/>
      <c r="I42" s="149"/>
      <c r="J42" s="149" t="str">
        <f>A10</f>
        <v>za svibanj 2020. (isplata u lipnju 2020.)</v>
      </c>
      <c r="K42" s="149"/>
      <c r="L42" s="149"/>
      <c r="M42" s="149"/>
      <c r="N42" s="149"/>
      <c r="O42" s="149"/>
      <c r="P42" s="149"/>
      <c r="Q42" s="149"/>
      <c r="R42" s="149"/>
      <c r="U42" s="3"/>
      <c r="V42" s="3"/>
    </row>
    <row r="43" spans="1:22" x14ac:dyDescent="0.2">
      <c r="A43" s="28" t="s">
        <v>16</v>
      </c>
      <c r="E43" s="3" t="s">
        <v>17</v>
      </c>
      <c r="J43" s="28" t="s">
        <v>18</v>
      </c>
      <c r="U43" s="3"/>
      <c r="V43" s="3"/>
    </row>
    <row r="44" spans="1:22" x14ac:dyDescent="0.2">
      <c r="A44" s="29"/>
      <c r="B44" s="154" t="s">
        <v>6</v>
      </c>
      <c r="C44" s="155"/>
      <c r="D44" s="155"/>
      <c r="E44" s="155"/>
      <c r="F44" s="155"/>
      <c r="G44" s="155"/>
      <c r="H44" s="155"/>
      <c r="I44" s="156"/>
      <c r="J44" s="29"/>
      <c r="K44" s="154" t="s">
        <v>6</v>
      </c>
      <c r="L44" s="155"/>
      <c r="M44" s="155"/>
      <c r="N44" s="155"/>
      <c r="O44" s="155"/>
      <c r="P44" s="155"/>
      <c r="Q44" s="155"/>
      <c r="R44" s="156"/>
      <c r="U44" s="3"/>
      <c r="V44" s="3"/>
    </row>
    <row r="45" spans="1:22" x14ac:dyDescent="0.2">
      <c r="A45" s="30"/>
      <c r="B45" s="154" t="s">
        <v>1</v>
      </c>
      <c r="C45" s="156"/>
      <c r="D45" s="154" t="s">
        <v>7</v>
      </c>
      <c r="E45" s="156"/>
      <c r="F45" s="154" t="s">
        <v>70</v>
      </c>
      <c r="G45" s="156"/>
      <c r="H45" s="154" t="s">
        <v>8</v>
      </c>
      <c r="I45" s="156"/>
      <c r="J45" s="30"/>
      <c r="K45" s="154" t="s">
        <v>1</v>
      </c>
      <c r="L45" s="156"/>
      <c r="M45" s="154" t="s">
        <v>7</v>
      </c>
      <c r="N45" s="156"/>
      <c r="O45" s="154" t="s">
        <v>70</v>
      </c>
      <c r="P45" s="156"/>
      <c r="Q45" s="154" t="s">
        <v>8</v>
      </c>
      <c r="R45" s="156"/>
      <c r="U45" s="3"/>
      <c r="V45" s="3"/>
    </row>
    <row r="46" spans="1:22" ht="24" x14ac:dyDescent="0.2">
      <c r="A46" s="31" t="s">
        <v>19</v>
      </c>
      <c r="B46" s="12" t="s">
        <v>20</v>
      </c>
      <c r="C46" s="72" t="s">
        <v>21</v>
      </c>
      <c r="D46" s="13" t="s">
        <v>20</v>
      </c>
      <c r="E46" s="72" t="s">
        <v>21</v>
      </c>
      <c r="F46" s="13" t="s">
        <v>20</v>
      </c>
      <c r="G46" s="72" t="s">
        <v>21</v>
      </c>
      <c r="H46" s="13" t="s">
        <v>22</v>
      </c>
      <c r="I46" s="72" t="s">
        <v>21</v>
      </c>
      <c r="J46" s="31" t="s">
        <v>19</v>
      </c>
      <c r="K46" s="12" t="s">
        <v>20</v>
      </c>
      <c r="L46" s="72" t="s">
        <v>21</v>
      </c>
      <c r="M46" s="13" t="s">
        <v>20</v>
      </c>
      <c r="N46" s="72" t="s">
        <v>21</v>
      </c>
      <c r="O46" s="13" t="s">
        <v>20</v>
      </c>
      <c r="P46" s="72" t="s">
        <v>21</v>
      </c>
      <c r="Q46" s="13" t="s">
        <v>22</v>
      </c>
      <c r="R46" s="72" t="s">
        <v>21</v>
      </c>
      <c r="U46" s="3"/>
      <c r="V46" s="3"/>
    </row>
    <row r="47" spans="1:22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</row>
    <row r="48" spans="1:22" x14ac:dyDescent="0.2">
      <c r="A48" s="93" t="s">
        <v>73</v>
      </c>
      <c r="B48" s="56">
        <v>1</v>
      </c>
      <c r="C48" s="57">
        <v>470.9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>
        <v>1</v>
      </c>
      <c r="I48" s="60">
        <v>470.9</v>
      </c>
      <c r="J48" s="93" t="s">
        <v>73</v>
      </c>
      <c r="K48" s="56">
        <v>42</v>
      </c>
      <c r="L48" s="61">
        <v>264.26</v>
      </c>
      <c r="M48" s="58"/>
      <c r="N48" s="51"/>
      <c r="O48" s="58">
        <v>40</v>
      </c>
      <c r="P48" s="51">
        <v>258.29000000000002</v>
      </c>
      <c r="Q48" s="58">
        <v>2</v>
      </c>
      <c r="R48" s="60">
        <v>383.73</v>
      </c>
      <c r="U48" s="3"/>
      <c r="V48" s="3"/>
    </row>
    <row r="49" spans="1:22" x14ac:dyDescent="0.2">
      <c r="A49" s="93" t="s">
        <v>9</v>
      </c>
      <c r="B49" s="56">
        <v>18</v>
      </c>
      <c r="C49" s="57">
        <v>777.03</v>
      </c>
      <c r="D49" s="58" t="s">
        <v>103</v>
      </c>
      <c r="E49" s="51" t="s">
        <v>104</v>
      </c>
      <c r="F49" s="58">
        <v>13</v>
      </c>
      <c r="G49" s="59">
        <v>822.01</v>
      </c>
      <c r="H49" s="58">
        <v>5</v>
      </c>
      <c r="I49" s="60">
        <v>660.1</v>
      </c>
      <c r="J49" s="93" t="s">
        <v>9</v>
      </c>
      <c r="K49" s="56">
        <v>183</v>
      </c>
      <c r="L49" s="61">
        <v>810.54</v>
      </c>
      <c r="M49" s="58"/>
      <c r="N49" s="51"/>
      <c r="O49" s="58">
        <v>163</v>
      </c>
      <c r="P49" s="51">
        <v>808.81</v>
      </c>
      <c r="Q49" s="58">
        <v>20</v>
      </c>
      <c r="R49" s="60">
        <v>824.69</v>
      </c>
      <c r="S49" s="7"/>
      <c r="U49" s="3"/>
      <c r="V49" s="3"/>
    </row>
    <row r="50" spans="1:22" x14ac:dyDescent="0.2">
      <c r="A50" s="93" t="s">
        <v>10</v>
      </c>
      <c r="B50" s="56">
        <v>122</v>
      </c>
      <c r="C50" s="62">
        <v>1335.36</v>
      </c>
      <c r="D50" s="58">
        <v>30</v>
      </c>
      <c r="E50" s="16">
        <v>1383.79</v>
      </c>
      <c r="F50" s="58">
        <v>83</v>
      </c>
      <c r="G50" s="16">
        <v>1318.94</v>
      </c>
      <c r="H50" s="58">
        <v>9</v>
      </c>
      <c r="I50" s="63">
        <v>1325.29</v>
      </c>
      <c r="J50" s="93" t="s">
        <v>10</v>
      </c>
      <c r="K50" s="56">
        <v>341</v>
      </c>
      <c r="L50" s="64">
        <v>1249.31</v>
      </c>
      <c r="M50" s="58"/>
      <c r="N50" s="16"/>
      <c r="O50" s="58">
        <v>287</v>
      </c>
      <c r="P50" s="16">
        <v>1253.07</v>
      </c>
      <c r="Q50" s="58">
        <v>54</v>
      </c>
      <c r="R50" s="63">
        <v>1229.3599999999999</v>
      </c>
      <c r="S50" s="7"/>
      <c r="U50" s="3"/>
      <c r="V50" s="3"/>
    </row>
    <row r="51" spans="1:22" x14ac:dyDescent="0.2">
      <c r="A51" s="93" t="s">
        <v>11</v>
      </c>
      <c r="B51" s="56">
        <v>431</v>
      </c>
      <c r="C51" s="62">
        <v>1783.23</v>
      </c>
      <c r="D51" s="58">
        <v>135</v>
      </c>
      <c r="E51" s="16">
        <v>1747.68</v>
      </c>
      <c r="F51" s="58">
        <v>266</v>
      </c>
      <c r="G51" s="16">
        <v>1801.98</v>
      </c>
      <c r="H51" s="58">
        <v>30</v>
      </c>
      <c r="I51" s="63">
        <v>1777.03</v>
      </c>
      <c r="J51" s="93" t="s">
        <v>11</v>
      </c>
      <c r="K51" s="56">
        <v>804</v>
      </c>
      <c r="L51" s="64">
        <v>1770.8</v>
      </c>
      <c r="M51" s="58"/>
      <c r="N51" s="16"/>
      <c r="O51" s="58">
        <v>670</v>
      </c>
      <c r="P51" s="16">
        <v>1778.02</v>
      </c>
      <c r="Q51" s="58">
        <v>134</v>
      </c>
      <c r="R51" s="63">
        <v>1734.74</v>
      </c>
      <c r="S51" s="7"/>
      <c r="U51" s="3"/>
      <c r="V51" s="3"/>
    </row>
    <row r="52" spans="1:22" x14ac:dyDescent="0.2">
      <c r="A52" s="93" t="s">
        <v>74</v>
      </c>
      <c r="B52" s="56">
        <v>606</v>
      </c>
      <c r="C52" s="62">
        <v>2263.89</v>
      </c>
      <c r="D52" s="58">
        <v>59</v>
      </c>
      <c r="E52" s="16">
        <v>2201.91</v>
      </c>
      <c r="F52" s="58">
        <v>469</v>
      </c>
      <c r="G52" s="16">
        <v>2267.12</v>
      </c>
      <c r="H52" s="58">
        <v>78</v>
      </c>
      <c r="I52" s="63">
        <v>2291.38</v>
      </c>
      <c r="J52" s="93" t="s">
        <v>74</v>
      </c>
      <c r="K52" s="56">
        <v>933</v>
      </c>
      <c r="L52" s="64">
        <v>2248.36</v>
      </c>
      <c r="M52" s="58"/>
      <c r="N52" s="16"/>
      <c r="O52" s="58">
        <v>874</v>
      </c>
      <c r="P52" s="16">
        <v>2249.39</v>
      </c>
      <c r="Q52" s="58">
        <v>59</v>
      </c>
      <c r="R52" s="63">
        <v>2233.06</v>
      </c>
      <c r="S52" s="7"/>
      <c r="U52" s="3"/>
      <c r="V52" s="3"/>
    </row>
    <row r="53" spans="1:22" x14ac:dyDescent="0.2">
      <c r="A53" s="93" t="s">
        <v>62</v>
      </c>
      <c r="B53" s="56">
        <v>1548</v>
      </c>
      <c r="C53" s="62">
        <v>2801.8</v>
      </c>
      <c r="D53" s="58">
        <v>312</v>
      </c>
      <c r="E53" s="16">
        <v>2851.64</v>
      </c>
      <c r="F53" s="58">
        <v>1072</v>
      </c>
      <c r="G53" s="16">
        <v>2790.06</v>
      </c>
      <c r="H53" s="58">
        <v>164</v>
      </c>
      <c r="I53" s="63">
        <v>2783.79</v>
      </c>
      <c r="J53" s="93" t="s">
        <v>62</v>
      </c>
      <c r="K53" s="56">
        <v>1086</v>
      </c>
      <c r="L53" s="64">
        <v>2747.03</v>
      </c>
      <c r="M53" s="58"/>
      <c r="N53" s="16"/>
      <c r="O53" s="58">
        <v>950</v>
      </c>
      <c r="P53" s="16">
        <v>2727.32</v>
      </c>
      <c r="Q53" s="58">
        <v>136</v>
      </c>
      <c r="R53" s="63">
        <v>2884.71</v>
      </c>
      <c r="S53" s="7"/>
      <c r="U53" s="3"/>
      <c r="V53" s="3"/>
    </row>
    <row r="54" spans="1:22" x14ac:dyDescent="0.2">
      <c r="A54" s="93" t="s">
        <v>63</v>
      </c>
      <c r="B54" s="56">
        <v>3777</v>
      </c>
      <c r="C54" s="62">
        <v>3273.34</v>
      </c>
      <c r="D54" s="58">
        <v>1143</v>
      </c>
      <c r="E54" s="16">
        <v>3266.78</v>
      </c>
      <c r="F54" s="58">
        <v>2444</v>
      </c>
      <c r="G54" s="16">
        <v>3278.78</v>
      </c>
      <c r="H54" s="58">
        <v>190</v>
      </c>
      <c r="I54" s="63">
        <v>3242.79</v>
      </c>
      <c r="J54" s="93" t="s">
        <v>63</v>
      </c>
      <c r="K54" s="56">
        <v>647</v>
      </c>
      <c r="L54" s="64">
        <v>3261.97</v>
      </c>
      <c r="M54" s="58"/>
      <c r="N54" s="16"/>
      <c r="O54" s="58">
        <v>569</v>
      </c>
      <c r="P54" s="16">
        <v>3261.34</v>
      </c>
      <c r="Q54" s="58">
        <v>78</v>
      </c>
      <c r="R54" s="63">
        <v>3266.53</v>
      </c>
      <c r="S54" s="7"/>
      <c r="U54" s="3"/>
      <c r="V54" s="3"/>
    </row>
    <row r="55" spans="1:22" x14ac:dyDescent="0.2">
      <c r="A55" s="93" t="s">
        <v>64</v>
      </c>
      <c r="B55" s="56">
        <v>2993</v>
      </c>
      <c r="C55" s="62">
        <v>3745.21</v>
      </c>
      <c r="D55" s="58">
        <v>1364</v>
      </c>
      <c r="E55" s="16">
        <v>3782.62</v>
      </c>
      <c r="F55" s="58">
        <v>1421</v>
      </c>
      <c r="G55" s="16">
        <v>3715.35</v>
      </c>
      <c r="H55" s="58">
        <v>208</v>
      </c>
      <c r="I55" s="63">
        <v>3703.83</v>
      </c>
      <c r="J55" s="93" t="s">
        <v>64</v>
      </c>
      <c r="K55" s="56">
        <v>414</v>
      </c>
      <c r="L55" s="64">
        <v>3716.19</v>
      </c>
      <c r="M55" s="58"/>
      <c r="N55" s="16"/>
      <c r="O55" s="58">
        <v>311</v>
      </c>
      <c r="P55" s="16">
        <v>3722.45</v>
      </c>
      <c r="Q55" s="58">
        <v>103</v>
      </c>
      <c r="R55" s="63">
        <v>3697.27</v>
      </c>
      <c r="S55" s="7"/>
      <c r="U55" s="3"/>
      <c r="V55" s="3"/>
    </row>
    <row r="56" spans="1:22" x14ac:dyDescent="0.2">
      <c r="A56" s="93" t="s">
        <v>65</v>
      </c>
      <c r="B56" s="56">
        <v>2799</v>
      </c>
      <c r="C56" s="62">
        <v>4180.8</v>
      </c>
      <c r="D56" s="58">
        <v>899</v>
      </c>
      <c r="E56" s="16">
        <v>4202.17</v>
      </c>
      <c r="F56" s="58">
        <v>1741</v>
      </c>
      <c r="G56" s="16">
        <v>4167.08</v>
      </c>
      <c r="H56" s="58">
        <v>159</v>
      </c>
      <c r="I56" s="63">
        <v>4210.16</v>
      </c>
      <c r="J56" s="93" t="s">
        <v>65</v>
      </c>
      <c r="K56" s="56">
        <v>949</v>
      </c>
      <c r="L56" s="64">
        <v>4151.87</v>
      </c>
      <c r="M56" s="58"/>
      <c r="N56" s="16"/>
      <c r="O56" s="58">
        <v>830</v>
      </c>
      <c r="P56" s="16">
        <v>4153.78</v>
      </c>
      <c r="Q56" s="58">
        <v>119</v>
      </c>
      <c r="R56" s="63">
        <v>4138.55</v>
      </c>
      <c r="S56" s="7"/>
      <c r="U56" s="3"/>
      <c r="V56" s="3"/>
    </row>
    <row r="57" spans="1:22" x14ac:dyDescent="0.2">
      <c r="A57" s="93" t="s">
        <v>66</v>
      </c>
      <c r="B57" s="56">
        <v>1213</v>
      </c>
      <c r="C57" s="62">
        <v>4740.63</v>
      </c>
      <c r="D57" s="58">
        <v>654</v>
      </c>
      <c r="E57" s="16">
        <v>4760.16</v>
      </c>
      <c r="F57" s="58">
        <v>454</v>
      </c>
      <c r="G57" s="16">
        <v>4717.42</v>
      </c>
      <c r="H57" s="58">
        <v>105</v>
      </c>
      <c r="I57" s="63">
        <v>4719.29</v>
      </c>
      <c r="J57" s="93" t="s">
        <v>66</v>
      </c>
      <c r="K57" s="56">
        <v>522</v>
      </c>
      <c r="L57" s="64">
        <v>4757.16</v>
      </c>
      <c r="M57" s="58"/>
      <c r="N57" s="16"/>
      <c r="O57" s="58">
        <v>466</v>
      </c>
      <c r="P57" s="16">
        <v>4759.62</v>
      </c>
      <c r="Q57" s="58">
        <v>56</v>
      </c>
      <c r="R57" s="63">
        <v>4736.68</v>
      </c>
      <c r="S57" s="7"/>
      <c r="U57" s="3"/>
      <c r="V57" s="3"/>
    </row>
    <row r="58" spans="1:22" x14ac:dyDescent="0.2">
      <c r="A58" s="93" t="s">
        <v>12</v>
      </c>
      <c r="B58" s="56">
        <v>1207</v>
      </c>
      <c r="C58" s="62">
        <v>5419.94</v>
      </c>
      <c r="D58" s="58">
        <v>803</v>
      </c>
      <c r="E58" s="16">
        <v>5450.2</v>
      </c>
      <c r="F58" s="58">
        <v>306</v>
      </c>
      <c r="G58" s="16">
        <v>5345.3</v>
      </c>
      <c r="H58" s="58">
        <v>98</v>
      </c>
      <c r="I58" s="63">
        <v>5405.1</v>
      </c>
      <c r="J58" s="93" t="s">
        <v>12</v>
      </c>
      <c r="K58" s="56">
        <v>421</v>
      </c>
      <c r="L58" s="19">
        <v>5460.38</v>
      </c>
      <c r="M58" s="58"/>
      <c r="N58" s="16"/>
      <c r="O58" s="58">
        <v>392</v>
      </c>
      <c r="P58" s="16">
        <v>5467.05</v>
      </c>
      <c r="Q58" s="58">
        <v>29</v>
      </c>
      <c r="R58" s="63">
        <v>5370.17</v>
      </c>
      <c r="S58" s="7"/>
      <c r="U58" s="3"/>
      <c r="V58" s="3"/>
    </row>
    <row r="59" spans="1:22" x14ac:dyDescent="0.2">
      <c r="A59" s="93" t="s">
        <v>13</v>
      </c>
      <c r="B59" s="56">
        <v>630</v>
      </c>
      <c r="C59" s="62">
        <v>6395.52</v>
      </c>
      <c r="D59" s="58">
        <v>495</v>
      </c>
      <c r="E59" s="16">
        <v>6395.88</v>
      </c>
      <c r="F59" s="58">
        <v>87</v>
      </c>
      <c r="G59" s="16">
        <v>6392.8</v>
      </c>
      <c r="H59" s="58">
        <v>48</v>
      </c>
      <c r="I59" s="63">
        <v>6396.65</v>
      </c>
      <c r="J59" s="93" t="s">
        <v>13</v>
      </c>
      <c r="K59" s="56">
        <v>214</v>
      </c>
      <c r="L59" s="19">
        <v>6483.82</v>
      </c>
      <c r="M59" s="58"/>
      <c r="N59" s="16"/>
      <c r="O59" s="58">
        <v>200</v>
      </c>
      <c r="P59" s="16">
        <v>6480.51</v>
      </c>
      <c r="Q59" s="58">
        <v>14</v>
      </c>
      <c r="R59" s="63">
        <v>6531.03</v>
      </c>
      <c r="S59" s="7"/>
      <c r="U59" s="3"/>
      <c r="V59" s="3"/>
    </row>
    <row r="60" spans="1:22" x14ac:dyDescent="0.2">
      <c r="A60" s="93" t="s">
        <v>14</v>
      </c>
      <c r="B60" s="56">
        <v>197</v>
      </c>
      <c r="C60" s="62">
        <v>7426.91</v>
      </c>
      <c r="D60" s="58">
        <v>132</v>
      </c>
      <c r="E60" s="16">
        <v>7422.79</v>
      </c>
      <c r="F60" s="58">
        <v>43</v>
      </c>
      <c r="G60" s="16">
        <v>7432.85</v>
      </c>
      <c r="H60" s="58">
        <v>22</v>
      </c>
      <c r="I60" s="63">
        <v>7440</v>
      </c>
      <c r="J60" s="93" t="s">
        <v>14</v>
      </c>
      <c r="K60" s="56">
        <v>93</v>
      </c>
      <c r="L60" s="19">
        <v>7386.95</v>
      </c>
      <c r="M60" s="58"/>
      <c r="N60" s="16"/>
      <c r="O60" s="58">
        <v>89</v>
      </c>
      <c r="P60" s="16">
        <v>7377.11</v>
      </c>
      <c r="Q60" s="58">
        <v>4</v>
      </c>
      <c r="R60" s="63">
        <v>7605.88</v>
      </c>
      <c r="S60" s="7"/>
      <c r="U60" s="3"/>
      <c r="V60" s="3"/>
    </row>
    <row r="61" spans="1:22" x14ac:dyDescent="0.2">
      <c r="A61" s="93" t="s">
        <v>75</v>
      </c>
      <c r="B61" s="56">
        <v>214</v>
      </c>
      <c r="C61" s="62">
        <v>9209.07</v>
      </c>
      <c r="D61" s="58">
        <v>153</v>
      </c>
      <c r="E61" s="16">
        <v>9295.5</v>
      </c>
      <c r="F61" s="58">
        <v>47</v>
      </c>
      <c r="G61" s="16">
        <v>9022.11</v>
      </c>
      <c r="H61" s="58">
        <v>14</v>
      </c>
      <c r="I61" s="63">
        <v>8892.2199999999993</v>
      </c>
      <c r="J61" s="93" t="s">
        <v>75</v>
      </c>
      <c r="K61" s="56">
        <v>54</v>
      </c>
      <c r="L61" s="19">
        <v>8944.19</v>
      </c>
      <c r="M61" s="58"/>
      <c r="N61" s="16"/>
      <c r="O61" s="58">
        <v>52</v>
      </c>
      <c r="P61" s="16">
        <v>8927.14</v>
      </c>
      <c r="Q61" s="58">
        <v>2</v>
      </c>
      <c r="R61" s="63">
        <v>9387.4</v>
      </c>
      <c r="S61" s="7"/>
      <c r="U61" s="3"/>
      <c r="V61" s="3"/>
    </row>
    <row r="62" spans="1:22" x14ac:dyDescent="0.2">
      <c r="A62" s="48" t="s">
        <v>1</v>
      </c>
      <c r="B62" s="65">
        <v>15756</v>
      </c>
      <c r="C62" s="66">
        <v>3915.03</v>
      </c>
      <c r="D62" s="65">
        <v>6179</v>
      </c>
      <c r="E62" s="66">
        <v>4373.83</v>
      </c>
      <c r="F62" s="65">
        <v>8446</v>
      </c>
      <c r="G62" s="66">
        <v>3584.97</v>
      </c>
      <c r="H62" s="65">
        <v>1131</v>
      </c>
      <c r="I62" s="66">
        <v>3873.26</v>
      </c>
      <c r="J62" s="48" t="s">
        <v>1</v>
      </c>
      <c r="K62" s="65">
        <v>6703</v>
      </c>
      <c r="L62" s="66">
        <v>3284.92</v>
      </c>
      <c r="M62" s="65"/>
      <c r="N62" s="66"/>
      <c r="O62" s="65">
        <v>5893</v>
      </c>
      <c r="P62" s="66">
        <v>3307.14</v>
      </c>
      <c r="Q62" s="65">
        <v>810</v>
      </c>
      <c r="R62" s="66">
        <v>3123.32</v>
      </c>
      <c r="S62" s="7"/>
      <c r="U62" s="3"/>
      <c r="V62" s="3"/>
    </row>
    <row r="63" spans="1:22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U63" s="3"/>
      <c r="V63" s="3"/>
    </row>
    <row r="64" spans="1:22" s="52" customFormat="1" x14ac:dyDescent="0.2">
      <c r="A64" s="51"/>
      <c r="B64" s="53"/>
      <c r="C64" s="19"/>
      <c r="D64" s="51"/>
      <c r="E64" s="16"/>
      <c r="F64" s="51"/>
      <c r="G64" s="16"/>
      <c r="H64" s="51"/>
      <c r="I64" s="16"/>
      <c r="M64" s="15"/>
      <c r="N64" s="15"/>
      <c r="O64" s="15"/>
      <c r="P64" s="15"/>
      <c r="Q64" s="15"/>
      <c r="R64" s="15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U65" s="3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U66" s="3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U67" s="3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U68" s="3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U69" s="3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U70" s="3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U71" s="3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U72" s="3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U73" s="3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U74" s="3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U75" s="3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U76" s="3"/>
      <c r="V76" s="3"/>
    </row>
    <row r="77" spans="1:22" x14ac:dyDescent="0.2">
      <c r="U77" s="3"/>
      <c r="V77" s="3"/>
    </row>
    <row r="78" spans="1:22" x14ac:dyDescent="0.2">
      <c r="U78" s="3"/>
      <c r="V78" s="3"/>
    </row>
    <row r="79" spans="1:22" x14ac:dyDescent="0.2">
      <c r="U79" s="3"/>
      <c r="V79" s="3"/>
    </row>
    <row r="80" spans="1:22" x14ac:dyDescent="0.2">
      <c r="U80" s="3"/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1"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  <mergeCell ref="J41:R41"/>
    <mergeCell ref="A38:I38"/>
    <mergeCell ref="J38:R38"/>
    <mergeCell ref="A39:I39"/>
    <mergeCell ref="J39:R39"/>
    <mergeCell ref="A40:I40"/>
    <mergeCell ref="J40:R40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A6:I6"/>
    <mergeCell ref="J6:R6"/>
    <mergeCell ref="A7:I7"/>
    <mergeCell ref="J7:R7"/>
    <mergeCell ref="A8:I8"/>
    <mergeCell ref="J8:R8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zoomScale="110" zoomScaleNormal="110" workbookViewId="0">
      <selection activeCell="W33" sqref="W33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1" width="9.140625" style="3" customWidth="1"/>
    <col min="22" max="23" width="9.140625" style="118" customWidth="1"/>
    <col min="24" max="24" width="9.140625" style="3" customWidth="1"/>
    <col min="25" max="16384" width="9.140625" style="3"/>
  </cols>
  <sheetData>
    <row r="1" spans="1:23" x14ac:dyDescent="0.2">
      <c r="A1" s="27" t="s">
        <v>2</v>
      </c>
      <c r="B1" s="27"/>
      <c r="C1" s="27"/>
      <c r="J1" s="27" t="s">
        <v>2</v>
      </c>
      <c r="K1" s="27"/>
      <c r="L1" s="27"/>
    </row>
    <row r="2" spans="1:23" x14ac:dyDescent="0.2">
      <c r="A2" s="27" t="s">
        <v>3</v>
      </c>
      <c r="B2" s="27"/>
      <c r="C2" s="27"/>
      <c r="J2" s="27" t="s">
        <v>3</v>
      </c>
      <c r="K2" s="27"/>
      <c r="L2" s="27"/>
    </row>
    <row r="3" spans="1:23" x14ac:dyDescent="0.2">
      <c r="A3" s="28" t="s">
        <v>0</v>
      </c>
      <c r="B3" s="28"/>
      <c r="C3" s="28"/>
      <c r="J3" s="28" t="s">
        <v>0</v>
      </c>
      <c r="K3" s="28"/>
      <c r="L3" s="28"/>
    </row>
    <row r="4" spans="1:23" x14ac:dyDescent="0.2">
      <c r="A4" s="28"/>
      <c r="B4" s="28"/>
      <c r="C4" s="28"/>
      <c r="J4" s="28"/>
      <c r="K4" s="28"/>
      <c r="L4" s="28"/>
    </row>
    <row r="6" spans="1:23" ht="12.75" x14ac:dyDescent="0.2">
      <c r="A6" s="147" t="s">
        <v>24</v>
      </c>
      <c r="B6" s="147"/>
      <c r="C6" s="147"/>
      <c r="D6" s="147"/>
      <c r="E6" s="147"/>
      <c r="F6" s="147"/>
      <c r="G6" s="147"/>
      <c r="H6" s="147"/>
      <c r="I6" s="147"/>
      <c r="J6" s="147" t="s">
        <v>25</v>
      </c>
      <c r="K6" s="147"/>
      <c r="L6" s="147"/>
      <c r="M6" s="147"/>
      <c r="N6" s="147"/>
      <c r="O6" s="147"/>
      <c r="P6" s="147"/>
      <c r="Q6" s="147"/>
      <c r="R6" s="147"/>
    </row>
    <row r="7" spans="1:23" ht="12.75" x14ac:dyDescent="0.2">
      <c r="A7" s="147" t="s">
        <v>23</v>
      </c>
      <c r="B7" s="147"/>
      <c r="C7" s="147"/>
      <c r="D7" s="147"/>
      <c r="E7" s="147"/>
      <c r="F7" s="147"/>
      <c r="G7" s="147"/>
      <c r="H7" s="147"/>
      <c r="I7" s="147"/>
      <c r="J7" s="147" t="s">
        <v>23</v>
      </c>
      <c r="K7" s="147"/>
      <c r="L7" s="147"/>
      <c r="M7" s="147"/>
      <c r="N7" s="147"/>
      <c r="O7" s="147"/>
      <c r="P7" s="147"/>
      <c r="Q7" s="147"/>
      <c r="R7" s="147"/>
    </row>
    <row r="8" spans="1:23" ht="12.75" x14ac:dyDescent="0.2">
      <c r="A8" s="148" t="s">
        <v>68</v>
      </c>
      <c r="B8" s="148"/>
      <c r="C8" s="148"/>
      <c r="D8" s="148"/>
      <c r="E8" s="148"/>
      <c r="F8" s="148"/>
      <c r="G8" s="148"/>
      <c r="H8" s="148"/>
      <c r="I8" s="148"/>
      <c r="J8" s="147" t="s">
        <v>58</v>
      </c>
      <c r="K8" s="147"/>
      <c r="L8" s="147"/>
      <c r="M8" s="147"/>
      <c r="N8" s="147"/>
      <c r="O8" s="147"/>
      <c r="P8" s="147"/>
      <c r="Q8" s="147"/>
      <c r="R8" s="147"/>
    </row>
    <row r="9" spans="1:23" ht="12.75" x14ac:dyDescent="0.2">
      <c r="A9" s="148" t="s">
        <v>72</v>
      </c>
      <c r="B9" s="148"/>
      <c r="C9" s="148"/>
      <c r="D9" s="148"/>
      <c r="E9" s="148"/>
      <c r="F9" s="148"/>
      <c r="G9" s="148"/>
      <c r="H9" s="148"/>
      <c r="I9" s="148"/>
      <c r="J9" s="147" t="s">
        <v>69</v>
      </c>
      <c r="K9" s="147"/>
      <c r="L9" s="147"/>
      <c r="M9" s="147"/>
      <c r="N9" s="147"/>
      <c r="O9" s="147"/>
      <c r="P9" s="147"/>
      <c r="Q9" s="147"/>
      <c r="R9" s="147"/>
    </row>
    <row r="10" spans="1:23" ht="12.75" x14ac:dyDescent="0.2">
      <c r="A10" s="149" t="str">
        <f>'u lipnju 2020.-prema svotama'!A10:I10</f>
        <v>za svibanj 2020. (isplata u lipnju 2020.)</v>
      </c>
      <c r="B10" s="149"/>
      <c r="C10" s="149"/>
      <c r="D10" s="149"/>
      <c r="E10" s="149"/>
      <c r="F10" s="149"/>
      <c r="G10" s="149"/>
      <c r="H10" s="149"/>
      <c r="I10" s="149"/>
      <c r="J10" s="148" t="s">
        <v>72</v>
      </c>
      <c r="K10" s="148"/>
      <c r="L10" s="148"/>
      <c r="M10" s="148"/>
      <c r="N10" s="148"/>
      <c r="O10" s="148"/>
      <c r="P10" s="148"/>
      <c r="Q10" s="148"/>
      <c r="R10" s="148"/>
    </row>
    <row r="11" spans="1:23" ht="12.75" customHeight="1" x14ac:dyDescent="0.2">
      <c r="J11" s="149" t="str">
        <f>A10</f>
        <v>za svibanj 2020. (isplata u lipnju 2020.)</v>
      </c>
      <c r="K11" s="149"/>
      <c r="L11" s="149"/>
      <c r="M11" s="149"/>
      <c r="N11" s="149"/>
      <c r="O11" s="149"/>
      <c r="P11" s="149"/>
      <c r="Q11" s="149"/>
      <c r="R11" s="149"/>
    </row>
    <row r="12" spans="1:23" x14ac:dyDescent="0.2">
      <c r="A12" s="28" t="s">
        <v>4</v>
      </c>
      <c r="J12" s="28" t="s">
        <v>5</v>
      </c>
    </row>
    <row r="13" spans="1:23" x14ac:dyDescent="0.2">
      <c r="A13" s="29"/>
      <c r="B13" s="150" t="s">
        <v>6</v>
      </c>
      <c r="C13" s="151"/>
      <c r="D13" s="151"/>
      <c r="E13" s="151"/>
      <c r="F13" s="151"/>
      <c r="G13" s="151"/>
      <c r="H13" s="151"/>
      <c r="I13" s="152"/>
      <c r="J13" s="29"/>
      <c r="K13" s="150" t="s">
        <v>6</v>
      </c>
      <c r="L13" s="151"/>
      <c r="M13" s="151"/>
      <c r="N13" s="151"/>
      <c r="O13" s="151"/>
      <c r="P13" s="151"/>
      <c r="Q13" s="151"/>
      <c r="R13" s="152"/>
    </row>
    <row r="14" spans="1:23" x14ac:dyDescent="0.2">
      <c r="A14" s="30"/>
      <c r="B14" s="150" t="s">
        <v>1</v>
      </c>
      <c r="C14" s="152"/>
      <c r="D14" s="150" t="s">
        <v>7</v>
      </c>
      <c r="E14" s="152"/>
      <c r="F14" s="150" t="s">
        <v>70</v>
      </c>
      <c r="G14" s="152"/>
      <c r="H14" s="150" t="s">
        <v>8</v>
      </c>
      <c r="I14" s="152"/>
      <c r="J14" s="30"/>
      <c r="K14" s="150" t="s">
        <v>1</v>
      </c>
      <c r="L14" s="152"/>
      <c r="M14" s="150" t="s">
        <v>29</v>
      </c>
      <c r="N14" s="152"/>
      <c r="O14" s="150" t="s">
        <v>70</v>
      </c>
      <c r="P14" s="152"/>
      <c r="Q14" s="150" t="s">
        <v>8</v>
      </c>
      <c r="R14" s="152"/>
    </row>
    <row r="15" spans="1:23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23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V16" s="119"/>
      <c r="W16" s="119"/>
    </row>
    <row r="17" spans="1:23" x14ac:dyDescent="0.2">
      <c r="A17" s="93" t="s">
        <v>60</v>
      </c>
      <c r="B17" s="36">
        <v>3550</v>
      </c>
      <c r="C17" s="37">
        <v>328.34</v>
      </c>
      <c r="D17" s="38">
        <v>951</v>
      </c>
      <c r="E17" s="39">
        <v>297.41000000000003</v>
      </c>
      <c r="F17" s="38">
        <v>1940</v>
      </c>
      <c r="G17" s="39">
        <v>339.06</v>
      </c>
      <c r="H17" s="38">
        <v>659</v>
      </c>
      <c r="I17" s="40">
        <v>341.41</v>
      </c>
      <c r="J17" s="93" t="s">
        <v>60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  <c r="T17" s="3" t="s">
        <v>103</v>
      </c>
      <c r="U17" s="3" t="s">
        <v>104</v>
      </c>
    </row>
    <row r="18" spans="1:23" x14ac:dyDescent="0.2">
      <c r="A18" s="93" t="s">
        <v>9</v>
      </c>
      <c r="B18" s="36">
        <v>24811</v>
      </c>
      <c r="C18" s="43">
        <v>803.24</v>
      </c>
      <c r="D18" s="38">
        <v>10309</v>
      </c>
      <c r="E18" s="39">
        <v>792.53</v>
      </c>
      <c r="F18" s="38">
        <v>4243</v>
      </c>
      <c r="G18" s="39">
        <v>815.96</v>
      </c>
      <c r="H18" s="38">
        <v>10259</v>
      </c>
      <c r="I18" s="40">
        <v>808.73</v>
      </c>
      <c r="J18" s="93" t="s">
        <v>9</v>
      </c>
      <c r="K18" s="36">
        <v>13</v>
      </c>
      <c r="L18" s="43">
        <v>868.85</v>
      </c>
      <c r="M18" s="38" t="s">
        <v>103</v>
      </c>
      <c r="N18" s="42" t="s">
        <v>104</v>
      </c>
      <c r="O18" s="38">
        <v>13</v>
      </c>
      <c r="P18" s="39">
        <v>868.85</v>
      </c>
      <c r="Q18" s="38" t="s">
        <v>103</v>
      </c>
      <c r="R18" s="40" t="s">
        <v>104</v>
      </c>
      <c r="T18" s="3" t="s">
        <v>103</v>
      </c>
      <c r="U18" s="3" t="s">
        <v>104</v>
      </c>
      <c r="W18" s="120">
        <f>C31-'u lipnju 2020.'!E21</f>
        <v>0</v>
      </c>
    </row>
    <row r="19" spans="1:23" x14ac:dyDescent="0.2">
      <c r="A19" s="93" t="s">
        <v>10</v>
      </c>
      <c r="B19" s="36">
        <v>95395</v>
      </c>
      <c r="C19" s="44">
        <v>1240.31</v>
      </c>
      <c r="D19" s="38">
        <v>48519</v>
      </c>
      <c r="E19" s="45">
        <v>1238.76</v>
      </c>
      <c r="F19" s="38">
        <v>13754</v>
      </c>
      <c r="G19" s="45">
        <v>1286</v>
      </c>
      <c r="H19" s="38">
        <v>33122</v>
      </c>
      <c r="I19" s="46">
        <v>1223.6099999999999</v>
      </c>
      <c r="J19" s="93" t="s">
        <v>10</v>
      </c>
      <c r="K19" s="36">
        <v>43</v>
      </c>
      <c r="L19" s="44">
        <v>1306.83</v>
      </c>
      <c r="M19" s="38">
        <v>2</v>
      </c>
      <c r="N19" s="45">
        <v>1313.19</v>
      </c>
      <c r="O19" s="38">
        <v>30</v>
      </c>
      <c r="P19" s="39">
        <v>1294.78</v>
      </c>
      <c r="Q19" s="38">
        <v>11</v>
      </c>
      <c r="R19" s="46">
        <v>1338.53</v>
      </c>
    </row>
    <row r="20" spans="1:23" x14ac:dyDescent="0.2">
      <c r="A20" s="93" t="s">
        <v>11</v>
      </c>
      <c r="B20" s="36">
        <v>151541</v>
      </c>
      <c r="C20" s="44">
        <v>1767.67</v>
      </c>
      <c r="D20" s="38">
        <v>90740</v>
      </c>
      <c r="E20" s="45">
        <v>1773.42</v>
      </c>
      <c r="F20" s="38">
        <v>29579</v>
      </c>
      <c r="G20" s="45">
        <v>1766.11</v>
      </c>
      <c r="H20" s="38">
        <v>31222</v>
      </c>
      <c r="I20" s="46">
        <v>1752.44</v>
      </c>
      <c r="J20" s="93" t="s">
        <v>11</v>
      </c>
      <c r="K20" s="36">
        <v>208</v>
      </c>
      <c r="L20" s="44">
        <v>1828.11</v>
      </c>
      <c r="M20" s="38" t="s">
        <v>103</v>
      </c>
      <c r="N20" s="45" t="s">
        <v>104</v>
      </c>
      <c r="O20" s="38">
        <v>108</v>
      </c>
      <c r="P20" s="45">
        <v>1754.04</v>
      </c>
      <c r="Q20" s="38">
        <v>100</v>
      </c>
      <c r="R20" s="46">
        <v>1908.1</v>
      </c>
    </row>
    <row r="21" spans="1:23" x14ac:dyDescent="0.2">
      <c r="A21" s="93" t="s">
        <v>61</v>
      </c>
      <c r="B21" s="36">
        <v>196390</v>
      </c>
      <c r="C21" s="44">
        <v>2240.79</v>
      </c>
      <c r="D21" s="38">
        <v>121289</v>
      </c>
      <c r="E21" s="45">
        <v>2248.85</v>
      </c>
      <c r="F21" s="38">
        <v>26573</v>
      </c>
      <c r="G21" s="45">
        <v>2243.41</v>
      </c>
      <c r="H21" s="38">
        <v>48528</v>
      </c>
      <c r="I21" s="46">
        <v>2219.21</v>
      </c>
      <c r="J21" s="93" t="s">
        <v>61</v>
      </c>
      <c r="K21" s="36">
        <v>1767</v>
      </c>
      <c r="L21" s="44">
        <v>2317.4499999999998</v>
      </c>
      <c r="M21" s="38">
        <v>17</v>
      </c>
      <c r="N21" s="45">
        <v>2281.7399999999998</v>
      </c>
      <c r="O21" s="38">
        <v>1239</v>
      </c>
      <c r="P21" s="45">
        <v>2340.31</v>
      </c>
      <c r="Q21" s="38">
        <v>511</v>
      </c>
      <c r="R21" s="46">
        <v>2263.19</v>
      </c>
    </row>
    <row r="22" spans="1:23" x14ac:dyDescent="0.2">
      <c r="A22" s="93" t="s">
        <v>62</v>
      </c>
      <c r="B22" s="36">
        <v>150630</v>
      </c>
      <c r="C22" s="44">
        <v>2761.78</v>
      </c>
      <c r="D22" s="38">
        <v>107979</v>
      </c>
      <c r="E22" s="45">
        <v>2771.08</v>
      </c>
      <c r="F22" s="38">
        <v>15031</v>
      </c>
      <c r="G22" s="45">
        <v>2766.9</v>
      </c>
      <c r="H22" s="38">
        <v>27620</v>
      </c>
      <c r="I22" s="46">
        <v>2722.63</v>
      </c>
      <c r="J22" s="93" t="s">
        <v>62</v>
      </c>
      <c r="K22" s="36">
        <v>4795</v>
      </c>
      <c r="L22" s="44">
        <v>2828.86</v>
      </c>
      <c r="M22" s="38">
        <v>933</v>
      </c>
      <c r="N22" s="45">
        <v>2928.81</v>
      </c>
      <c r="O22" s="38">
        <v>3145</v>
      </c>
      <c r="P22" s="45">
        <v>2811.52</v>
      </c>
      <c r="Q22" s="38">
        <v>717</v>
      </c>
      <c r="R22" s="46">
        <v>2774.84</v>
      </c>
    </row>
    <row r="23" spans="1:23" x14ac:dyDescent="0.2">
      <c r="A23" s="93" t="s">
        <v>63</v>
      </c>
      <c r="B23" s="36">
        <v>107047</v>
      </c>
      <c r="C23" s="44">
        <v>3233.57</v>
      </c>
      <c r="D23" s="38">
        <v>84569</v>
      </c>
      <c r="E23" s="45">
        <v>3237.56</v>
      </c>
      <c r="F23" s="38">
        <v>7240</v>
      </c>
      <c r="G23" s="45">
        <v>3203.91</v>
      </c>
      <c r="H23" s="38">
        <v>15238</v>
      </c>
      <c r="I23" s="46">
        <v>3225.56</v>
      </c>
      <c r="J23" s="93" t="s">
        <v>63</v>
      </c>
      <c r="K23" s="36">
        <v>5833</v>
      </c>
      <c r="L23" s="44">
        <v>3245.23</v>
      </c>
      <c r="M23" s="38">
        <v>1041</v>
      </c>
      <c r="N23" s="45">
        <v>3210.22</v>
      </c>
      <c r="O23" s="38">
        <v>4382</v>
      </c>
      <c r="P23" s="45">
        <v>3253.68</v>
      </c>
      <c r="Q23" s="38">
        <v>410</v>
      </c>
      <c r="R23" s="46">
        <v>3243.8</v>
      </c>
    </row>
    <row r="24" spans="1:23" x14ac:dyDescent="0.2">
      <c r="A24" s="93" t="s">
        <v>64</v>
      </c>
      <c r="B24" s="36">
        <v>76602</v>
      </c>
      <c r="C24" s="44">
        <v>3734.34</v>
      </c>
      <c r="D24" s="38">
        <v>64997</v>
      </c>
      <c r="E24" s="45">
        <v>3736.58</v>
      </c>
      <c r="F24" s="38">
        <v>3158</v>
      </c>
      <c r="G24" s="45">
        <v>3710.08</v>
      </c>
      <c r="H24" s="38">
        <v>8447</v>
      </c>
      <c r="I24" s="46">
        <v>3726.2</v>
      </c>
      <c r="J24" s="93" t="s">
        <v>64</v>
      </c>
      <c r="K24" s="36">
        <v>4717</v>
      </c>
      <c r="L24" s="44">
        <v>3731.62</v>
      </c>
      <c r="M24" s="38">
        <v>384</v>
      </c>
      <c r="N24" s="45">
        <v>3632.86</v>
      </c>
      <c r="O24" s="38">
        <v>3764</v>
      </c>
      <c r="P24" s="45">
        <v>3746.35</v>
      </c>
      <c r="Q24" s="38">
        <v>569</v>
      </c>
      <c r="R24" s="46">
        <v>3700.8</v>
      </c>
    </row>
    <row r="25" spans="1:23" x14ac:dyDescent="0.2">
      <c r="A25" s="93" t="s">
        <v>65</v>
      </c>
      <c r="B25" s="36">
        <v>61027</v>
      </c>
      <c r="C25" s="44">
        <v>4228.42</v>
      </c>
      <c r="D25" s="38">
        <v>53565</v>
      </c>
      <c r="E25" s="45">
        <v>4231.5600000000004</v>
      </c>
      <c r="F25" s="38">
        <v>1444</v>
      </c>
      <c r="G25" s="45">
        <v>4204.0200000000004</v>
      </c>
      <c r="H25" s="38">
        <v>6018</v>
      </c>
      <c r="I25" s="46">
        <v>4206.3900000000003</v>
      </c>
      <c r="J25" s="93" t="s">
        <v>65</v>
      </c>
      <c r="K25" s="36">
        <v>7461</v>
      </c>
      <c r="L25" s="44">
        <v>4180.57</v>
      </c>
      <c r="M25" s="38">
        <v>120</v>
      </c>
      <c r="N25" s="45">
        <v>4145.53</v>
      </c>
      <c r="O25" s="38">
        <v>6526</v>
      </c>
      <c r="P25" s="45">
        <v>4175.57</v>
      </c>
      <c r="Q25" s="38">
        <v>815</v>
      </c>
      <c r="R25" s="46">
        <v>4225.82</v>
      </c>
    </row>
    <row r="26" spans="1:23" x14ac:dyDescent="0.2">
      <c r="A26" s="93" t="s">
        <v>66</v>
      </c>
      <c r="B26" s="36">
        <v>37190</v>
      </c>
      <c r="C26" s="44">
        <v>4728.1499999999996</v>
      </c>
      <c r="D26" s="38">
        <v>33678</v>
      </c>
      <c r="E26" s="45">
        <v>4728.2700000000004</v>
      </c>
      <c r="F26" s="38">
        <v>616</v>
      </c>
      <c r="G26" s="45">
        <v>4732</v>
      </c>
      <c r="H26" s="38">
        <v>2896</v>
      </c>
      <c r="I26" s="46">
        <v>4725.87</v>
      </c>
      <c r="J26" s="93" t="s">
        <v>66</v>
      </c>
      <c r="K26" s="36">
        <v>4049</v>
      </c>
      <c r="L26" s="44">
        <v>4757.49</v>
      </c>
      <c r="M26" s="38">
        <v>33</v>
      </c>
      <c r="N26" s="45">
        <v>4727.22</v>
      </c>
      <c r="O26" s="38">
        <v>3494</v>
      </c>
      <c r="P26" s="45">
        <v>4765.75</v>
      </c>
      <c r="Q26" s="38">
        <v>522</v>
      </c>
      <c r="R26" s="46">
        <v>4704.16</v>
      </c>
    </row>
    <row r="27" spans="1:23" x14ac:dyDescent="0.2">
      <c r="A27" s="93" t="s">
        <v>12</v>
      </c>
      <c r="B27" s="36">
        <v>38212</v>
      </c>
      <c r="C27" s="47">
        <v>5435.72</v>
      </c>
      <c r="D27" s="38">
        <v>34420</v>
      </c>
      <c r="E27" s="45">
        <v>5437.04</v>
      </c>
      <c r="F27" s="38">
        <v>587</v>
      </c>
      <c r="G27" s="45">
        <v>5416.01</v>
      </c>
      <c r="H27" s="38">
        <v>3205</v>
      </c>
      <c r="I27" s="46">
        <v>5425.18</v>
      </c>
      <c r="J27" s="93" t="s">
        <v>12</v>
      </c>
      <c r="K27" s="36">
        <v>8952</v>
      </c>
      <c r="L27" s="47">
        <v>5414.82</v>
      </c>
      <c r="M27" s="38">
        <v>77</v>
      </c>
      <c r="N27" s="45">
        <v>5360.93</v>
      </c>
      <c r="O27" s="38">
        <v>7418</v>
      </c>
      <c r="P27" s="45">
        <v>5409.46</v>
      </c>
      <c r="Q27" s="38">
        <v>1457</v>
      </c>
      <c r="R27" s="46">
        <v>5444.96</v>
      </c>
    </row>
    <row r="28" spans="1:23" x14ac:dyDescent="0.2">
      <c r="A28" s="93" t="s">
        <v>13</v>
      </c>
      <c r="B28" s="36">
        <v>16322</v>
      </c>
      <c r="C28" s="47">
        <v>6385.36</v>
      </c>
      <c r="D28" s="38">
        <v>15039</v>
      </c>
      <c r="E28" s="45">
        <v>6393.32</v>
      </c>
      <c r="F28" s="38">
        <v>222</v>
      </c>
      <c r="G28" s="45">
        <v>6385.72</v>
      </c>
      <c r="H28" s="38">
        <v>1061</v>
      </c>
      <c r="I28" s="46">
        <v>6272.47</v>
      </c>
      <c r="J28" s="93" t="s">
        <v>13</v>
      </c>
      <c r="K28" s="36">
        <v>8317</v>
      </c>
      <c r="L28" s="47">
        <v>6416.38</v>
      </c>
      <c r="M28" s="38">
        <v>30</v>
      </c>
      <c r="N28" s="45">
        <v>6394.34</v>
      </c>
      <c r="O28" s="38">
        <v>7313</v>
      </c>
      <c r="P28" s="45">
        <v>6409.3</v>
      </c>
      <c r="Q28" s="38">
        <v>974</v>
      </c>
      <c r="R28" s="46">
        <v>6470.21</v>
      </c>
    </row>
    <row r="29" spans="1:23" x14ac:dyDescent="0.2">
      <c r="A29" s="93" t="s">
        <v>14</v>
      </c>
      <c r="B29" s="36">
        <v>6272</v>
      </c>
      <c r="C29" s="47">
        <v>7444.71</v>
      </c>
      <c r="D29" s="38">
        <v>5976</v>
      </c>
      <c r="E29" s="45">
        <v>7447.37</v>
      </c>
      <c r="F29" s="38">
        <v>69</v>
      </c>
      <c r="G29" s="45">
        <v>7412.14</v>
      </c>
      <c r="H29" s="38">
        <v>227</v>
      </c>
      <c r="I29" s="46">
        <v>7384.66</v>
      </c>
      <c r="J29" s="93" t="s">
        <v>14</v>
      </c>
      <c r="K29" s="36">
        <v>10250</v>
      </c>
      <c r="L29" s="47">
        <v>7602.79</v>
      </c>
      <c r="M29" s="38">
        <v>13</v>
      </c>
      <c r="N29" s="45">
        <v>7313.38</v>
      </c>
      <c r="O29" s="38">
        <v>6660</v>
      </c>
      <c r="P29" s="45">
        <v>7566.67</v>
      </c>
      <c r="Q29" s="38">
        <v>3577</v>
      </c>
      <c r="R29" s="46">
        <v>7671.08</v>
      </c>
    </row>
    <row r="30" spans="1:23" x14ac:dyDescent="0.2">
      <c r="A30" s="93" t="s">
        <v>67</v>
      </c>
      <c r="B30" s="36">
        <v>6781</v>
      </c>
      <c r="C30" s="47">
        <v>9240.4699999999993</v>
      </c>
      <c r="D30" s="38">
        <v>6632</v>
      </c>
      <c r="E30" s="45">
        <v>9239.9699999999993</v>
      </c>
      <c r="F30" s="38">
        <v>33</v>
      </c>
      <c r="G30" s="45">
        <v>9045.11</v>
      </c>
      <c r="H30" s="38">
        <v>116</v>
      </c>
      <c r="I30" s="46">
        <v>9325.01</v>
      </c>
      <c r="J30" s="93" t="s">
        <v>67</v>
      </c>
      <c r="K30" s="36">
        <v>14720</v>
      </c>
      <c r="L30" s="47">
        <v>9427.41</v>
      </c>
      <c r="M30" s="38">
        <v>7</v>
      </c>
      <c r="N30" s="45">
        <v>9050.75</v>
      </c>
      <c r="O30" s="38">
        <v>9761</v>
      </c>
      <c r="P30" s="45">
        <v>9457.93</v>
      </c>
      <c r="Q30" s="38">
        <v>4952</v>
      </c>
      <c r="R30" s="46">
        <v>9367.77</v>
      </c>
    </row>
    <row r="31" spans="1:23" x14ac:dyDescent="0.2">
      <c r="A31" s="48" t="s">
        <v>1</v>
      </c>
      <c r="B31" s="49">
        <v>971770</v>
      </c>
      <c r="C31" s="50">
        <v>2830.65</v>
      </c>
      <c r="D31" s="49">
        <v>678663</v>
      </c>
      <c r="E31" s="50">
        <v>3084.15</v>
      </c>
      <c r="F31" s="49">
        <v>104489</v>
      </c>
      <c r="G31" s="50">
        <v>2149.08</v>
      </c>
      <c r="H31" s="49">
        <v>188618</v>
      </c>
      <c r="I31" s="50">
        <v>2296.09</v>
      </c>
      <c r="J31" s="48" t="s">
        <v>1</v>
      </c>
      <c r="K31" s="49">
        <v>71125</v>
      </c>
      <c r="L31" s="50">
        <v>5956.15</v>
      </c>
      <c r="M31" s="49">
        <v>2657</v>
      </c>
      <c r="N31" s="50">
        <v>3359.94</v>
      </c>
      <c r="O31" s="49">
        <v>53853</v>
      </c>
      <c r="P31" s="50">
        <v>5829.82</v>
      </c>
      <c r="Q31" s="49">
        <v>14615</v>
      </c>
      <c r="R31" s="50">
        <v>6893.66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23" ht="21.75" customHeight="1" x14ac:dyDescent="0.2">
      <c r="A33" s="69"/>
      <c r="B33" s="51"/>
      <c r="C33" s="51"/>
      <c r="D33" s="16"/>
      <c r="E33" s="52"/>
      <c r="F33" s="53"/>
      <c r="G33" s="19"/>
      <c r="H33" s="53"/>
      <c r="I33" s="19"/>
      <c r="J33" s="153" t="s">
        <v>99</v>
      </c>
      <c r="K33" s="153"/>
      <c r="L33" s="153"/>
      <c r="M33" s="153"/>
      <c r="N33" s="153"/>
      <c r="O33" s="153"/>
      <c r="P33" s="153"/>
      <c r="Q33" s="153"/>
      <c r="R33" s="153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V34" s="3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  <c r="V35" s="3"/>
    </row>
    <row r="36" spans="1:23" x14ac:dyDescent="0.2">
      <c r="A36" s="54"/>
      <c r="B36" s="41"/>
      <c r="C36" s="47"/>
      <c r="D36" s="41"/>
      <c r="E36" s="47"/>
      <c r="F36" s="41"/>
      <c r="G36" s="47"/>
      <c r="H36" s="41"/>
      <c r="I36" s="47"/>
      <c r="V36" s="3"/>
    </row>
    <row r="37" spans="1:23" ht="12.75" x14ac:dyDescent="0.2">
      <c r="A37" s="147" t="s">
        <v>24</v>
      </c>
      <c r="B37" s="147"/>
      <c r="C37" s="147"/>
      <c r="D37" s="147"/>
      <c r="E37" s="147"/>
      <c r="F37" s="147"/>
      <c r="G37" s="147"/>
      <c r="H37" s="147"/>
      <c r="I37" s="147"/>
      <c r="J37" s="147" t="s">
        <v>27</v>
      </c>
      <c r="K37" s="147"/>
      <c r="L37" s="147"/>
      <c r="M37" s="147"/>
      <c r="N37" s="147"/>
      <c r="O37" s="147"/>
      <c r="P37" s="147"/>
      <c r="Q37" s="147"/>
      <c r="R37" s="147"/>
      <c r="V37" s="3"/>
    </row>
    <row r="38" spans="1:23" ht="12.75" x14ac:dyDescent="0.2">
      <c r="A38" s="147" t="s">
        <v>23</v>
      </c>
      <c r="B38" s="147"/>
      <c r="C38" s="147"/>
      <c r="D38" s="147"/>
      <c r="E38" s="147"/>
      <c r="F38" s="147"/>
      <c r="G38" s="147"/>
      <c r="H38" s="147"/>
      <c r="I38" s="147"/>
      <c r="J38" s="147" t="s">
        <v>28</v>
      </c>
      <c r="K38" s="147"/>
      <c r="L38" s="147"/>
      <c r="M38" s="147"/>
      <c r="N38" s="147"/>
      <c r="O38" s="147"/>
      <c r="P38" s="147"/>
      <c r="Q38" s="147"/>
      <c r="R38" s="147"/>
      <c r="V38" s="3"/>
    </row>
    <row r="39" spans="1:23" ht="12.75" x14ac:dyDescent="0.2">
      <c r="A39" s="147" t="s">
        <v>15</v>
      </c>
      <c r="B39" s="147"/>
      <c r="C39" s="147"/>
      <c r="D39" s="147"/>
      <c r="E39" s="147"/>
      <c r="F39" s="147"/>
      <c r="G39" s="147"/>
      <c r="H39" s="147"/>
      <c r="I39" s="147"/>
      <c r="J39" s="147" t="s">
        <v>79</v>
      </c>
      <c r="K39" s="147"/>
      <c r="L39" s="147"/>
      <c r="M39" s="147"/>
      <c r="N39" s="147"/>
      <c r="O39" s="147"/>
      <c r="P39" s="147"/>
      <c r="Q39" s="147"/>
      <c r="R39" s="147"/>
      <c r="V39" s="3"/>
    </row>
    <row r="40" spans="1:23" ht="12.75" x14ac:dyDescent="0.2">
      <c r="A40" s="147" t="s">
        <v>71</v>
      </c>
      <c r="B40" s="147"/>
      <c r="C40" s="147"/>
      <c r="D40" s="147"/>
      <c r="E40" s="147"/>
      <c r="F40" s="147"/>
      <c r="G40" s="147"/>
      <c r="H40" s="147"/>
      <c r="I40" s="147"/>
      <c r="J40" s="147" t="s">
        <v>80</v>
      </c>
      <c r="K40" s="147"/>
      <c r="L40" s="147"/>
      <c r="M40" s="147"/>
      <c r="N40" s="147"/>
      <c r="O40" s="147"/>
      <c r="P40" s="147"/>
      <c r="Q40" s="147"/>
      <c r="R40" s="147"/>
      <c r="V40" s="3"/>
    </row>
    <row r="41" spans="1:23" ht="12.75" x14ac:dyDescent="0.2">
      <c r="A41" s="148" t="s">
        <v>72</v>
      </c>
      <c r="B41" s="148"/>
      <c r="C41" s="148"/>
      <c r="D41" s="148"/>
      <c r="E41" s="148"/>
      <c r="F41" s="148"/>
      <c r="G41" s="148"/>
      <c r="H41" s="148"/>
      <c r="I41" s="148"/>
      <c r="J41" s="148" t="s">
        <v>72</v>
      </c>
      <c r="K41" s="148"/>
      <c r="L41" s="148"/>
      <c r="M41" s="148"/>
      <c r="N41" s="148"/>
      <c r="O41" s="148"/>
      <c r="P41" s="148"/>
      <c r="Q41" s="148"/>
      <c r="R41" s="148"/>
      <c r="V41" s="3"/>
    </row>
    <row r="42" spans="1:23" ht="12.75" customHeight="1" x14ac:dyDescent="0.2">
      <c r="A42" s="149" t="str">
        <f>A10</f>
        <v>za svibanj 2020. (isplata u lipnju 2020.)</v>
      </c>
      <c r="B42" s="149"/>
      <c r="C42" s="149"/>
      <c r="D42" s="149"/>
      <c r="E42" s="149"/>
      <c r="F42" s="149"/>
      <c r="G42" s="149"/>
      <c r="H42" s="149"/>
      <c r="I42" s="149"/>
      <c r="J42" s="149" t="str">
        <f>A10</f>
        <v>za svibanj 2020. (isplata u lipnju 2020.)</v>
      </c>
      <c r="K42" s="149"/>
      <c r="L42" s="149"/>
      <c r="M42" s="149"/>
      <c r="N42" s="149"/>
      <c r="O42" s="149"/>
      <c r="P42" s="149"/>
      <c r="Q42" s="149"/>
      <c r="R42" s="149"/>
      <c r="V42" s="3"/>
    </row>
    <row r="43" spans="1:23" x14ac:dyDescent="0.2">
      <c r="A43" s="28" t="s">
        <v>16</v>
      </c>
      <c r="E43" s="3" t="s">
        <v>17</v>
      </c>
      <c r="J43" s="28" t="s">
        <v>18</v>
      </c>
      <c r="V43" s="3"/>
    </row>
    <row r="44" spans="1:23" x14ac:dyDescent="0.2">
      <c r="A44" s="29"/>
      <c r="B44" s="154" t="s">
        <v>6</v>
      </c>
      <c r="C44" s="155"/>
      <c r="D44" s="155"/>
      <c r="E44" s="155"/>
      <c r="F44" s="155"/>
      <c r="G44" s="155"/>
      <c r="H44" s="155"/>
      <c r="I44" s="156"/>
      <c r="J44" s="29"/>
      <c r="K44" s="154" t="s">
        <v>6</v>
      </c>
      <c r="L44" s="155"/>
      <c r="M44" s="155"/>
      <c r="N44" s="155"/>
      <c r="O44" s="155"/>
      <c r="P44" s="155"/>
      <c r="Q44" s="155"/>
      <c r="R44" s="156"/>
      <c r="V44" s="3"/>
    </row>
    <row r="45" spans="1:23" x14ac:dyDescent="0.2">
      <c r="A45" s="30"/>
      <c r="B45" s="154" t="s">
        <v>1</v>
      </c>
      <c r="C45" s="156"/>
      <c r="D45" s="154" t="s">
        <v>7</v>
      </c>
      <c r="E45" s="156"/>
      <c r="F45" s="154" t="s">
        <v>70</v>
      </c>
      <c r="G45" s="156"/>
      <c r="H45" s="154" t="s">
        <v>8</v>
      </c>
      <c r="I45" s="156"/>
      <c r="J45" s="30"/>
      <c r="K45" s="154" t="s">
        <v>1</v>
      </c>
      <c r="L45" s="156"/>
      <c r="M45" s="154" t="s">
        <v>7</v>
      </c>
      <c r="N45" s="156"/>
      <c r="O45" s="154" t="s">
        <v>70</v>
      </c>
      <c r="P45" s="156"/>
      <c r="Q45" s="154" t="s">
        <v>8</v>
      </c>
      <c r="R45" s="156"/>
      <c r="V45" s="3"/>
    </row>
    <row r="46" spans="1:23" ht="24" x14ac:dyDescent="0.2">
      <c r="A46" s="31" t="s">
        <v>19</v>
      </c>
      <c r="B46" s="12" t="s">
        <v>20</v>
      </c>
      <c r="C46" s="68" t="s">
        <v>21</v>
      </c>
      <c r="D46" s="13" t="s">
        <v>20</v>
      </c>
      <c r="E46" s="68" t="s">
        <v>21</v>
      </c>
      <c r="F46" s="13" t="s">
        <v>20</v>
      </c>
      <c r="G46" s="68" t="s">
        <v>21</v>
      </c>
      <c r="H46" s="13" t="s">
        <v>22</v>
      </c>
      <c r="I46" s="68" t="s">
        <v>21</v>
      </c>
      <c r="J46" s="31" t="s">
        <v>19</v>
      </c>
      <c r="K46" s="12" t="s">
        <v>20</v>
      </c>
      <c r="L46" s="68" t="s">
        <v>21</v>
      </c>
      <c r="M46" s="13" t="s">
        <v>20</v>
      </c>
      <c r="N46" s="68" t="s">
        <v>21</v>
      </c>
      <c r="O46" s="13" t="s">
        <v>20</v>
      </c>
      <c r="P46" s="68" t="s">
        <v>21</v>
      </c>
      <c r="Q46" s="13" t="s">
        <v>22</v>
      </c>
      <c r="R46" s="68" t="s">
        <v>21</v>
      </c>
      <c r="V46" s="3"/>
    </row>
    <row r="47" spans="1:23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  <c r="W47" s="119"/>
    </row>
    <row r="48" spans="1:23" x14ac:dyDescent="0.2">
      <c r="A48" s="93" t="s">
        <v>60</v>
      </c>
      <c r="B48" s="56" t="s">
        <v>103</v>
      </c>
      <c r="C48" s="57" t="s">
        <v>104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 t="s">
        <v>103</v>
      </c>
      <c r="I48" s="60" t="s">
        <v>104</v>
      </c>
      <c r="J48" s="93" t="s">
        <v>60</v>
      </c>
      <c r="K48" s="56">
        <v>42</v>
      </c>
      <c r="L48" s="61">
        <v>264.26</v>
      </c>
      <c r="M48" s="58"/>
      <c r="N48" s="51"/>
      <c r="O48" s="58">
        <v>40</v>
      </c>
      <c r="P48" s="51">
        <v>258.29000000000002</v>
      </c>
      <c r="Q48" s="58">
        <v>2</v>
      </c>
      <c r="R48" s="60">
        <v>383.73</v>
      </c>
      <c r="V48" s="3"/>
    </row>
    <row r="49" spans="1:23" x14ac:dyDescent="0.2">
      <c r="A49" s="93" t="s">
        <v>9</v>
      </c>
      <c r="B49" s="56">
        <v>11</v>
      </c>
      <c r="C49" s="57">
        <v>845.8</v>
      </c>
      <c r="D49" s="58" t="s">
        <v>103</v>
      </c>
      <c r="E49" s="51" t="s">
        <v>104</v>
      </c>
      <c r="F49" s="58">
        <v>10</v>
      </c>
      <c r="G49" s="59">
        <v>848.49</v>
      </c>
      <c r="H49" s="58">
        <v>1</v>
      </c>
      <c r="I49" s="60">
        <v>818.91</v>
      </c>
      <c r="J49" s="93" t="s">
        <v>9</v>
      </c>
      <c r="K49" s="56">
        <v>183</v>
      </c>
      <c r="L49" s="61">
        <v>810.54</v>
      </c>
      <c r="M49" s="58"/>
      <c r="N49" s="51"/>
      <c r="O49" s="58">
        <v>163</v>
      </c>
      <c r="P49" s="51">
        <v>808.81</v>
      </c>
      <c r="Q49" s="58">
        <v>20</v>
      </c>
      <c r="R49" s="60">
        <v>824.69</v>
      </c>
      <c r="S49" s="7"/>
      <c r="V49" s="3"/>
    </row>
    <row r="50" spans="1:23" x14ac:dyDescent="0.2">
      <c r="A50" s="93" t="s">
        <v>10</v>
      </c>
      <c r="B50" s="56">
        <v>116</v>
      </c>
      <c r="C50" s="62">
        <v>1342.32</v>
      </c>
      <c r="D50" s="58">
        <v>26</v>
      </c>
      <c r="E50" s="16">
        <v>1401.08</v>
      </c>
      <c r="F50" s="58">
        <v>81</v>
      </c>
      <c r="G50" s="16">
        <v>1325.35</v>
      </c>
      <c r="H50" s="58">
        <v>9</v>
      </c>
      <c r="I50" s="63">
        <v>1325.29</v>
      </c>
      <c r="J50" s="93" t="s">
        <v>10</v>
      </c>
      <c r="K50" s="56">
        <v>341</v>
      </c>
      <c r="L50" s="64">
        <v>1249.31</v>
      </c>
      <c r="M50" s="58"/>
      <c r="N50" s="16"/>
      <c r="O50" s="58">
        <v>287</v>
      </c>
      <c r="P50" s="16">
        <v>1253.07</v>
      </c>
      <c r="Q50" s="58">
        <v>54</v>
      </c>
      <c r="R50" s="63">
        <v>1229.3599999999999</v>
      </c>
      <c r="S50" s="7"/>
      <c r="V50" s="3"/>
    </row>
    <row r="51" spans="1:23" x14ac:dyDescent="0.2">
      <c r="A51" s="93" t="s">
        <v>11</v>
      </c>
      <c r="B51" s="56">
        <v>424</v>
      </c>
      <c r="C51" s="62">
        <v>1783.48</v>
      </c>
      <c r="D51" s="58">
        <v>128</v>
      </c>
      <c r="E51" s="16">
        <v>1746.55</v>
      </c>
      <c r="F51" s="58">
        <v>266</v>
      </c>
      <c r="G51" s="16">
        <v>1801.98</v>
      </c>
      <c r="H51" s="58">
        <v>30</v>
      </c>
      <c r="I51" s="63">
        <v>1777.03</v>
      </c>
      <c r="J51" s="93" t="s">
        <v>11</v>
      </c>
      <c r="K51" s="56">
        <v>803</v>
      </c>
      <c r="L51" s="64">
        <v>1770.68</v>
      </c>
      <c r="M51" s="58"/>
      <c r="N51" s="16"/>
      <c r="O51" s="58">
        <v>670</v>
      </c>
      <c r="P51" s="16">
        <v>1778.02</v>
      </c>
      <c r="Q51" s="58">
        <v>133</v>
      </c>
      <c r="R51" s="63">
        <v>1733.72</v>
      </c>
      <c r="S51" s="7"/>
      <c r="V51" s="3"/>
    </row>
    <row r="52" spans="1:23" x14ac:dyDescent="0.2">
      <c r="A52" s="93" t="s">
        <v>61</v>
      </c>
      <c r="B52" s="56">
        <v>596</v>
      </c>
      <c r="C52" s="62">
        <v>2264.7600000000002</v>
      </c>
      <c r="D52" s="58">
        <v>50</v>
      </c>
      <c r="E52" s="16">
        <v>2204.6799999999998</v>
      </c>
      <c r="F52" s="58">
        <v>469</v>
      </c>
      <c r="G52" s="16">
        <v>2267.12</v>
      </c>
      <c r="H52" s="58">
        <v>77</v>
      </c>
      <c r="I52" s="63">
        <v>2289.4299999999998</v>
      </c>
      <c r="J52" s="93" t="s">
        <v>61</v>
      </c>
      <c r="K52" s="56">
        <v>933</v>
      </c>
      <c r="L52" s="64">
        <v>2248.36</v>
      </c>
      <c r="M52" s="58"/>
      <c r="N52" s="16"/>
      <c r="O52" s="58">
        <v>874</v>
      </c>
      <c r="P52" s="16">
        <v>2249.39</v>
      </c>
      <c r="Q52" s="58">
        <v>59</v>
      </c>
      <c r="R52" s="63">
        <v>2233.06</v>
      </c>
      <c r="S52" s="7"/>
      <c r="V52" s="3"/>
    </row>
    <row r="53" spans="1:23" x14ac:dyDescent="0.2">
      <c r="A53" s="93" t="s">
        <v>62</v>
      </c>
      <c r="B53" s="56">
        <v>1520</v>
      </c>
      <c r="C53" s="62">
        <v>2803.18</v>
      </c>
      <c r="D53" s="58">
        <v>286</v>
      </c>
      <c r="E53" s="16">
        <v>2863.89</v>
      </c>
      <c r="F53" s="58">
        <v>1072</v>
      </c>
      <c r="G53" s="16">
        <v>2790.06</v>
      </c>
      <c r="H53" s="58">
        <v>162</v>
      </c>
      <c r="I53" s="63">
        <v>2782.85</v>
      </c>
      <c r="J53" s="93" t="s">
        <v>62</v>
      </c>
      <c r="K53" s="56">
        <v>1086</v>
      </c>
      <c r="L53" s="64">
        <v>2747.03</v>
      </c>
      <c r="M53" s="58"/>
      <c r="N53" s="16"/>
      <c r="O53" s="58">
        <v>950</v>
      </c>
      <c r="P53" s="16">
        <v>2727.32</v>
      </c>
      <c r="Q53" s="58">
        <v>136</v>
      </c>
      <c r="R53" s="63">
        <v>2884.71</v>
      </c>
      <c r="S53" s="7"/>
      <c r="V53" s="3"/>
    </row>
    <row r="54" spans="1:23" x14ac:dyDescent="0.2">
      <c r="A54" s="93" t="s">
        <v>63</v>
      </c>
      <c r="B54" s="56">
        <v>3756</v>
      </c>
      <c r="C54" s="62">
        <v>3273.69</v>
      </c>
      <c r="D54" s="58">
        <v>1123</v>
      </c>
      <c r="E54" s="16">
        <v>3267.71</v>
      </c>
      <c r="F54" s="58">
        <v>2443</v>
      </c>
      <c r="G54" s="16">
        <v>3278.84</v>
      </c>
      <c r="H54" s="58">
        <v>190</v>
      </c>
      <c r="I54" s="63">
        <v>3242.79</v>
      </c>
      <c r="J54" s="93" t="s">
        <v>63</v>
      </c>
      <c r="K54" s="56">
        <v>647</v>
      </c>
      <c r="L54" s="64">
        <v>3261.97</v>
      </c>
      <c r="M54" s="58"/>
      <c r="N54" s="16"/>
      <c r="O54" s="58">
        <v>569</v>
      </c>
      <c r="P54" s="16">
        <v>3261.34</v>
      </c>
      <c r="Q54" s="58">
        <v>78</v>
      </c>
      <c r="R54" s="63">
        <v>3266.53</v>
      </c>
      <c r="S54" s="7"/>
      <c r="V54" s="3"/>
    </row>
    <row r="55" spans="1:23" x14ac:dyDescent="0.2">
      <c r="A55" s="93" t="s">
        <v>64</v>
      </c>
      <c r="B55" s="56">
        <v>2981</v>
      </c>
      <c r="C55" s="62">
        <v>3745.1</v>
      </c>
      <c r="D55" s="58">
        <v>1352</v>
      </c>
      <c r="E55" s="16">
        <v>3782.72</v>
      </c>
      <c r="F55" s="58">
        <v>1421</v>
      </c>
      <c r="G55" s="16">
        <v>3715.35</v>
      </c>
      <c r="H55" s="58">
        <v>208</v>
      </c>
      <c r="I55" s="63">
        <v>3703.83</v>
      </c>
      <c r="J55" s="93" t="s">
        <v>64</v>
      </c>
      <c r="K55" s="56">
        <v>414</v>
      </c>
      <c r="L55" s="64">
        <v>3716.19</v>
      </c>
      <c r="M55" s="58"/>
      <c r="N55" s="16"/>
      <c r="O55" s="58">
        <v>311</v>
      </c>
      <c r="P55" s="16">
        <v>3722.45</v>
      </c>
      <c r="Q55" s="58">
        <v>103</v>
      </c>
      <c r="R55" s="63">
        <v>3697.27</v>
      </c>
      <c r="S55" s="7"/>
      <c r="V55" s="3"/>
      <c r="W55" s="118">
        <f>K62-O62-Q62</f>
        <v>0</v>
      </c>
    </row>
    <row r="56" spans="1:23" x14ac:dyDescent="0.2">
      <c r="A56" s="93" t="s">
        <v>65</v>
      </c>
      <c r="B56" s="56">
        <v>2791</v>
      </c>
      <c r="C56" s="62">
        <v>4181.04</v>
      </c>
      <c r="D56" s="58">
        <v>891</v>
      </c>
      <c r="E56" s="16">
        <v>4203.12</v>
      </c>
      <c r="F56" s="58">
        <v>1741</v>
      </c>
      <c r="G56" s="16">
        <v>4167.08</v>
      </c>
      <c r="H56" s="58">
        <v>159</v>
      </c>
      <c r="I56" s="63">
        <v>4210.16</v>
      </c>
      <c r="J56" s="93" t="s">
        <v>65</v>
      </c>
      <c r="K56" s="56">
        <v>949</v>
      </c>
      <c r="L56" s="64">
        <v>4151.87</v>
      </c>
      <c r="M56" s="58"/>
      <c r="N56" s="16"/>
      <c r="O56" s="58">
        <v>830</v>
      </c>
      <c r="P56" s="16">
        <v>4153.78</v>
      </c>
      <c r="Q56" s="58">
        <v>119</v>
      </c>
      <c r="R56" s="63">
        <v>4138.55</v>
      </c>
      <c r="S56" s="7"/>
      <c r="V56" s="3"/>
    </row>
    <row r="57" spans="1:23" x14ac:dyDescent="0.2">
      <c r="A57" s="93" t="s">
        <v>66</v>
      </c>
      <c r="B57" s="56">
        <v>1213</v>
      </c>
      <c r="C57" s="62">
        <v>4740.63</v>
      </c>
      <c r="D57" s="58">
        <v>654</v>
      </c>
      <c r="E57" s="16">
        <v>4760.16</v>
      </c>
      <c r="F57" s="58">
        <v>454</v>
      </c>
      <c r="G57" s="16">
        <v>4717.42</v>
      </c>
      <c r="H57" s="58">
        <v>105</v>
      </c>
      <c r="I57" s="63">
        <v>4719.29</v>
      </c>
      <c r="J57" s="93" t="s">
        <v>66</v>
      </c>
      <c r="K57" s="56">
        <v>522</v>
      </c>
      <c r="L57" s="64">
        <v>4757.16</v>
      </c>
      <c r="M57" s="58"/>
      <c r="N57" s="16"/>
      <c r="O57" s="58">
        <v>466</v>
      </c>
      <c r="P57" s="16">
        <v>4759.62</v>
      </c>
      <c r="Q57" s="58">
        <v>56</v>
      </c>
      <c r="R57" s="63">
        <v>4736.68</v>
      </c>
      <c r="S57" s="7"/>
      <c r="V57" s="3"/>
    </row>
    <row r="58" spans="1:23" x14ac:dyDescent="0.2">
      <c r="A58" s="93" t="s">
        <v>12</v>
      </c>
      <c r="B58" s="56">
        <v>1206</v>
      </c>
      <c r="C58" s="62">
        <v>5419.8</v>
      </c>
      <c r="D58" s="58">
        <v>802</v>
      </c>
      <c r="E58" s="16">
        <v>5450.02</v>
      </c>
      <c r="F58" s="58">
        <v>306</v>
      </c>
      <c r="G58" s="16">
        <v>5345.3</v>
      </c>
      <c r="H58" s="58">
        <v>98</v>
      </c>
      <c r="I58" s="63">
        <v>5405.1</v>
      </c>
      <c r="J58" s="93" t="s">
        <v>12</v>
      </c>
      <c r="K58" s="56">
        <v>421</v>
      </c>
      <c r="L58" s="19">
        <v>5460.38</v>
      </c>
      <c r="M58" s="58"/>
      <c r="N58" s="16"/>
      <c r="O58" s="58">
        <v>392</v>
      </c>
      <c r="P58" s="16">
        <v>5467.05</v>
      </c>
      <c r="Q58" s="58">
        <v>29</v>
      </c>
      <c r="R58" s="63">
        <v>5370.17</v>
      </c>
      <c r="S58" s="7"/>
      <c r="V58" s="3"/>
    </row>
    <row r="59" spans="1:23" x14ac:dyDescent="0.2">
      <c r="A59" s="93" t="s">
        <v>13</v>
      </c>
      <c r="B59" s="56">
        <v>630</v>
      </c>
      <c r="C59" s="62">
        <v>6395.52</v>
      </c>
      <c r="D59" s="58">
        <v>495</v>
      </c>
      <c r="E59" s="16">
        <v>6395.88</v>
      </c>
      <c r="F59" s="58">
        <v>87</v>
      </c>
      <c r="G59" s="16">
        <v>6392.8</v>
      </c>
      <c r="H59" s="58">
        <v>48</v>
      </c>
      <c r="I59" s="63">
        <v>6396.65</v>
      </c>
      <c r="J59" s="93" t="s">
        <v>13</v>
      </c>
      <c r="K59" s="56">
        <v>214</v>
      </c>
      <c r="L59" s="19">
        <v>6483.82</v>
      </c>
      <c r="M59" s="58"/>
      <c r="N59" s="16"/>
      <c r="O59" s="58">
        <v>200</v>
      </c>
      <c r="P59" s="16">
        <v>6480.51</v>
      </c>
      <c r="Q59" s="58">
        <v>14</v>
      </c>
      <c r="R59" s="63">
        <v>6531.03</v>
      </c>
      <c r="S59" s="7"/>
      <c r="V59" s="3"/>
    </row>
    <row r="60" spans="1:23" x14ac:dyDescent="0.2">
      <c r="A60" s="93" t="s">
        <v>14</v>
      </c>
      <c r="B60" s="56">
        <v>197</v>
      </c>
      <c r="C60" s="62">
        <v>7426.91</v>
      </c>
      <c r="D60" s="58">
        <v>132</v>
      </c>
      <c r="E60" s="16">
        <v>7422.79</v>
      </c>
      <c r="F60" s="58">
        <v>43</v>
      </c>
      <c r="G60" s="16">
        <v>7432.85</v>
      </c>
      <c r="H60" s="58">
        <v>22</v>
      </c>
      <c r="I60" s="63">
        <v>7440</v>
      </c>
      <c r="J60" s="93" t="s">
        <v>14</v>
      </c>
      <c r="K60" s="56">
        <v>93</v>
      </c>
      <c r="L60" s="19">
        <v>7386.95</v>
      </c>
      <c r="M60" s="58"/>
      <c r="N60" s="16"/>
      <c r="O60" s="58">
        <v>89</v>
      </c>
      <c r="P60" s="16">
        <v>7377.11</v>
      </c>
      <c r="Q60" s="58">
        <v>4</v>
      </c>
      <c r="R60" s="63">
        <v>7605.88</v>
      </c>
      <c r="S60" s="7"/>
      <c r="V60" s="3"/>
    </row>
    <row r="61" spans="1:23" x14ac:dyDescent="0.2">
      <c r="A61" s="93" t="s">
        <v>67</v>
      </c>
      <c r="B61" s="56">
        <v>214</v>
      </c>
      <c r="C61" s="62">
        <v>9209.07</v>
      </c>
      <c r="D61" s="58">
        <v>153</v>
      </c>
      <c r="E61" s="16">
        <v>9295.5</v>
      </c>
      <c r="F61" s="58">
        <v>47</v>
      </c>
      <c r="G61" s="16">
        <v>9022.11</v>
      </c>
      <c r="H61" s="58">
        <v>14</v>
      </c>
      <c r="I61" s="63">
        <v>8892.2199999999993</v>
      </c>
      <c r="J61" s="93" t="s">
        <v>67</v>
      </c>
      <c r="K61" s="56">
        <v>54</v>
      </c>
      <c r="L61" s="19">
        <v>8944.19</v>
      </c>
      <c r="M61" s="58"/>
      <c r="N61" s="16"/>
      <c r="O61" s="58">
        <v>52</v>
      </c>
      <c r="P61" s="16">
        <v>8927.14</v>
      </c>
      <c r="Q61" s="58">
        <v>2</v>
      </c>
      <c r="R61" s="63">
        <v>9387.4</v>
      </c>
      <c r="S61" s="7"/>
      <c r="V61" s="3"/>
    </row>
    <row r="62" spans="1:23" x14ac:dyDescent="0.2">
      <c r="A62" s="48" t="s">
        <v>1</v>
      </c>
      <c r="B62" s="65">
        <v>15655</v>
      </c>
      <c r="C62" s="66">
        <v>3922.77</v>
      </c>
      <c r="D62" s="65">
        <v>6092</v>
      </c>
      <c r="E62" s="66">
        <v>4394.32</v>
      </c>
      <c r="F62" s="65">
        <v>8440</v>
      </c>
      <c r="G62" s="66">
        <v>3586.63</v>
      </c>
      <c r="H62" s="65">
        <v>1123</v>
      </c>
      <c r="I62" s="66">
        <v>3890.95</v>
      </c>
      <c r="J62" s="48" t="s">
        <v>1</v>
      </c>
      <c r="K62" s="65">
        <v>6702</v>
      </c>
      <c r="L62" s="66">
        <v>3285.14</v>
      </c>
      <c r="M62" s="65"/>
      <c r="N62" s="66"/>
      <c r="O62" s="65">
        <v>5893</v>
      </c>
      <c r="P62" s="66">
        <v>3307.14</v>
      </c>
      <c r="Q62" s="65">
        <v>809</v>
      </c>
      <c r="R62" s="66">
        <v>3124.87</v>
      </c>
      <c r="S62" s="7"/>
      <c r="V62" s="3"/>
    </row>
    <row r="63" spans="1:23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V63" s="3"/>
    </row>
    <row r="64" spans="1:23" x14ac:dyDescent="0.2">
      <c r="A64" s="54"/>
      <c r="B64" s="41"/>
      <c r="C64" s="47"/>
      <c r="D64" s="41"/>
      <c r="E64" s="47"/>
      <c r="F64" s="41"/>
      <c r="G64" s="47"/>
      <c r="H64" s="41"/>
      <c r="I64" s="47"/>
      <c r="J64" s="7"/>
      <c r="K64" s="7"/>
      <c r="L64" s="7"/>
      <c r="M64" s="7"/>
      <c r="N64" s="7"/>
      <c r="O64" s="7"/>
      <c r="P64" s="7"/>
      <c r="Q64" s="7"/>
      <c r="R64" s="7"/>
      <c r="V64" s="3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V76" s="3"/>
    </row>
    <row r="77" spans="1:22" x14ac:dyDescent="0.2">
      <c r="V77" s="3"/>
    </row>
    <row r="78" spans="1:22" x14ac:dyDescent="0.2">
      <c r="V78" s="3"/>
    </row>
    <row r="79" spans="1:22" x14ac:dyDescent="0.2">
      <c r="V79" s="3"/>
    </row>
    <row r="80" spans="1:22" x14ac:dyDescent="0.2"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4">
    <mergeCell ref="J9:R9"/>
    <mergeCell ref="A6:I6"/>
    <mergeCell ref="J6:R6"/>
    <mergeCell ref="A7:I7"/>
    <mergeCell ref="J7:R7"/>
    <mergeCell ref="A8:I8"/>
    <mergeCell ref="J8:R8"/>
    <mergeCell ref="A9:I9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J33:R33"/>
    <mergeCell ref="A37:I37"/>
    <mergeCell ref="J37:R37"/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lipnju 2020.</vt:lpstr>
      <vt:lpstr>u lipnju 2020.-prema svotama</vt:lpstr>
      <vt:lpstr>u lipnju 2020.-svote bez MU</vt:lpstr>
      <vt:lpstr>'u lipnju 2020.'!Podrucje_ispisa</vt:lpstr>
      <vt:lpstr>'u lipnju 2020.-prema svotama'!Podrucje_ispisa</vt:lpstr>
      <vt:lpstr>'u lipnju 2020.-svote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2020-05-26T08:41:40Z</cp:lastPrinted>
  <dcterms:created xsi:type="dcterms:W3CDTF">2012-01-05T13:22:43Z</dcterms:created>
  <dcterms:modified xsi:type="dcterms:W3CDTF">2020-05-26T09:07:01Z</dcterms:modified>
</cp:coreProperties>
</file>