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0\"/>
    </mc:Choice>
  </mc:AlternateContent>
  <bookViews>
    <workbookView xWindow="0" yWindow="765" windowWidth="15195" windowHeight="7725" tabRatio="781"/>
  </bookViews>
  <sheets>
    <sheet name="u listopadu 2020." sheetId="7" r:id="rId1"/>
    <sheet name="u rujnu 2020.-prema svotama" sheetId="6" r:id="rId2"/>
    <sheet name="u rujnu 2020.-svote bez MU" sheetId="8" r:id="rId3"/>
  </sheets>
  <definedNames>
    <definedName name="_xlnm.Print_Area" localSheetId="0">'u listopadu 2020.'!$A$1:$E$54</definedName>
    <definedName name="_xlnm.Print_Area" localSheetId="1">'u rujnu 2020.-prema svotama'!$A$1:$R$65</definedName>
    <definedName name="_xlnm.Print_Area" localSheetId="2">'u rujnu 2020.-svote bez MU'!$A$1:$R$65</definedName>
  </definedNames>
  <calcPr calcId="162913"/>
</workbook>
</file>

<file path=xl/calcChain.xml><?xml version="1.0" encoding="utf-8"?>
<calcChain xmlns="http://schemas.openxmlformats.org/spreadsheetml/2006/main"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D28" i="7"/>
  <c r="J11" i="8"/>
  <c r="A42" i="8"/>
  <c r="D36" i="7"/>
  <c r="D21" i="7"/>
  <c r="B44" i="7" l="1"/>
  <c r="P23" i="7" s="1"/>
  <c r="P47" i="7"/>
  <c r="Q48" i="7"/>
  <c r="Q47" i="7"/>
  <c r="D44" i="7"/>
  <c r="S23" i="7" s="1"/>
  <c r="R23" i="7" l="1"/>
  <c r="R24" i="7"/>
</calcChain>
</file>

<file path=xl/sharedStrings.xml><?xml version="1.0" encoding="utf-8"?>
<sst xmlns="http://schemas.openxmlformats.org/spreadsheetml/2006/main" count="400" uniqueCount="108">
  <si>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</si>
  <si>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</si>
  <si>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</si>
  <si>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</si>
  <si>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</si>
  <si>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</si>
  <si>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</si>
  <si>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</si>
  <si>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</si>
  <si>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</si>
  <si>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</si>
  <si>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</si>
  <si>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</si>
  <si>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</si>
  <si>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</si>
  <si>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</si>
  <si>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</si>
  <si>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</si>
  <si>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</si>
  <si>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</si>
  <si>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</si>
  <si>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</si>
  <si>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</si>
  <si>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</si>
  <si>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</si>
  <si>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</si>
  <si>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</si>
  <si>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</si>
  <si>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</si>
  <si>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</si>
  <si>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</si>
  <si>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</si>
  <si>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</si>
  <si>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</si>
  <si>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</si>
  <si>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</si>
  <si>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</si>
  <si>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</si>
  <si>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</si>
  <si>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</si>
  <si>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</si>
  <si>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</si>
  <si>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</si>
  <si>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</si>
  <si>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</si>
  <si>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</si>
  <si>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</si>
  <si>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</si>
  <si>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</si>
  <si>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</si>
  <si>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</si>
  <si>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</si>
  <si>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</si>
  <si>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</si>
  <si>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</si>
  <si>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</si>
  <si>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</si>
  <si>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</si>
  <si>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</si>
  <si>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</si>
  <si>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</si>
  <si>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</si>
  <si>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</si>
  <si>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</si>
  <si>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</si>
  <si>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</si>
  <si>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</si>
  <si>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</si>
  <si>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</si>
  <si>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</si>
  <si>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</si>
  <si>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</si>
  <si>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</si>
  <si>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</si>
  <si>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</si>
  <si>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</si>
  <si>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</si>
  <si>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</si>
  <si>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</si>
  <si>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</si>
  <si>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</si>
  <si>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</si>
  <si>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</si>
  <si>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</si>
  <si>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</si>
  <si>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</si>
  <si>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</si>
  <si>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</si>
  <si>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</si>
  <si>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</si>
  <si>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</si>
  <si>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</si>
  <si>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</si>
  <si>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</si>
  <si>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</si>
  <si>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</si>
  <si>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</si>
  <si>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</si>
  <si>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</si>
  <si>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</si>
  <si>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</si>
  <si>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</si>
  <si>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</si>
  <si>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</si>
  <si>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</si>
  <si>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</si>
  <si>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za rujan 2020. (isplata u listopadu 2020.)</t>
  </si>
  <si>
    <t>Medijalna netomirovina korisnika koji su mirovinu ostvarili prema Zakonu o mirovinskom osiguranju (ZOMO) bez međunarodnih ugovora iznosila je 2.589,10 kuna.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</si>
</sst>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3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0" fontId="22" fillId="0" borderId="0" xfId="0" applyFont="1" applyFill="1" applyBorder="1"/>
    <xf numFmtId="0" fontId="22" fillId="0" borderId="0" xfId="0" applyFont="1" applyFill="1" applyBorder="1" applyAlignment="1">
      <alignment vertical="top"/>
    </xf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6" fillId="0" borderId="0" xfId="0" applyFont="1" applyFill="1" applyBorder="1"/>
    <xf numFmtId="0" fontId="26" fillId="0" borderId="0" xfId="0" applyFont="1" applyFill="1"/>
    <xf numFmtId="0" fontId="26" fillId="0" borderId="0" xfId="0" applyFont="1" applyFill="1" applyBorder="1" applyAlignment="1">
      <alignment vertical="top"/>
    </xf>
    <xf numFmtId="0" fontId="27" fillId="2" borderId="0" xfId="0" applyFont="1" applyFill="1" applyBorder="1"/>
    <xf numFmtId="0" fontId="22" fillId="2" borderId="0" xfId="0" applyFont="1" applyFill="1" applyBorder="1"/>
    <xf numFmtId="0" fontId="28" fillId="2" borderId="0" xfId="0" applyFont="1" applyFill="1" applyBorder="1"/>
    <xf numFmtId="0" fontId="22" fillId="2" borderId="0" xfId="0" applyFont="1" applyFill="1" applyBorder="1" applyAlignment="1">
      <alignment vertical="top"/>
    </xf>
    <xf numFmtId="1" fontId="22" fillId="2" borderId="0" xfId="0" applyNumberFormat="1" applyFont="1" applyFill="1" applyBorder="1"/>
    <xf numFmtId="2" fontId="22" fillId="2" borderId="0" xfId="0" applyNumberFormat="1" applyFont="1" applyFill="1" applyBorder="1"/>
    <xf numFmtId="0" fontId="22" fillId="0" borderId="0" xfId="0" applyFont="1" applyBorder="1"/>
    <xf numFmtId="2" fontId="22" fillId="0" borderId="0" xfId="0" applyNumberFormat="1" applyFont="1" applyFill="1" applyBorder="1" applyAlignment="1">
      <alignment vertical="top"/>
    </xf>
    <xf numFmtId="1" fontId="22" fillId="0" borderId="0" xfId="0" applyNumberFormat="1" applyFont="1" applyFill="1" applyBorder="1"/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4" fillId="0" borderId="0" xfId="0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9" fillId="0" borderId="0" xfId="0" applyFont="1"/>
    <xf numFmtId="4" fontId="26" fillId="0" borderId="0" xfId="0" applyNumberFormat="1" applyFont="1" applyFill="1" applyBorder="1"/>
    <xf numFmtId="0" fontId="22" fillId="0" borderId="0" xfId="0" applyFont="1" applyFill="1" applyAlignment="1">
      <alignment horizontal="left" wrapText="1"/>
    </xf>
    <xf numFmtId="0" fontId="30" fillId="0" borderId="0" xfId="0" applyFont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zoomScaleNormal="100" workbookViewId="0"/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14" width="9.140625" style="126"/>
    <col min="15" max="22" width="9.140625" style="121"/>
    <col min="23" max="23" width="9.140625" style="127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6" t="s">
        <v>32</v>
      </c>
      <c r="B5" s="146"/>
      <c r="C5" s="146"/>
      <c r="D5" s="146"/>
      <c r="E5" s="146"/>
    </row>
    <row r="6" spans="1:23" x14ac:dyDescent="0.2">
      <c r="A6" s="146" t="s">
        <v>106</v>
      </c>
      <c r="B6" s="146"/>
      <c r="C6" s="146"/>
      <c r="D6" s="146"/>
      <c r="E6" s="146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7" t="s">
        <v>34</v>
      </c>
      <c r="B8" s="147" t="s">
        <v>22</v>
      </c>
      <c r="C8" s="147" t="s">
        <v>35</v>
      </c>
      <c r="D8" s="144" t="s">
        <v>36</v>
      </c>
      <c r="E8" s="145"/>
    </row>
    <row r="9" spans="1:23" ht="28.5" customHeight="1" x14ac:dyDescent="0.25">
      <c r="A9" s="148"/>
      <c r="B9" s="148"/>
      <c r="C9" s="148"/>
      <c r="D9" s="77" t="s">
        <v>37</v>
      </c>
      <c r="E9" s="78" t="s">
        <v>38</v>
      </c>
      <c r="O9" s="129" t="s">
        <v>94</v>
      </c>
      <c r="P9" s="130"/>
      <c r="Q9" s="130"/>
      <c r="R9" s="130"/>
      <c r="S9" s="130"/>
      <c r="T9" s="130"/>
      <c r="U9" s="130"/>
      <c r="V9" s="130"/>
      <c r="W9" s="126"/>
    </row>
    <row r="10" spans="1:23" x14ac:dyDescent="0.2">
      <c r="A10" s="79"/>
      <c r="B10" s="79"/>
      <c r="C10" s="79"/>
      <c r="D10" s="79"/>
      <c r="O10" s="130"/>
      <c r="P10" s="130"/>
      <c r="Q10" s="130"/>
      <c r="R10" s="130"/>
      <c r="S10" s="130"/>
      <c r="T10" s="130"/>
      <c r="U10" s="130"/>
      <c r="V10" s="130"/>
      <c r="W10" s="126"/>
    </row>
    <row r="11" spans="1:23" x14ac:dyDescent="0.2">
      <c r="A11" s="70" t="s">
        <v>39</v>
      </c>
      <c r="B11" s="70"/>
      <c r="C11" s="70"/>
      <c r="D11" s="70"/>
      <c r="O11" s="130"/>
      <c r="P11" s="130" t="s">
        <v>91</v>
      </c>
      <c r="Q11" s="130"/>
      <c r="R11" s="131" t="s">
        <v>95</v>
      </c>
      <c r="S11" s="130"/>
      <c r="T11" s="130"/>
      <c r="U11" s="130"/>
      <c r="V11" s="130"/>
      <c r="W11" s="126"/>
    </row>
    <row r="12" spans="1:23" ht="18.75" customHeight="1" x14ac:dyDescent="0.2">
      <c r="A12" s="96" t="s">
        <v>40</v>
      </c>
      <c r="B12" s="112">
        <f>P12</f>
        <v>500625</v>
      </c>
      <c r="C12" s="99">
        <f>Q12</f>
        <v>2766.03</v>
      </c>
      <c r="D12" s="96">
        <f>R12</f>
        <v>410434</v>
      </c>
      <c r="E12" s="99">
        <f>S12</f>
        <v>3197.16</v>
      </c>
      <c r="O12" s="130" t="s">
        <v>81</v>
      </c>
      <c r="P12" s="130">
        <v>500625</v>
      </c>
      <c r="Q12" s="130">
        <v>2766.03</v>
      </c>
      <c r="R12" s="130">
        <v>410434</v>
      </c>
      <c r="S12" s="130">
        <v>3197.16</v>
      </c>
      <c r="T12" s="130"/>
      <c r="U12" s="130"/>
      <c r="V12" s="130"/>
      <c r="W12" s="126"/>
    </row>
    <row r="13" spans="1:23" x14ac:dyDescent="0.2">
      <c r="A13" s="80" t="s">
        <v>54</v>
      </c>
      <c r="B13" s="113">
        <f>P14</f>
        <v>36420</v>
      </c>
      <c r="C13" s="111">
        <f>Q14</f>
        <v>3697.9</v>
      </c>
      <c r="D13" s="110">
        <f>R14</f>
        <v>31893</v>
      </c>
      <c r="E13" s="111">
        <f>S14</f>
        <v>3896.21</v>
      </c>
      <c r="O13" s="130" t="s">
        <v>82</v>
      </c>
      <c r="P13" s="130">
        <v>202852</v>
      </c>
      <c r="Q13" s="130">
        <v>2660.01</v>
      </c>
      <c r="R13" s="130">
        <v>166425</v>
      </c>
      <c r="S13" s="130">
        <v>2965.94</v>
      </c>
      <c r="T13" s="130"/>
      <c r="U13" s="130"/>
      <c r="V13" s="130"/>
      <c r="W13" s="126"/>
    </row>
    <row r="14" spans="1:23" ht="15" x14ac:dyDescent="0.2">
      <c r="A14" s="80" t="s">
        <v>96</v>
      </c>
      <c r="B14" s="113">
        <f>P16</f>
        <v>83843</v>
      </c>
      <c r="C14" s="111">
        <f>Q16</f>
        <v>2439.38</v>
      </c>
      <c r="D14" s="110">
        <f>R16</f>
        <v>72230</v>
      </c>
      <c r="E14" s="111">
        <f>S16</f>
        <v>2753.27</v>
      </c>
      <c r="O14" s="130" t="s">
        <v>83</v>
      </c>
      <c r="P14" s="130">
        <v>36420</v>
      </c>
      <c r="Q14" s="130">
        <v>3697.9</v>
      </c>
      <c r="R14" s="130">
        <v>31893</v>
      </c>
      <c r="S14" s="130">
        <v>3896.21</v>
      </c>
      <c r="T14" s="130"/>
      <c r="U14" s="130"/>
      <c r="V14" s="130"/>
      <c r="W14" s="126"/>
    </row>
    <row r="15" spans="1:23" x14ac:dyDescent="0.2">
      <c r="A15" s="26" t="s">
        <v>41</v>
      </c>
      <c r="B15" s="114">
        <f>P18</f>
        <v>620888</v>
      </c>
      <c r="C15" s="115">
        <f>Q18</f>
        <v>2776.58</v>
      </c>
      <c r="D15" s="116">
        <f>R18</f>
        <v>514557</v>
      </c>
      <c r="E15" s="115">
        <f>S18</f>
        <v>3178.17</v>
      </c>
      <c r="O15" s="130" t="s">
        <v>84</v>
      </c>
      <c r="P15" s="130">
        <v>333</v>
      </c>
      <c r="Q15" s="130">
        <v>2897.52</v>
      </c>
      <c r="R15" s="130">
        <v>325</v>
      </c>
      <c r="S15" s="130">
        <v>2909.1</v>
      </c>
      <c r="T15" s="130"/>
      <c r="U15" s="130"/>
      <c r="V15" s="130"/>
      <c r="W15" s="126"/>
    </row>
    <row r="16" spans="1:23" x14ac:dyDescent="0.2">
      <c r="A16" s="110" t="s">
        <v>42</v>
      </c>
      <c r="B16" s="113">
        <f>P13</f>
        <v>202852</v>
      </c>
      <c r="C16" s="111">
        <f>Q13</f>
        <v>2660.01</v>
      </c>
      <c r="D16" s="110">
        <f>R13</f>
        <v>166425</v>
      </c>
      <c r="E16" s="111">
        <f>S13</f>
        <v>2965.94</v>
      </c>
      <c r="O16" s="130" t="s">
        <v>85</v>
      </c>
      <c r="P16" s="130">
        <v>83843</v>
      </c>
      <c r="Q16" s="130">
        <v>2439.38</v>
      </c>
      <c r="R16" s="130">
        <v>72230</v>
      </c>
      <c r="S16" s="130">
        <v>2753.27</v>
      </c>
      <c r="T16" s="130"/>
      <c r="U16" s="130"/>
      <c r="V16" s="130"/>
      <c r="W16" s="126"/>
    </row>
    <row r="17" spans="1:23" ht="15.75" customHeight="1" x14ac:dyDescent="0.2">
      <c r="A17" s="81" t="s">
        <v>55</v>
      </c>
      <c r="B17" s="113">
        <f>P15</f>
        <v>333</v>
      </c>
      <c r="C17" s="111">
        <f>Q15</f>
        <v>2897.52</v>
      </c>
      <c r="D17" s="110">
        <f>R15</f>
        <v>325</v>
      </c>
      <c r="E17" s="111">
        <f>S15</f>
        <v>2909.1</v>
      </c>
      <c r="O17" s="130" t="s">
        <v>86</v>
      </c>
      <c r="P17" s="130">
        <v>824073</v>
      </c>
      <c r="Q17" s="130">
        <v>2747.93</v>
      </c>
      <c r="R17" s="130">
        <v>681307</v>
      </c>
      <c r="S17" s="130">
        <v>3126.2</v>
      </c>
      <c r="T17" s="130">
        <f>SUM(P12:P16)-P17</f>
        <v>0</v>
      </c>
      <c r="U17" s="130">
        <f>SUM(R12:R16)-R17</f>
        <v>0</v>
      </c>
      <c r="V17" s="130">
        <f>SUM(P17,P19,P20)-P21</f>
        <v>0</v>
      </c>
      <c r="W17" s="126"/>
    </row>
    <row r="18" spans="1:23" x14ac:dyDescent="0.2">
      <c r="A18" s="26" t="s">
        <v>43</v>
      </c>
      <c r="B18" s="114">
        <f>P17</f>
        <v>824073</v>
      </c>
      <c r="C18" s="115">
        <f>Q17</f>
        <v>2747.93</v>
      </c>
      <c r="D18" s="116">
        <f>R17</f>
        <v>681307</v>
      </c>
      <c r="E18" s="115">
        <f>S17</f>
        <v>3126.2</v>
      </c>
      <c r="O18" s="130" t="s">
        <v>87</v>
      </c>
      <c r="P18" s="130">
        <v>620888</v>
      </c>
      <c r="Q18" s="130">
        <v>2776.58</v>
      </c>
      <c r="R18" s="130">
        <v>514557</v>
      </c>
      <c r="S18" s="130">
        <v>3178.17</v>
      </c>
      <c r="T18" s="130">
        <f>SUM(P12,P14,P16)-P18</f>
        <v>0</v>
      </c>
      <c r="U18" s="130">
        <f>SUM(R12,R14,R16)-R18</f>
        <v>0</v>
      </c>
      <c r="V18" s="130"/>
      <c r="W18" s="126"/>
    </row>
    <row r="19" spans="1:23" ht="15" x14ac:dyDescent="0.2">
      <c r="A19" s="110" t="s">
        <v>100</v>
      </c>
      <c r="B19" s="113">
        <f t="shared" ref="B19:E20" si="0">P19</f>
        <v>108850</v>
      </c>
      <c r="C19" s="111">
        <f t="shared" si="0"/>
        <v>2083.12</v>
      </c>
      <c r="D19" s="110">
        <f t="shared" si="0"/>
        <v>102802</v>
      </c>
      <c r="E19" s="111">
        <f t="shared" si="0"/>
        <v>2177.1</v>
      </c>
      <c r="O19" s="130" t="s">
        <v>88</v>
      </c>
      <c r="P19" s="130">
        <v>108850</v>
      </c>
      <c r="Q19" s="130">
        <v>2083.12</v>
      </c>
      <c r="R19" s="130">
        <v>102802</v>
      </c>
      <c r="S19" s="130">
        <v>2177.1</v>
      </c>
      <c r="T19" s="130"/>
      <c r="U19" s="130"/>
      <c r="V19" s="130"/>
      <c r="W19" s="126"/>
    </row>
    <row r="20" spans="1:23" s="75" customFormat="1" ht="16.5" customHeight="1" x14ac:dyDescent="0.2">
      <c r="A20" s="110" t="s">
        <v>44</v>
      </c>
      <c r="B20" s="113">
        <f t="shared" si="0"/>
        <v>217475</v>
      </c>
      <c r="C20" s="111">
        <f t="shared" si="0"/>
        <v>2089.54</v>
      </c>
      <c r="D20" s="110">
        <f t="shared" si="0"/>
        <v>186982</v>
      </c>
      <c r="E20" s="117">
        <f t="shared" si="0"/>
        <v>2329.21</v>
      </c>
      <c r="G20" s="76"/>
      <c r="N20" s="128"/>
      <c r="O20" s="132" t="s">
        <v>89</v>
      </c>
      <c r="P20" s="132">
        <v>217475</v>
      </c>
      <c r="Q20" s="132">
        <v>2089.54</v>
      </c>
      <c r="R20" s="132">
        <v>186982</v>
      </c>
      <c r="S20" s="132">
        <v>2329.21</v>
      </c>
      <c r="T20" s="132"/>
      <c r="U20" s="132"/>
      <c r="V20" s="132"/>
      <c r="W20" s="128"/>
    </row>
    <row r="21" spans="1:23" ht="15.75" customHeight="1" x14ac:dyDescent="0.2">
      <c r="A21" s="14" t="s">
        <v>45</v>
      </c>
      <c r="B21" s="86">
        <f>SUM(P17,P19,P20)</f>
        <v>1150398</v>
      </c>
      <c r="C21" s="87">
        <f>Q21</f>
        <v>2560.5700000000002</v>
      </c>
      <c r="D21" s="88">
        <f>SUM(D18:D20)</f>
        <v>971091</v>
      </c>
      <c r="E21" s="87">
        <f>S21</f>
        <v>2872.27</v>
      </c>
      <c r="G21" s="67"/>
      <c r="O21" s="130" t="s">
        <v>90</v>
      </c>
      <c r="P21" s="130">
        <v>1150398</v>
      </c>
      <c r="Q21" s="130">
        <v>2560.5700000000002</v>
      </c>
      <c r="R21" s="130">
        <v>971091</v>
      </c>
      <c r="S21" s="130">
        <v>2872.27</v>
      </c>
      <c r="T21" s="130">
        <f>SUM(P17,P19,P20)-P21</f>
        <v>0</v>
      </c>
      <c r="U21" s="130">
        <f>SUM(R17,R19,R20)-R21</f>
        <v>0</v>
      </c>
      <c r="V21" s="130"/>
      <c r="W21" s="126"/>
    </row>
    <row r="22" spans="1:23" ht="16.5" customHeight="1" x14ac:dyDescent="0.2">
      <c r="A22" s="82"/>
      <c r="B22" s="83"/>
      <c r="C22" s="83"/>
      <c r="D22" s="5"/>
      <c r="O22" s="130" t="s">
        <v>92</v>
      </c>
      <c r="P22" s="130">
        <v>1244094</v>
      </c>
      <c r="Q22" s="130">
        <v>2780.78</v>
      </c>
      <c r="R22" s="130">
        <v>1064613</v>
      </c>
      <c r="S22" s="130">
        <v>3102.16</v>
      </c>
      <c r="T22" s="130"/>
      <c r="U22" s="130"/>
      <c r="V22" s="130"/>
      <c r="W22" s="126"/>
    </row>
    <row r="23" spans="1:23" x14ac:dyDescent="0.2">
      <c r="A23" s="70" t="s">
        <v>50</v>
      </c>
      <c r="B23" s="70"/>
      <c r="C23" s="70"/>
      <c r="D23" s="70"/>
      <c r="O23" s="130" t="s">
        <v>93</v>
      </c>
      <c r="P23" s="133">
        <f>B44-B36-B28-B21-B43</f>
        <v>0</v>
      </c>
      <c r="Q23" s="130"/>
      <c r="R23" s="130">
        <f>D44-D43-D36-D28-D21</f>
        <v>0</v>
      </c>
      <c r="S23" s="134">
        <f>((D21*E21)+(D28*E28)+(D36*E36)+(D43*E43))/D44</f>
        <v>3102.1593527788978</v>
      </c>
      <c r="T23" s="130">
        <f>R18-R16-R14-R12</f>
        <v>0</v>
      </c>
      <c r="U23" s="130"/>
      <c r="V23" s="130"/>
      <c r="W23" s="126"/>
    </row>
    <row r="24" spans="1:23" x14ac:dyDescent="0.2">
      <c r="A24" s="18" t="s">
        <v>51</v>
      </c>
      <c r="B24" s="18"/>
      <c r="C24" s="18"/>
      <c r="D24" s="18"/>
      <c r="O24" s="130"/>
      <c r="P24" s="130"/>
      <c r="Q24" s="130"/>
      <c r="R24" s="130">
        <f>D44-D43-D36-D28-D21</f>
        <v>0</v>
      </c>
      <c r="S24" s="130"/>
      <c r="T24" s="130"/>
      <c r="U24" s="130"/>
      <c r="V24" s="130"/>
      <c r="W24" s="126"/>
    </row>
    <row r="25" spans="1:23" ht="18.75" customHeight="1" x14ac:dyDescent="0.2">
      <c r="A25" s="97" t="s">
        <v>40</v>
      </c>
      <c r="B25" s="96">
        <f t="shared" ref="B25:E27" si="1">P25</f>
        <v>6270</v>
      </c>
      <c r="C25" s="99">
        <f t="shared" si="1"/>
        <v>4425.7</v>
      </c>
      <c r="D25" s="97">
        <f t="shared" si="1"/>
        <v>6181</v>
      </c>
      <c r="E25" s="99">
        <f t="shared" si="1"/>
        <v>4446.2700000000004</v>
      </c>
      <c r="O25" s="130"/>
      <c r="P25" s="130">
        <v>6270</v>
      </c>
      <c r="Q25" s="130">
        <v>4425.7</v>
      </c>
      <c r="R25" s="130">
        <v>6181</v>
      </c>
      <c r="S25" s="130">
        <v>4446.2700000000004</v>
      </c>
      <c r="T25" s="130"/>
      <c r="U25" s="130"/>
      <c r="V25" s="130"/>
      <c r="W25" s="126"/>
    </row>
    <row r="26" spans="1:23" x14ac:dyDescent="0.2">
      <c r="A26" s="100" t="s">
        <v>46</v>
      </c>
      <c r="B26" s="110">
        <f t="shared" si="1"/>
        <v>8403</v>
      </c>
      <c r="C26" s="111">
        <f t="shared" si="1"/>
        <v>3628.83</v>
      </c>
      <c r="D26" s="100">
        <f t="shared" si="1"/>
        <v>8397</v>
      </c>
      <c r="E26" s="111">
        <f t="shared" si="1"/>
        <v>3630.53</v>
      </c>
      <c r="O26" s="130"/>
      <c r="P26" s="130">
        <v>8403</v>
      </c>
      <c r="Q26" s="130">
        <v>3628.83</v>
      </c>
      <c r="R26" s="130">
        <v>8397</v>
      </c>
      <c r="S26" s="130">
        <v>3630.53</v>
      </c>
      <c r="T26" s="130"/>
      <c r="U26" s="130"/>
      <c r="V26" s="130"/>
      <c r="W26" s="126"/>
    </row>
    <row r="27" spans="1:23" s="75" customFormat="1" ht="16.5" customHeight="1" x14ac:dyDescent="0.2">
      <c r="A27" s="100" t="s">
        <v>44</v>
      </c>
      <c r="B27" s="110">
        <f t="shared" si="1"/>
        <v>1146</v>
      </c>
      <c r="C27" s="111">
        <f t="shared" si="1"/>
        <v>3918.19</v>
      </c>
      <c r="D27" s="100">
        <f t="shared" si="1"/>
        <v>1138</v>
      </c>
      <c r="E27" s="111">
        <f t="shared" si="1"/>
        <v>3935.83</v>
      </c>
      <c r="N27" s="128"/>
      <c r="O27" s="132"/>
      <c r="P27" s="132">
        <v>1146</v>
      </c>
      <c r="Q27" s="132">
        <v>3918.19</v>
      </c>
      <c r="R27" s="135">
        <v>1138</v>
      </c>
      <c r="S27" s="135">
        <v>3935.83</v>
      </c>
      <c r="T27" s="132"/>
      <c r="U27" s="132"/>
      <c r="V27" s="132"/>
      <c r="W27" s="128"/>
    </row>
    <row r="28" spans="1:23" ht="15.75" customHeight="1" x14ac:dyDescent="0.2">
      <c r="A28" s="14" t="s">
        <v>1</v>
      </c>
      <c r="B28" s="88">
        <f>SUM(P25:P27)</f>
        <v>15819</v>
      </c>
      <c r="C28" s="87">
        <f>Q28</f>
        <v>3965.64</v>
      </c>
      <c r="D28" s="88">
        <f>SUM(D25:D27)</f>
        <v>15716</v>
      </c>
      <c r="E28" s="87">
        <f>S28</f>
        <v>3973.46</v>
      </c>
      <c r="O28" s="130"/>
      <c r="P28" s="130">
        <v>15819</v>
      </c>
      <c r="Q28" s="130">
        <v>3965.64</v>
      </c>
      <c r="R28" s="135">
        <v>15716</v>
      </c>
      <c r="S28" s="135">
        <v>3973.46</v>
      </c>
      <c r="T28" s="130">
        <f>P28-P25-P26-P27</f>
        <v>0</v>
      </c>
      <c r="U28" s="130">
        <f>R28-R25-R26-R27</f>
        <v>0</v>
      </c>
      <c r="V28" s="130"/>
      <c r="W28" s="126"/>
    </row>
    <row r="29" spans="1:23" ht="16.5" customHeight="1" x14ac:dyDescent="0.2">
      <c r="A29" s="21"/>
      <c r="B29" s="22"/>
      <c r="C29" s="22"/>
      <c r="D29" s="25"/>
      <c r="O29" s="130"/>
      <c r="P29" s="130"/>
      <c r="Q29" s="130"/>
      <c r="R29" s="130"/>
      <c r="S29" s="130"/>
      <c r="T29" s="130"/>
      <c r="U29" s="130"/>
      <c r="V29" s="130"/>
      <c r="W29" s="126"/>
    </row>
    <row r="30" spans="1:23" x14ac:dyDescent="0.2">
      <c r="A30" s="140" t="s">
        <v>56</v>
      </c>
      <c r="B30" s="140"/>
      <c r="C30" s="140"/>
      <c r="D30" s="140"/>
      <c r="E30" s="140"/>
      <c r="O30" s="130"/>
      <c r="P30" s="130"/>
      <c r="Q30" s="130"/>
      <c r="R30" s="130"/>
      <c r="S30" s="130"/>
      <c r="T30" s="130"/>
      <c r="U30" s="130"/>
      <c r="V30" s="130"/>
      <c r="W30" s="126"/>
    </row>
    <row r="31" spans="1:23" x14ac:dyDescent="0.2">
      <c r="A31" s="20" t="s">
        <v>57</v>
      </c>
      <c r="O31" s="130"/>
      <c r="P31" s="130"/>
      <c r="Q31" s="130"/>
      <c r="R31" s="130"/>
      <c r="S31" s="130"/>
      <c r="T31" s="130"/>
      <c r="U31" s="130"/>
      <c r="V31" s="130"/>
      <c r="W31" s="126"/>
    </row>
    <row r="32" spans="1:23" ht="15" customHeight="1" x14ac:dyDescent="0.2">
      <c r="A32" s="96" t="s">
        <v>59</v>
      </c>
      <c r="B32" s="97">
        <f t="shared" ref="B32:E35" si="2">P32</f>
        <v>1656</v>
      </c>
      <c r="C32" s="98">
        <f t="shared" si="2"/>
        <v>3118.29</v>
      </c>
      <c r="D32" s="97">
        <f t="shared" si="2"/>
        <v>1656</v>
      </c>
      <c r="E32" s="99">
        <f t="shared" si="2"/>
        <v>3118.29</v>
      </c>
      <c r="O32" s="130"/>
      <c r="P32" s="130">
        <v>1656</v>
      </c>
      <c r="Q32" s="130">
        <v>3118.29</v>
      </c>
      <c r="R32" s="130">
        <v>1656</v>
      </c>
      <c r="S32" s="130">
        <v>3118.29</v>
      </c>
      <c r="T32" s="130"/>
      <c r="U32" s="130"/>
      <c r="V32" s="130"/>
      <c r="W32" s="126"/>
    </row>
    <row r="33" spans="1:23" ht="15" customHeight="1" x14ac:dyDescent="0.2">
      <c r="A33" s="94" t="s">
        <v>97</v>
      </c>
      <c r="B33" s="100">
        <f>P33</f>
        <v>1140</v>
      </c>
      <c r="C33" s="101">
        <f>Q33</f>
        <v>3828.03</v>
      </c>
      <c r="D33" s="100">
        <f>R33</f>
        <v>1138</v>
      </c>
      <c r="E33" s="102">
        <f>S33</f>
        <v>3829.03</v>
      </c>
      <c r="O33" s="130"/>
      <c r="P33" s="130">
        <v>1140</v>
      </c>
      <c r="Q33" s="130">
        <v>3828.03</v>
      </c>
      <c r="R33" s="130">
        <v>1138</v>
      </c>
      <c r="S33" s="130">
        <v>3829.03</v>
      </c>
      <c r="T33" s="130"/>
      <c r="U33" s="130"/>
      <c r="V33" s="130"/>
      <c r="W33" s="126"/>
    </row>
    <row r="34" spans="1:23" ht="15" customHeight="1" x14ac:dyDescent="0.2">
      <c r="A34" s="80" t="s">
        <v>101</v>
      </c>
      <c r="B34" s="100">
        <f t="shared" si="2"/>
        <v>53655</v>
      </c>
      <c r="C34" s="101">
        <f t="shared" si="2"/>
        <v>5904.43</v>
      </c>
      <c r="D34" s="100">
        <f t="shared" si="2"/>
        <v>53594</v>
      </c>
      <c r="E34" s="102">
        <f t="shared" si="2"/>
        <v>5907.38</v>
      </c>
      <c r="O34" s="130"/>
      <c r="P34" s="130">
        <v>53655</v>
      </c>
      <c r="Q34" s="130">
        <v>5904.43</v>
      </c>
      <c r="R34" s="130">
        <v>53594</v>
      </c>
      <c r="S34" s="130">
        <v>5907.38</v>
      </c>
      <c r="T34" s="130"/>
      <c r="U34" s="130"/>
      <c r="V34" s="130"/>
      <c r="W34" s="126"/>
    </row>
    <row r="35" spans="1:23" s="75" customFormat="1" ht="15" customHeight="1" x14ac:dyDescent="0.2">
      <c r="A35" s="80" t="s">
        <v>44</v>
      </c>
      <c r="B35" s="100">
        <f t="shared" si="2"/>
        <v>14676</v>
      </c>
      <c r="C35" s="101">
        <f t="shared" si="2"/>
        <v>6966.4</v>
      </c>
      <c r="D35" s="100">
        <f t="shared" si="2"/>
        <v>14669</v>
      </c>
      <c r="E35" s="102">
        <f t="shared" si="2"/>
        <v>6968.04</v>
      </c>
      <c r="N35" s="128"/>
      <c r="O35" s="132"/>
      <c r="P35" s="132">
        <v>14676</v>
      </c>
      <c r="Q35" s="132">
        <v>6966.4</v>
      </c>
      <c r="R35" s="132">
        <v>14669</v>
      </c>
      <c r="S35" s="132">
        <v>6968.04</v>
      </c>
      <c r="T35" s="132"/>
      <c r="U35" s="132"/>
      <c r="V35" s="132"/>
      <c r="W35" s="128"/>
    </row>
    <row r="36" spans="1:23" ht="17.25" customHeight="1" x14ac:dyDescent="0.2">
      <c r="A36" s="14" t="s">
        <v>1</v>
      </c>
      <c r="B36" s="88">
        <f>SUM(P32:P35)</f>
        <v>71127</v>
      </c>
      <c r="C36" s="87">
        <f>Q36</f>
        <v>6025.41</v>
      </c>
      <c r="D36" s="88">
        <f>SUM(D32:D35)</f>
        <v>71057</v>
      </c>
      <c r="E36" s="87">
        <f>S36</f>
        <v>6028.06</v>
      </c>
      <c r="O36" s="130"/>
      <c r="P36" s="130">
        <v>71127</v>
      </c>
      <c r="Q36" s="130">
        <v>6025.41</v>
      </c>
      <c r="R36" s="130">
        <v>71057</v>
      </c>
      <c r="S36" s="130">
        <v>6028.06</v>
      </c>
      <c r="T36" s="130">
        <f>P36-P32-P33-P34-P35</f>
        <v>0</v>
      </c>
      <c r="U36" s="130">
        <f>R36-R32-R33-R34-R35</f>
        <v>0</v>
      </c>
      <c r="V36" s="130"/>
      <c r="W36" s="126"/>
    </row>
    <row r="37" spans="1:23" ht="16.5" customHeight="1" x14ac:dyDescent="0.2">
      <c r="A37" s="18"/>
      <c r="B37" s="89"/>
      <c r="C37" s="89"/>
      <c r="D37" s="90"/>
      <c r="E37" s="91"/>
      <c r="O37" s="130"/>
      <c r="P37" s="130"/>
      <c r="Q37" s="130"/>
      <c r="R37" s="130"/>
      <c r="S37" s="130"/>
      <c r="T37" s="130"/>
      <c r="U37" s="130"/>
      <c r="V37" s="130"/>
      <c r="W37" s="126"/>
    </row>
    <row r="38" spans="1:23" x14ac:dyDescent="0.2">
      <c r="A38" s="18" t="s">
        <v>52</v>
      </c>
      <c r="B38" s="18"/>
      <c r="C38" s="18"/>
      <c r="D38" s="18"/>
      <c r="O38" s="130"/>
      <c r="P38" s="130"/>
      <c r="Q38" s="130"/>
      <c r="R38" s="130"/>
      <c r="S38" s="130"/>
      <c r="T38" s="130"/>
      <c r="U38" s="130"/>
      <c r="V38" s="130"/>
      <c r="W38" s="126"/>
    </row>
    <row r="39" spans="1:23" x14ac:dyDescent="0.2">
      <c r="A39" s="18" t="s">
        <v>53</v>
      </c>
      <c r="B39" s="18"/>
      <c r="C39" s="18"/>
      <c r="D39" s="18"/>
      <c r="O39" s="130"/>
      <c r="P39" s="130"/>
      <c r="Q39" s="130"/>
      <c r="R39" s="130"/>
      <c r="S39" s="130"/>
      <c r="T39" s="130"/>
      <c r="U39" s="130"/>
      <c r="V39" s="130"/>
      <c r="W39" s="126"/>
    </row>
    <row r="40" spans="1:23" x14ac:dyDescent="0.2">
      <c r="A40" s="18" t="s">
        <v>76</v>
      </c>
      <c r="B40" s="18"/>
      <c r="C40" s="18"/>
      <c r="D40" s="18"/>
      <c r="O40" s="130"/>
      <c r="P40" s="130"/>
      <c r="Q40" s="130"/>
      <c r="R40" s="130"/>
      <c r="S40" s="130"/>
      <c r="T40" s="130"/>
      <c r="U40" s="130"/>
      <c r="V40" s="130"/>
      <c r="W40" s="126"/>
    </row>
    <row r="41" spans="1:23" ht="18.75" customHeight="1" x14ac:dyDescent="0.2">
      <c r="A41" s="84" t="s">
        <v>46</v>
      </c>
      <c r="B41" s="103">
        <f t="shared" ref="B41:E42" si="3">P41</f>
        <v>5901</v>
      </c>
      <c r="C41" s="104">
        <f t="shared" si="3"/>
        <v>3371.09</v>
      </c>
      <c r="D41" s="103">
        <f t="shared" si="3"/>
        <v>5901</v>
      </c>
      <c r="E41" s="105">
        <f t="shared" si="3"/>
        <v>3371.09</v>
      </c>
      <c r="O41" s="130"/>
      <c r="P41" s="135">
        <v>5901</v>
      </c>
      <c r="Q41" s="135">
        <v>3371.09</v>
      </c>
      <c r="R41" s="130">
        <v>5901</v>
      </c>
      <c r="S41" s="130">
        <v>3371.09</v>
      </c>
      <c r="T41" s="130"/>
      <c r="U41" s="130"/>
      <c r="V41" s="130"/>
      <c r="W41" s="126"/>
    </row>
    <row r="42" spans="1:23" s="75" customFormat="1" ht="16.5" customHeight="1" x14ac:dyDescent="0.2">
      <c r="A42" s="80" t="s">
        <v>44</v>
      </c>
      <c r="B42" s="106">
        <f t="shared" si="3"/>
        <v>849</v>
      </c>
      <c r="C42" s="107">
        <f t="shared" si="3"/>
        <v>3168.39</v>
      </c>
      <c r="D42" s="108">
        <f t="shared" si="3"/>
        <v>848</v>
      </c>
      <c r="E42" s="109">
        <f t="shared" si="3"/>
        <v>3169.89</v>
      </c>
      <c r="N42" s="128"/>
      <c r="O42" s="132"/>
      <c r="P42" s="135">
        <v>849</v>
      </c>
      <c r="Q42" s="135">
        <v>3168.39</v>
      </c>
      <c r="R42" s="132">
        <v>848</v>
      </c>
      <c r="S42" s="132">
        <v>3169.89</v>
      </c>
      <c r="T42" s="132"/>
      <c r="U42" s="132"/>
      <c r="V42" s="132"/>
      <c r="W42" s="128"/>
    </row>
    <row r="43" spans="1:23" ht="15" customHeight="1" x14ac:dyDescent="0.2">
      <c r="A43" s="14" t="s">
        <v>1</v>
      </c>
      <c r="B43" s="88">
        <f>SUM(B41:B42)</f>
        <v>6750</v>
      </c>
      <c r="C43" s="87">
        <f>Q43</f>
        <v>3345.6</v>
      </c>
      <c r="D43" s="92">
        <f>R43</f>
        <v>6749</v>
      </c>
      <c r="E43" s="87">
        <f>S43</f>
        <v>3345.81</v>
      </c>
      <c r="O43" s="130"/>
      <c r="P43" s="135">
        <v>6750</v>
      </c>
      <c r="Q43" s="135">
        <v>3345.6</v>
      </c>
      <c r="R43" s="130">
        <v>6749</v>
      </c>
      <c r="S43" s="130">
        <v>3345.81</v>
      </c>
      <c r="T43" s="130"/>
      <c r="U43" s="130"/>
      <c r="V43" s="130"/>
      <c r="W43" s="126"/>
    </row>
    <row r="44" spans="1:23" ht="18" customHeight="1" x14ac:dyDescent="0.2">
      <c r="A44" s="14" t="s">
        <v>47</v>
      </c>
      <c r="B44" s="86">
        <f>SUM(B21,B28,B36,B43)</f>
        <v>1244094</v>
      </c>
      <c r="C44" s="87">
        <f>Q22</f>
        <v>2780.78</v>
      </c>
      <c r="D44" s="88">
        <f>SUM(D21,D28,D36,D43)</f>
        <v>1064613</v>
      </c>
      <c r="E44" s="87">
        <f>S22</f>
        <v>3102.16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21" t="s">
        <v>105</v>
      </c>
    </row>
    <row r="47" spans="1:23" x14ac:dyDescent="0.2">
      <c r="A47" s="85" t="s">
        <v>49</v>
      </c>
      <c r="B47" s="4"/>
      <c r="C47" s="4"/>
      <c r="D47" s="5"/>
      <c r="O47" s="122"/>
      <c r="P47" s="136">
        <f>((B21*C21)+(B28*C28)+(B36*C36)+(B43*C43))/(B21+B28+B36+B43)</f>
        <v>2780.786020260527</v>
      </c>
      <c r="Q47" s="136">
        <f>((D21*E21)+(D28*E28)+(D36*E36)+(D43*E43))/(D21+D28+D36+D43)</f>
        <v>3102.1593527788978</v>
      </c>
      <c r="R47" s="122"/>
      <c r="S47" s="122"/>
      <c r="T47" s="122"/>
      <c r="U47" s="122"/>
      <c r="V47" s="122"/>
    </row>
    <row r="48" spans="1:23" x14ac:dyDescent="0.2">
      <c r="A48" s="142"/>
      <c r="B48" s="143"/>
      <c r="C48" s="143"/>
      <c r="D48" s="143"/>
      <c r="E48" s="143"/>
      <c r="P48" s="137">
        <f>B21+B28+B36+B43</f>
        <v>1244094</v>
      </c>
      <c r="Q48" s="121">
        <f>D21+D28+D36+D43</f>
        <v>1064613</v>
      </c>
    </row>
    <row r="49" spans="1:14" ht="43.5" customHeight="1" x14ac:dyDescent="0.2">
      <c r="A49" s="138" t="s">
        <v>102</v>
      </c>
      <c r="B49" s="139"/>
      <c r="C49" s="139"/>
      <c r="D49" s="139"/>
      <c r="E49" s="139"/>
      <c r="M49" s="162"/>
    </row>
    <row r="50" spans="1:14" ht="24" customHeight="1" x14ac:dyDescent="0.2">
      <c r="A50" s="141" t="s">
        <v>98</v>
      </c>
      <c r="B50" s="141"/>
      <c r="C50" s="141"/>
      <c r="D50" s="141"/>
      <c r="E50" s="141"/>
      <c r="F50" s="95"/>
      <c r="G50" s="95"/>
      <c r="H50" s="95"/>
      <c r="I50" s="95"/>
      <c r="J50" s="95"/>
      <c r="N50" s="159"/>
    </row>
    <row r="52" spans="1:14" x14ac:dyDescent="0.2">
      <c r="A52" s="161" t="s">
        <v>107</v>
      </c>
      <c r="B52" s="161"/>
      <c r="C52" s="161"/>
      <c r="D52" s="161"/>
      <c r="E52" s="161"/>
    </row>
    <row r="53" spans="1:14" x14ac:dyDescent="0.2">
      <c r="A53" s="161"/>
      <c r="B53" s="161"/>
      <c r="C53" s="161"/>
      <c r="D53" s="161"/>
      <c r="E53" s="161"/>
    </row>
    <row r="54" spans="1:14" x14ac:dyDescent="0.2">
      <c r="N54" s="160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U25" sqref="U25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53" t="s">
        <v>24</v>
      </c>
      <c r="B6" s="153"/>
      <c r="C6" s="153"/>
      <c r="D6" s="153"/>
      <c r="E6" s="153"/>
      <c r="F6" s="153"/>
      <c r="G6" s="153"/>
      <c r="H6" s="153"/>
      <c r="I6" s="153"/>
      <c r="J6" s="153" t="s">
        <v>25</v>
      </c>
      <c r="K6" s="153"/>
      <c r="L6" s="153"/>
      <c r="M6" s="153"/>
      <c r="N6" s="153"/>
      <c r="O6" s="153"/>
      <c r="P6" s="153"/>
      <c r="Q6" s="153"/>
      <c r="R6" s="153"/>
      <c r="U6" s="3"/>
      <c r="V6" s="3"/>
    </row>
    <row r="7" spans="1:22" ht="12.75" x14ac:dyDescent="0.2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 t="s">
        <v>23</v>
      </c>
      <c r="K7" s="153"/>
      <c r="L7" s="153"/>
      <c r="M7" s="153"/>
      <c r="N7" s="153"/>
      <c r="O7" s="153"/>
      <c r="P7" s="153"/>
      <c r="Q7" s="153"/>
      <c r="R7" s="153"/>
      <c r="U7" s="3"/>
      <c r="V7" s="3"/>
    </row>
    <row r="8" spans="1:22" ht="12.75" x14ac:dyDescent="0.2">
      <c r="A8" s="158" t="s">
        <v>68</v>
      </c>
      <c r="B8" s="158"/>
      <c r="C8" s="158"/>
      <c r="D8" s="158"/>
      <c r="E8" s="158"/>
      <c r="F8" s="158"/>
      <c r="G8" s="158"/>
      <c r="H8" s="158"/>
      <c r="I8" s="158"/>
      <c r="J8" s="153" t="s">
        <v>58</v>
      </c>
      <c r="K8" s="153"/>
      <c r="L8" s="153"/>
      <c r="M8" s="153"/>
      <c r="N8" s="153"/>
      <c r="O8" s="153"/>
      <c r="P8" s="153"/>
      <c r="Q8" s="153"/>
      <c r="R8" s="153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53" t="s">
        <v>69</v>
      </c>
      <c r="K9" s="153"/>
      <c r="L9" s="153"/>
      <c r="M9" s="153"/>
      <c r="N9" s="153"/>
      <c r="O9" s="153"/>
      <c r="P9" s="153"/>
      <c r="Q9" s="153"/>
      <c r="R9" s="153"/>
      <c r="U9" s="3"/>
      <c r="V9" s="3"/>
    </row>
    <row r="10" spans="1:22" x14ac:dyDescent="0.2">
      <c r="A10" s="149" t="s">
        <v>106</v>
      </c>
      <c r="B10" s="149"/>
      <c r="C10" s="149"/>
      <c r="D10" s="149"/>
      <c r="E10" s="149"/>
      <c r="F10" s="149"/>
      <c r="G10" s="149"/>
      <c r="H10" s="149"/>
      <c r="I10" s="149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9" t="str">
        <f>A10</f>
        <v>za rujan 2020. (isplata u listopadu 2020.)</v>
      </c>
      <c r="K11" s="149"/>
      <c r="L11" s="149"/>
      <c r="M11" s="149"/>
      <c r="N11" s="149"/>
      <c r="O11" s="149"/>
      <c r="P11" s="149"/>
      <c r="Q11" s="149"/>
      <c r="R11" s="149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54" t="s">
        <v>6</v>
      </c>
      <c r="C13" s="155"/>
      <c r="D13" s="155"/>
      <c r="E13" s="155"/>
      <c r="F13" s="155"/>
      <c r="G13" s="155"/>
      <c r="H13" s="155"/>
      <c r="I13" s="156"/>
      <c r="J13" s="29"/>
      <c r="K13" s="154" t="s">
        <v>6</v>
      </c>
      <c r="L13" s="155"/>
      <c r="M13" s="155"/>
      <c r="N13" s="155"/>
      <c r="O13" s="155"/>
      <c r="P13" s="155"/>
      <c r="Q13" s="155"/>
      <c r="R13" s="156"/>
      <c r="U13" s="3"/>
      <c r="V13" s="3"/>
    </row>
    <row r="14" spans="1:22" x14ac:dyDescent="0.2">
      <c r="A14" s="30"/>
      <c r="B14" s="154" t="s">
        <v>1</v>
      </c>
      <c r="C14" s="156"/>
      <c r="D14" s="154" t="s">
        <v>7</v>
      </c>
      <c r="E14" s="156"/>
      <c r="F14" s="154" t="s">
        <v>70</v>
      </c>
      <c r="G14" s="156"/>
      <c r="H14" s="154" t="s">
        <v>8</v>
      </c>
      <c r="I14" s="156"/>
      <c r="J14" s="30"/>
      <c r="K14" s="154" t="s">
        <v>1</v>
      </c>
      <c r="L14" s="156"/>
      <c r="M14" s="154" t="s">
        <v>29</v>
      </c>
      <c r="N14" s="156"/>
      <c r="O14" s="154" t="s">
        <v>70</v>
      </c>
      <c r="P14" s="156"/>
      <c r="Q14" s="154" t="s">
        <v>8</v>
      </c>
      <c r="R14" s="156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92492</v>
      </c>
      <c r="C17" s="37">
        <v>234.17</v>
      </c>
      <c r="D17" s="38">
        <v>67104</v>
      </c>
      <c r="E17" s="39">
        <v>233.49</v>
      </c>
      <c r="F17" s="38">
        <v>5835</v>
      </c>
      <c r="G17" s="39">
        <v>277.49</v>
      </c>
      <c r="H17" s="38">
        <v>19553</v>
      </c>
      <c r="I17" s="40">
        <v>223.61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63984</v>
      </c>
      <c r="C18" s="43">
        <v>753.27</v>
      </c>
      <c r="D18" s="38">
        <v>42274</v>
      </c>
      <c r="E18" s="39">
        <v>744.24</v>
      </c>
      <c r="F18" s="38">
        <v>5809</v>
      </c>
      <c r="G18" s="39">
        <v>784.03</v>
      </c>
      <c r="H18" s="38">
        <v>15901</v>
      </c>
      <c r="I18" s="40">
        <v>766.04</v>
      </c>
      <c r="J18" s="93" t="s">
        <v>9</v>
      </c>
      <c r="K18" s="36">
        <v>13</v>
      </c>
      <c r="L18" s="43">
        <v>881.03</v>
      </c>
      <c r="M18" s="38" t="s">
        <v>103</v>
      </c>
      <c r="N18" s="42" t="s">
        <v>104</v>
      </c>
      <c r="O18" s="38">
        <v>13</v>
      </c>
      <c r="P18" s="39">
        <v>881.03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109708</v>
      </c>
      <c r="C19" s="44">
        <v>1244.55</v>
      </c>
      <c r="D19" s="38">
        <v>62153</v>
      </c>
      <c r="E19" s="45">
        <v>1243.72</v>
      </c>
      <c r="F19" s="38">
        <v>13688</v>
      </c>
      <c r="G19" s="45">
        <v>1297.17</v>
      </c>
      <c r="H19" s="38">
        <v>33867</v>
      </c>
      <c r="I19" s="46">
        <v>1224.81</v>
      </c>
      <c r="J19" s="93" t="s">
        <v>10</v>
      </c>
      <c r="K19" s="36">
        <v>45</v>
      </c>
      <c r="L19" s="44">
        <v>1319.93</v>
      </c>
      <c r="M19" s="38">
        <v>2</v>
      </c>
      <c r="N19" s="45">
        <v>1331.79</v>
      </c>
      <c r="O19" s="38">
        <v>32</v>
      </c>
      <c r="P19" s="39">
        <v>1312.02</v>
      </c>
      <c r="Q19" s="38">
        <v>11</v>
      </c>
      <c r="R19" s="46">
        <v>1340.8</v>
      </c>
      <c r="U19" s="3"/>
      <c r="V19" s="3"/>
    </row>
    <row r="20" spans="1:22" x14ac:dyDescent="0.2">
      <c r="A20" s="93" t="s">
        <v>11</v>
      </c>
      <c r="B20" s="36">
        <v>154488</v>
      </c>
      <c r="C20" s="44">
        <v>1768.04</v>
      </c>
      <c r="D20" s="38">
        <v>94410</v>
      </c>
      <c r="E20" s="45">
        <v>1771.01</v>
      </c>
      <c r="F20" s="38">
        <v>28254</v>
      </c>
      <c r="G20" s="45">
        <v>1779.06</v>
      </c>
      <c r="H20" s="38">
        <v>31824</v>
      </c>
      <c r="I20" s="46">
        <v>1749.46</v>
      </c>
      <c r="J20" s="93" t="s">
        <v>11</v>
      </c>
      <c r="K20" s="36">
        <v>182</v>
      </c>
      <c r="L20" s="44">
        <v>1817.97</v>
      </c>
      <c r="M20" s="38" t="s">
        <v>103</v>
      </c>
      <c r="N20" s="45" t="s">
        <v>104</v>
      </c>
      <c r="O20" s="38">
        <v>108</v>
      </c>
      <c r="P20" s="45">
        <v>1761.88</v>
      </c>
      <c r="Q20" s="38">
        <v>74</v>
      </c>
      <c r="R20" s="46">
        <v>1899.83</v>
      </c>
      <c r="U20" s="123"/>
      <c r="V20" s="3"/>
    </row>
    <row r="21" spans="1:22" x14ac:dyDescent="0.2">
      <c r="A21" s="93" t="s">
        <v>74</v>
      </c>
      <c r="B21" s="36">
        <v>205068</v>
      </c>
      <c r="C21" s="44">
        <v>2245.64</v>
      </c>
      <c r="D21" s="38">
        <v>130051</v>
      </c>
      <c r="E21" s="45">
        <v>2250.6799999999998</v>
      </c>
      <c r="F21" s="38">
        <v>26240</v>
      </c>
      <c r="G21" s="45">
        <v>2253.23</v>
      </c>
      <c r="H21" s="38">
        <v>48777</v>
      </c>
      <c r="I21" s="46">
        <v>2228.09</v>
      </c>
      <c r="J21" s="93" t="s">
        <v>74</v>
      </c>
      <c r="K21" s="36">
        <v>1626</v>
      </c>
      <c r="L21" s="44">
        <v>2322.2199999999998</v>
      </c>
      <c r="M21" s="38">
        <v>16</v>
      </c>
      <c r="N21" s="45">
        <v>2297.86</v>
      </c>
      <c r="O21" s="38">
        <v>1108</v>
      </c>
      <c r="P21" s="45">
        <v>2354.38</v>
      </c>
      <c r="Q21" s="38">
        <v>502</v>
      </c>
      <c r="R21" s="46">
        <v>2252.0100000000002</v>
      </c>
      <c r="U21" s="123"/>
      <c r="V21" s="3"/>
    </row>
    <row r="22" spans="1:22" x14ac:dyDescent="0.2">
      <c r="A22" s="93" t="s">
        <v>62</v>
      </c>
      <c r="B22" s="36">
        <v>154071</v>
      </c>
      <c r="C22" s="44">
        <v>2764.81</v>
      </c>
      <c r="D22" s="38">
        <v>111359</v>
      </c>
      <c r="E22" s="45">
        <v>2774.57</v>
      </c>
      <c r="F22" s="38">
        <v>14423</v>
      </c>
      <c r="G22" s="45">
        <v>2766.88</v>
      </c>
      <c r="H22" s="38">
        <v>28289</v>
      </c>
      <c r="I22" s="46">
        <v>2725.3</v>
      </c>
      <c r="J22" s="93" t="s">
        <v>62</v>
      </c>
      <c r="K22" s="36">
        <v>4250</v>
      </c>
      <c r="L22" s="44">
        <v>2828.3</v>
      </c>
      <c r="M22" s="38">
        <v>708</v>
      </c>
      <c r="N22" s="45">
        <v>2949.34</v>
      </c>
      <c r="O22" s="38">
        <v>2792</v>
      </c>
      <c r="P22" s="45">
        <v>2810.29</v>
      </c>
      <c r="Q22" s="38">
        <v>750</v>
      </c>
      <c r="R22" s="46">
        <v>2781.11</v>
      </c>
      <c r="U22" s="123"/>
      <c r="V22" s="3"/>
    </row>
    <row r="23" spans="1:22" x14ac:dyDescent="0.2">
      <c r="A23" s="93" t="s">
        <v>63</v>
      </c>
      <c r="B23" s="36">
        <v>114278</v>
      </c>
      <c r="C23" s="44">
        <v>3231.43</v>
      </c>
      <c r="D23" s="38">
        <v>89942</v>
      </c>
      <c r="E23" s="45">
        <v>3235.28</v>
      </c>
      <c r="F23" s="38">
        <v>8197</v>
      </c>
      <c r="G23" s="45">
        <v>3195.05</v>
      </c>
      <c r="H23" s="38">
        <v>16139</v>
      </c>
      <c r="I23" s="46">
        <v>3228.42</v>
      </c>
      <c r="J23" s="93" t="s">
        <v>63</v>
      </c>
      <c r="K23" s="36">
        <v>6380</v>
      </c>
      <c r="L23" s="44">
        <v>3245.06</v>
      </c>
      <c r="M23" s="38">
        <v>1326</v>
      </c>
      <c r="N23" s="45">
        <v>3193.58</v>
      </c>
      <c r="O23" s="38">
        <v>4633</v>
      </c>
      <c r="P23" s="45">
        <v>3259.67</v>
      </c>
      <c r="Q23" s="38">
        <v>421</v>
      </c>
      <c r="R23" s="46">
        <v>3246.52</v>
      </c>
      <c r="U23" s="123"/>
      <c r="V23" s="124"/>
    </row>
    <row r="24" spans="1:22" x14ac:dyDescent="0.2">
      <c r="A24" s="93" t="s">
        <v>64</v>
      </c>
      <c r="B24" s="36">
        <v>79998</v>
      </c>
      <c r="C24" s="44">
        <v>3734.98</v>
      </c>
      <c r="D24" s="38">
        <v>67932</v>
      </c>
      <c r="E24" s="45">
        <v>3736.62</v>
      </c>
      <c r="F24" s="38">
        <v>3258</v>
      </c>
      <c r="G24" s="45">
        <v>3714.51</v>
      </c>
      <c r="H24" s="38">
        <v>8808</v>
      </c>
      <c r="I24" s="46">
        <v>3729.91</v>
      </c>
      <c r="J24" s="93" t="s">
        <v>64</v>
      </c>
      <c r="K24" s="36">
        <v>4594</v>
      </c>
      <c r="L24" s="44">
        <v>3745.79</v>
      </c>
      <c r="M24" s="38">
        <v>436</v>
      </c>
      <c r="N24" s="45">
        <v>3660.29</v>
      </c>
      <c r="O24" s="38">
        <v>3583</v>
      </c>
      <c r="P24" s="45">
        <v>3760.81</v>
      </c>
      <c r="Q24" s="38">
        <v>574</v>
      </c>
      <c r="R24" s="46">
        <v>3723.47</v>
      </c>
      <c r="U24" s="3"/>
      <c r="V24" s="3"/>
    </row>
    <row r="25" spans="1:22" x14ac:dyDescent="0.2">
      <c r="A25" s="93" t="s">
        <v>65</v>
      </c>
      <c r="B25" s="36">
        <v>64037</v>
      </c>
      <c r="C25" s="44">
        <v>4230.97</v>
      </c>
      <c r="D25" s="38">
        <v>56222</v>
      </c>
      <c r="E25" s="45">
        <v>4233.5</v>
      </c>
      <c r="F25" s="38">
        <v>1550</v>
      </c>
      <c r="G25" s="45">
        <v>4206.51</v>
      </c>
      <c r="H25" s="38">
        <v>6265</v>
      </c>
      <c r="I25" s="46">
        <v>4214.29</v>
      </c>
      <c r="J25" s="93" t="s">
        <v>65</v>
      </c>
      <c r="K25" s="36">
        <v>7461</v>
      </c>
      <c r="L25" s="44">
        <v>4206.42</v>
      </c>
      <c r="M25" s="38">
        <v>130</v>
      </c>
      <c r="N25" s="45">
        <v>4173.57</v>
      </c>
      <c r="O25" s="38">
        <v>6522</v>
      </c>
      <c r="P25" s="45">
        <v>4200.9799999999996</v>
      </c>
      <c r="Q25" s="38">
        <v>809</v>
      </c>
      <c r="R25" s="46">
        <v>4255.54</v>
      </c>
      <c r="U25" s="125"/>
      <c r="V25" s="125"/>
    </row>
    <row r="26" spans="1:22" x14ac:dyDescent="0.2">
      <c r="A26" s="93" t="s">
        <v>66</v>
      </c>
      <c r="B26" s="36">
        <v>39878</v>
      </c>
      <c r="C26" s="44">
        <v>4729.5600000000004</v>
      </c>
      <c r="D26" s="38">
        <v>36152</v>
      </c>
      <c r="E26" s="45">
        <v>4729.8900000000003</v>
      </c>
      <c r="F26" s="38">
        <v>627</v>
      </c>
      <c r="G26" s="45">
        <v>4724.8500000000004</v>
      </c>
      <c r="H26" s="38">
        <v>3099</v>
      </c>
      <c r="I26" s="46">
        <v>4726.6400000000003</v>
      </c>
      <c r="J26" s="93" t="s">
        <v>66</v>
      </c>
      <c r="K26" s="36">
        <v>3872</v>
      </c>
      <c r="L26" s="44">
        <v>4757.71</v>
      </c>
      <c r="M26" s="38">
        <v>37</v>
      </c>
      <c r="N26" s="45">
        <v>4746.3900000000003</v>
      </c>
      <c r="O26" s="38">
        <v>3306</v>
      </c>
      <c r="P26" s="45">
        <v>4764.43</v>
      </c>
      <c r="Q26" s="38">
        <v>529</v>
      </c>
      <c r="R26" s="46">
        <v>4716.49</v>
      </c>
      <c r="U26" s="3"/>
      <c r="V26" s="3"/>
    </row>
    <row r="27" spans="1:22" x14ac:dyDescent="0.2">
      <c r="A27" s="93" t="s">
        <v>12</v>
      </c>
      <c r="B27" s="36">
        <v>41034</v>
      </c>
      <c r="C27" s="44">
        <v>5439.69</v>
      </c>
      <c r="D27" s="38">
        <v>36913</v>
      </c>
      <c r="E27" s="45">
        <v>5439.17</v>
      </c>
      <c r="F27" s="38">
        <v>623</v>
      </c>
      <c r="G27" s="45">
        <v>5406.16</v>
      </c>
      <c r="H27" s="38">
        <v>3498</v>
      </c>
      <c r="I27" s="46">
        <v>5451.1</v>
      </c>
      <c r="J27" s="93" t="s">
        <v>12</v>
      </c>
      <c r="K27" s="36">
        <v>8868</v>
      </c>
      <c r="L27" s="44">
        <v>5409.65</v>
      </c>
      <c r="M27" s="38">
        <v>83</v>
      </c>
      <c r="N27" s="45">
        <v>5383.94</v>
      </c>
      <c r="O27" s="38">
        <v>7384</v>
      </c>
      <c r="P27" s="45">
        <v>5401.89</v>
      </c>
      <c r="Q27" s="38">
        <v>1401</v>
      </c>
      <c r="R27" s="46">
        <v>5452.08</v>
      </c>
      <c r="U27" s="3"/>
      <c r="V27" s="3"/>
    </row>
    <row r="28" spans="1:22" x14ac:dyDescent="0.2">
      <c r="A28" s="93" t="s">
        <v>13</v>
      </c>
      <c r="B28" s="36">
        <v>17029</v>
      </c>
      <c r="C28" s="47">
        <v>6380.66</v>
      </c>
      <c r="D28" s="38">
        <v>15734</v>
      </c>
      <c r="E28" s="45">
        <v>6385.93</v>
      </c>
      <c r="F28" s="38">
        <v>237</v>
      </c>
      <c r="G28" s="45">
        <v>6374.82</v>
      </c>
      <c r="H28" s="38">
        <v>1058</v>
      </c>
      <c r="I28" s="46">
        <v>6303.66</v>
      </c>
      <c r="J28" s="93" t="s">
        <v>13</v>
      </c>
      <c r="K28" s="36">
        <v>8437</v>
      </c>
      <c r="L28" s="47">
        <v>6428.87</v>
      </c>
      <c r="M28" s="38">
        <v>35</v>
      </c>
      <c r="N28" s="45">
        <v>6360.55</v>
      </c>
      <c r="O28" s="38">
        <v>7360</v>
      </c>
      <c r="P28" s="45">
        <v>6423.27</v>
      </c>
      <c r="Q28" s="38">
        <v>1042</v>
      </c>
      <c r="R28" s="46">
        <v>6470.68</v>
      </c>
      <c r="U28" s="3"/>
      <c r="V28" s="3"/>
    </row>
    <row r="29" spans="1:22" x14ac:dyDescent="0.2">
      <c r="A29" s="93" t="s">
        <v>14</v>
      </c>
      <c r="B29" s="36">
        <v>6945</v>
      </c>
      <c r="C29" s="47">
        <v>7430.94</v>
      </c>
      <c r="D29" s="38">
        <v>6607</v>
      </c>
      <c r="E29" s="45">
        <v>7432.15</v>
      </c>
      <c r="F29" s="38">
        <v>76</v>
      </c>
      <c r="G29" s="45">
        <v>7450.28</v>
      </c>
      <c r="H29" s="38">
        <v>262</v>
      </c>
      <c r="I29" s="46">
        <v>7394.94</v>
      </c>
      <c r="J29" s="93" t="s">
        <v>14</v>
      </c>
      <c r="K29" s="36">
        <v>9200</v>
      </c>
      <c r="L29" s="47">
        <v>7603.29</v>
      </c>
      <c r="M29" s="38">
        <v>16</v>
      </c>
      <c r="N29" s="45">
        <v>7367.15</v>
      </c>
      <c r="O29" s="38">
        <v>6311</v>
      </c>
      <c r="P29" s="45">
        <v>7567.04</v>
      </c>
      <c r="Q29" s="38">
        <v>2872</v>
      </c>
      <c r="R29" s="46">
        <v>7686.93</v>
      </c>
      <c r="U29" s="3"/>
      <c r="V29" s="3"/>
    </row>
    <row r="30" spans="1:22" x14ac:dyDescent="0.2">
      <c r="A30" s="93" t="s">
        <v>75</v>
      </c>
      <c r="B30" s="36">
        <v>7388</v>
      </c>
      <c r="C30" s="47">
        <v>9279.59</v>
      </c>
      <c r="D30" s="38">
        <v>7220</v>
      </c>
      <c r="E30" s="45">
        <v>9279.3799999999992</v>
      </c>
      <c r="F30" s="38">
        <v>33</v>
      </c>
      <c r="G30" s="45">
        <v>9168.9</v>
      </c>
      <c r="H30" s="38">
        <v>135</v>
      </c>
      <c r="I30" s="46">
        <v>9317.4500000000007</v>
      </c>
      <c r="J30" s="93" t="s">
        <v>75</v>
      </c>
      <c r="K30" s="36">
        <v>16207</v>
      </c>
      <c r="L30" s="47">
        <v>9408.9</v>
      </c>
      <c r="M30" s="38">
        <v>7</v>
      </c>
      <c r="N30" s="45">
        <v>9165.31</v>
      </c>
      <c r="O30" s="38">
        <v>10503</v>
      </c>
      <c r="P30" s="45">
        <v>9469.5</v>
      </c>
      <c r="Q30" s="38">
        <v>5691</v>
      </c>
      <c r="R30" s="46">
        <v>9307.2800000000007</v>
      </c>
      <c r="U30" s="3"/>
      <c r="V30" s="3"/>
    </row>
    <row r="31" spans="1:22" x14ac:dyDescent="0.2">
      <c r="A31" s="48" t="s">
        <v>1</v>
      </c>
      <c r="B31" s="49">
        <v>1150398</v>
      </c>
      <c r="C31" s="50">
        <v>2560.5700000000002</v>
      </c>
      <c r="D31" s="49">
        <v>824073</v>
      </c>
      <c r="E31" s="50">
        <v>2747.93</v>
      </c>
      <c r="F31" s="49">
        <v>108850</v>
      </c>
      <c r="G31" s="50">
        <v>2083.12</v>
      </c>
      <c r="H31" s="49">
        <v>217475</v>
      </c>
      <c r="I31" s="50">
        <v>2089.54</v>
      </c>
      <c r="J31" s="48" t="s">
        <v>1</v>
      </c>
      <c r="K31" s="49">
        <v>71127</v>
      </c>
      <c r="L31" s="50">
        <v>6025.41</v>
      </c>
      <c r="M31" s="49">
        <v>2796</v>
      </c>
      <c r="N31" s="50">
        <v>3407.67</v>
      </c>
      <c r="O31" s="49">
        <v>53655</v>
      </c>
      <c r="P31" s="50">
        <v>5904.43</v>
      </c>
      <c r="Q31" s="49">
        <v>14676</v>
      </c>
      <c r="R31" s="50">
        <v>6966.4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57" t="s">
        <v>99</v>
      </c>
      <c r="K33" s="157"/>
      <c r="L33" s="157"/>
      <c r="M33" s="157"/>
      <c r="N33" s="157"/>
      <c r="O33" s="157"/>
      <c r="P33" s="157"/>
      <c r="Q33" s="157"/>
      <c r="R33" s="157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53" t="s">
        <v>24</v>
      </c>
      <c r="B37" s="153"/>
      <c r="C37" s="153"/>
      <c r="D37" s="153"/>
      <c r="E37" s="153"/>
      <c r="F37" s="153"/>
      <c r="G37" s="153"/>
      <c r="H37" s="153"/>
      <c r="I37" s="153"/>
      <c r="J37" s="153" t="s">
        <v>27</v>
      </c>
      <c r="K37" s="153"/>
      <c r="L37" s="153"/>
      <c r="M37" s="153"/>
      <c r="N37" s="153"/>
      <c r="O37" s="153"/>
      <c r="P37" s="153"/>
      <c r="Q37" s="153"/>
      <c r="R37" s="153"/>
      <c r="U37" s="3"/>
      <c r="V37" s="3"/>
    </row>
    <row r="38" spans="1:22" ht="12.75" x14ac:dyDescent="0.2">
      <c r="A38" s="153" t="s">
        <v>23</v>
      </c>
      <c r="B38" s="153"/>
      <c r="C38" s="153"/>
      <c r="D38" s="153"/>
      <c r="E38" s="153"/>
      <c r="F38" s="153"/>
      <c r="G38" s="153"/>
      <c r="H38" s="153"/>
      <c r="I38" s="153"/>
      <c r="J38" s="153" t="s">
        <v>28</v>
      </c>
      <c r="K38" s="153"/>
      <c r="L38" s="153"/>
      <c r="M38" s="153"/>
      <c r="N38" s="153"/>
      <c r="O38" s="153"/>
      <c r="P38" s="153"/>
      <c r="Q38" s="153"/>
      <c r="R38" s="153"/>
      <c r="U38" s="3"/>
      <c r="V38" s="3"/>
    </row>
    <row r="39" spans="1:22" ht="12.75" x14ac:dyDescent="0.2">
      <c r="A39" s="153" t="s">
        <v>15</v>
      </c>
      <c r="B39" s="153"/>
      <c r="C39" s="153"/>
      <c r="D39" s="153"/>
      <c r="E39" s="153"/>
      <c r="F39" s="153"/>
      <c r="G39" s="153"/>
      <c r="H39" s="153"/>
      <c r="I39" s="153"/>
      <c r="J39" s="153" t="s">
        <v>26</v>
      </c>
      <c r="K39" s="153"/>
      <c r="L39" s="153"/>
      <c r="M39" s="153"/>
      <c r="N39" s="153"/>
      <c r="O39" s="153"/>
      <c r="P39" s="153"/>
      <c r="Q39" s="153"/>
      <c r="R39" s="153"/>
      <c r="U39" s="3"/>
      <c r="V39" s="3"/>
    </row>
    <row r="40" spans="1:22" ht="12.75" x14ac:dyDescent="0.2">
      <c r="A40" s="153" t="s">
        <v>71</v>
      </c>
      <c r="B40" s="153"/>
      <c r="C40" s="153"/>
      <c r="D40" s="153"/>
      <c r="E40" s="153"/>
      <c r="F40" s="153"/>
      <c r="G40" s="153"/>
      <c r="H40" s="153"/>
      <c r="I40" s="153"/>
      <c r="J40" s="153" t="s">
        <v>77</v>
      </c>
      <c r="K40" s="153"/>
      <c r="L40" s="153"/>
      <c r="M40" s="153"/>
      <c r="N40" s="153"/>
      <c r="O40" s="153"/>
      <c r="P40" s="153"/>
      <c r="Q40" s="153"/>
      <c r="R40" s="153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53" t="s">
        <v>78</v>
      </c>
      <c r="K41" s="153"/>
      <c r="L41" s="153"/>
      <c r="M41" s="153"/>
      <c r="N41" s="153"/>
      <c r="O41" s="153"/>
      <c r="P41" s="153"/>
      <c r="Q41" s="153"/>
      <c r="R41" s="153"/>
      <c r="U41" s="3"/>
      <c r="V41" s="3"/>
    </row>
    <row r="42" spans="1:22" ht="12.75" customHeight="1" x14ac:dyDescent="0.2">
      <c r="A42" s="149" t="str">
        <f>A10</f>
        <v>za rujan 2020. (isplata u listopadu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rujan 2020. (isplata u listopadu 2020.)</v>
      </c>
      <c r="K42" s="149"/>
      <c r="L42" s="149"/>
      <c r="M42" s="149"/>
      <c r="N42" s="149"/>
      <c r="O42" s="149"/>
      <c r="P42" s="149"/>
      <c r="Q42" s="149"/>
      <c r="R42" s="149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50" t="s">
        <v>6</v>
      </c>
      <c r="C44" s="151"/>
      <c r="D44" s="151"/>
      <c r="E44" s="151"/>
      <c r="F44" s="151"/>
      <c r="G44" s="151"/>
      <c r="H44" s="151"/>
      <c r="I44" s="152"/>
      <c r="J44" s="29"/>
      <c r="K44" s="150" t="s">
        <v>6</v>
      </c>
      <c r="L44" s="151"/>
      <c r="M44" s="151"/>
      <c r="N44" s="151"/>
      <c r="O44" s="151"/>
      <c r="P44" s="151"/>
      <c r="Q44" s="151"/>
      <c r="R44" s="152"/>
      <c r="U44" s="3"/>
      <c r="V44" s="3"/>
    </row>
    <row r="45" spans="1:22" x14ac:dyDescent="0.2">
      <c r="A45" s="30"/>
      <c r="B45" s="150" t="s">
        <v>1</v>
      </c>
      <c r="C45" s="152"/>
      <c r="D45" s="150" t="s">
        <v>7</v>
      </c>
      <c r="E45" s="152"/>
      <c r="F45" s="150" t="s">
        <v>70</v>
      </c>
      <c r="G45" s="152"/>
      <c r="H45" s="150" t="s">
        <v>8</v>
      </c>
      <c r="I45" s="152"/>
      <c r="J45" s="30"/>
      <c r="K45" s="150" t="s">
        <v>1</v>
      </c>
      <c r="L45" s="152"/>
      <c r="M45" s="150" t="s">
        <v>7</v>
      </c>
      <c r="N45" s="152"/>
      <c r="O45" s="150" t="s">
        <v>70</v>
      </c>
      <c r="P45" s="152"/>
      <c r="Q45" s="150" t="s">
        <v>8</v>
      </c>
      <c r="R45" s="152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477.58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477.58</v>
      </c>
      <c r="J48" s="93" t="s">
        <v>73</v>
      </c>
      <c r="K48" s="56">
        <v>41</v>
      </c>
      <c r="L48" s="61">
        <v>262.13</v>
      </c>
      <c r="M48" s="58"/>
      <c r="N48" s="51"/>
      <c r="O48" s="58">
        <v>39</v>
      </c>
      <c r="P48" s="51">
        <v>255.61</v>
      </c>
      <c r="Q48" s="58">
        <v>2</v>
      </c>
      <c r="R48" s="60">
        <v>389.17</v>
      </c>
      <c r="U48" s="3"/>
      <c r="V48" s="3"/>
    </row>
    <row r="49" spans="1:22" x14ac:dyDescent="0.2">
      <c r="A49" s="93" t="s">
        <v>9</v>
      </c>
      <c r="B49" s="56">
        <v>18</v>
      </c>
      <c r="C49" s="57">
        <v>779.1</v>
      </c>
      <c r="D49" s="58" t="s">
        <v>103</v>
      </c>
      <c r="E49" s="51" t="s">
        <v>104</v>
      </c>
      <c r="F49" s="58">
        <v>13</v>
      </c>
      <c r="G49" s="59">
        <v>821.27</v>
      </c>
      <c r="H49" s="58">
        <v>5</v>
      </c>
      <c r="I49" s="60">
        <v>669.46</v>
      </c>
      <c r="J49" s="93" t="s">
        <v>9</v>
      </c>
      <c r="K49" s="56">
        <v>174</v>
      </c>
      <c r="L49" s="61">
        <v>815.79</v>
      </c>
      <c r="M49" s="58"/>
      <c r="N49" s="51"/>
      <c r="O49" s="58">
        <v>154</v>
      </c>
      <c r="P49" s="51">
        <v>813.12</v>
      </c>
      <c r="Q49" s="58">
        <v>20</v>
      </c>
      <c r="R49" s="60">
        <v>836.38</v>
      </c>
      <c r="S49" s="7"/>
      <c r="U49" s="3"/>
      <c r="V49" s="3"/>
    </row>
    <row r="50" spans="1:22" x14ac:dyDescent="0.2">
      <c r="A50" s="93" t="s">
        <v>10</v>
      </c>
      <c r="B50" s="56">
        <v>110</v>
      </c>
      <c r="C50" s="62">
        <v>1325.64</v>
      </c>
      <c r="D50" s="58">
        <v>24</v>
      </c>
      <c r="E50" s="16">
        <v>1359.24</v>
      </c>
      <c r="F50" s="58">
        <v>77</v>
      </c>
      <c r="G50" s="16">
        <v>1313.02</v>
      </c>
      <c r="H50" s="58">
        <v>9</v>
      </c>
      <c r="I50" s="63">
        <v>1344.07</v>
      </c>
      <c r="J50" s="93" t="s">
        <v>10</v>
      </c>
      <c r="K50" s="56">
        <v>323</v>
      </c>
      <c r="L50" s="64">
        <v>1253.69</v>
      </c>
      <c r="M50" s="58"/>
      <c r="N50" s="16"/>
      <c r="O50" s="58">
        <v>267</v>
      </c>
      <c r="P50" s="16">
        <v>1255.6300000000001</v>
      </c>
      <c r="Q50" s="58">
        <v>56</v>
      </c>
      <c r="R50" s="63">
        <v>1244.47</v>
      </c>
      <c r="S50" s="7"/>
      <c r="U50" s="3"/>
      <c r="V50" s="3"/>
    </row>
    <row r="51" spans="1:22" x14ac:dyDescent="0.2">
      <c r="A51" s="93" t="s">
        <v>11</v>
      </c>
      <c r="B51" s="56">
        <v>418</v>
      </c>
      <c r="C51" s="62">
        <v>1781.38</v>
      </c>
      <c r="D51" s="58">
        <v>144</v>
      </c>
      <c r="E51" s="16">
        <v>1756.05</v>
      </c>
      <c r="F51" s="58">
        <v>245</v>
      </c>
      <c r="G51" s="16">
        <v>1794.41</v>
      </c>
      <c r="H51" s="58">
        <v>29</v>
      </c>
      <c r="I51" s="63">
        <v>1797.14</v>
      </c>
      <c r="J51" s="93" t="s">
        <v>11</v>
      </c>
      <c r="K51" s="56">
        <v>702</v>
      </c>
      <c r="L51" s="64">
        <v>1771.04</v>
      </c>
      <c r="M51" s="58"/>
      <c r="N51" s="16"/>
      <c r="O51" s="58">
        <v>566</v>
      </c>
      <c r="P51" s="16">
        <v>1774.77</v>
      </c>
      <c r="Q51" s="58">
        <v>136</v>
      </c>
      <c r="R51" s="63">
        <v>1755.52</v>
      </c>
      <c r="S51" s="7"/>
      <c r="U51" s="3"/>
      <c r="V51" s="3"/>
    </row>
    <row r="52" spans="1:22" x14ac:dyDescent="0.2">
      <c r="A52" s="93" t="s">
        <v>74</v>
      </c>
      <c r="B52" s="56">
        <v>605</v>
      </c>
      <c r="C52" s="62">
        <v>2266.16</v>
      </c>
      <c r="D52" s="58">
        <v>59</v>
      </c>
      <c r="E52" s="16">
        <v>2201.91</v>
      </c>
      <c r="F52" s="58">
        <v>470</v>
      </c>
      <c r="G52" s="16">
        <v>2268.9299999999998</v>
      </c>
      <c r="H52" s="58">
        <v>76</v>
      </c>
      <c r="I52" s="63">
        <v>2298.92</v>
      </c>
      <c r="J52" s="93" t="s">
        <v>74</v>
      </c>
      <c r="K52" s="56">
        <v>955</v>
      </c>
      <c r="L52" s="64">
        <v>2248.38</v>
      </c>
      <c r="M52" s="58"/>
      <c r="N52" s="16"/>
      <c r="O52" s="58">
        <v>890</v>
      </c>
      <c r="P52" s="16">
        <v>2248.7199999999998</v>
      </c>
      <c r="Q52" s="58">
        <v>65</v>
      </c>
      <c r="R52" s="63">
        <v>2243.75</v>
      </c>
      <c r="S52" s="7"/>
      <c r="U52" s="3"/>
      <c r="V52" s="3"/>
    </row>
    <row r="53" spans="1:22" x14ac:dyDescent="0.2">
      <c r="A53" s="93" t="s">
        <v>62</v>
      </c>
      <c r="B53" s="56">
        <v>1377</v>
      </c>
      <c r="C53" s="62">
        <v>2800.75</v>
      </c>
      <c r="D53" s="58">
        <v>254</v>
      </c>
      <c r="E53" s="16">
        <v>2850.69</v>
      </c>
      <c r="F53" s="58">
        <v>968</v>
      </c>
      <c r="G53" s="16">
        <v>2789.05</v>
      </c>
      <c r="H53" s="58">
        <v>155</v>
      </c>
      <c r="I53" s="63">
        <v>2791.97</v>
      </c>
      <c r="J53" s="93" t="s">
        <v>62</v>
      </c>
      <c r="K53" s="56">
        <v>1125</v>
      </c>
      <c r="L53" s="64">
        <v>2754.03</v>
      </c>
      <c r="M53" s="58"/>
      <c r="N53" s="16"/>
      <c r="O53" s="58">
        <v>999</v>
      </c>
      <c r="P53" s="16">
        <v>2736.07</v>
      </c>
      <c r="Q53" s="58">
        <v>126</v>
      </c>
      <c r="R53" s="63">
        <v>2896.48</v>
      </c>
      <c r="S53" s="7"/>
      <c r="U53" s="3"/>
      <c r="V53" s="3"/>
    </row>
    <row r="54" spans="1:22" x14ac:dyDescent="0.2">
      <c r="A54" s="93" t="s">
        <v>63</v>
      </c>
      <c r="B54" s="56">
        <v>3834</v>
      </c>
      <c r="C54" s="62">
        <v>3290.07</v>
      </c>
      <c r="D54" s="58">
        <v>1158</v>
      </c>
      <c r="E54" s="16">
        <v>3282.58</v>
      </c>
      <c r="F54" s="58">
        <v>2482</v>
      </c>
      <c r="G54" s="16">
        <v>3296.71</v>
      </c>
      <c r="H54" s="58">
        <v>194</v>
      </c>
      <c r="I54" s="63">
        <v>3249.74</v>
      </c>
      <c r="J54" s="93" t="s">
        <v>63</v>
      </c>
      <c r="K54" s="56">
        <v>737</v>
      </c>
      <c r="L54" s="64">
        <v>3275.36</v>
      </c>
      <c r="M54" s="58"/>
      <c r="N54" s="16"/>
      <c r="O54" s="58">
        <v>631</v>
      </c>
      <c r="P54" s="16">
        <v>3276.47</v>
      </c>
      <c r="Q54" s="58">
        <v>106</v>
      </c>
      <c r="R54" s="63">
        <v>3268.73</v>
      </c>
      <c r="S54" s="7"/>
      <c r="U54" s="3"/>
      <c r="V54" s="3"/>
    </row>
    <row r="55" spans="1:22" x14ac:dyDescent="0.2">
      <c r="A55" s="93" t="s">
        <v>64</v>
      </c>
      <c r="B55" s="56">
        <v>2954</v>
      </c>
      <c r="C55" s="62">
        <v>3766.6</v>
      </c>
      <c r="D55" s="58">
        <v>1357</v>
      </c>
      <c r="E55" s="16">
        <v>3805.36</v>
      </c>
      <c r="F55" s="58">
        <v>1382</v>
      </c>
      <c r="G55" s="16">
        <v>3734.21</v>
      </c>
      <c r="H55" s="58">
        <v>215</v>
      </c>
      <c r="I55" s="63">
        <v>3730.15</v>
      </c>
      <c r="J55" s="93" t="s">
        <v>64</v>
      </c>
      <c r="K55" s="56">
        <v>409</v>
      </c>
      <c r="L55" s="64">
        <v>3743.8</v>
      </c>
      <c r="M55" s="58"/>
      <c r="N55" s="16"/>
      <c r="O55" s="58">
        <v>311</v>
      </c>
      <c r="P55" s="16">
        <v>3753.27</v>
      </c>
      <c r="Q55" s="58">
        <v>98</v>
      </c>
      <c r="R55" s="63">
        <v>3713.74</v>
      </c>
      <c r="S55" s="7"/>
      <c r="U55" s="3"/>
      <c r="V55" s="3"/>
    </row>
    <row r="56" spans="1:22" x14ac:dyDescent="0.2">
      <c r="A56" s="93" t="s">
        <v>65</v>
      </c>
      <c r="B56" s="56">
        <v>2842</v>
      </c>
      <c r="C56" s="62">
        <v>4201.93</v>
      </c>
      <c r="D56" s="58">
        <v>945</v>
      </c>
      <c r="E56" s="16">
        <v>4216.1000000000004</v>
      </c>
      <c r="F56" s="58">
        <v>1743</v>
      </c>
      <c r="G56" s="16">
        <v>4192.2</v>
      </c>
      <c r="H56" s="58">
        <v>154</v>
      </c>
      <c r="I56" s="63">
        <v>4225.09</v>
      </c>
      <c r="J56" s="93" t="s">
        <v>65</v>
      </c>
      <c r="K56" s="56">
        <v>867</v>
      </c>
      <c r="L56" s="64">
        <v>4163.96</v>
      </c>
      <c r="M56" s="58"/>
      <c r="N56" s="16"/>
      <c r="O56" s="58">
        <v>750</v>
      </c>
      <c r="P56" s="16">
        <v>4166.1400000000003</v>
      </c>
      <c r="Q56" s="58">
        <v>117</v>
      </c>
      <c r="R56" s="63">
        <v>4149.99</v>
      </c>
      <c r="S56" s="7"/>
      <c r="U56" s="3"/>
      <c r="V56" s="3"/>
    </row>
    <row r="57" spans="1:22" x14ac:dyDescent="0.2">
      <c r="A57" s="93" t="s">
        <v>66</v>
      </c>
      <c r="B57" s="56">
        <v>1235</v>
      </c>
      <c r="C57" s="62">
        <v>4735.59</v>
      </c>
      <c r="D57" s="58">
        <v>626</v>
      </c>
      <c r="E57" s="16">
        <v>4759.8500000000004</v>
      </c>
      <c r="F57" s="58">
        <v>494</v>
      </c>
      <c r="G57" s="16">
        <v>4705.79</v>
      </c>
      <c r="H57" s="58">
        <v>115</v>
      </c>
      <c r="I57" s="63">
        <v>4731.57</v>
      </c>
      <c r="J57" s="93" t="s">
        <v>66</v>
      </c>
      <c r="K57" s="56">
        <v>606</v>
      </c>
      <c r="L57" s="64">
        <v>4767.84</v>
      </c>
      <c r="M57" s="58"/>
      <c r="N57" s="16"/>
      <c r="O57" s="58">
        <v>537</v>
      </c>
      <c r="P57" s="16">
        <v>4770.5200000000004</v>
      </c>
      <c r="Q57" s="58">
        <v>69</v>
      </c>
      <c r="R57" s="63">
        <v>4746.96</v>
      </c>
      <c r="S57" s="7"/>
      <c r="U57" s="3"/>
      <c r="V57" s="3"/>
    </row>
    <row r="58" spans="1:22" x14ac:dyDescent="0.2">
      <c r="A58" s="93" t="s">
        <v>12</v>
      </c>
      <c r="B58" s="56">
        <v>1317</v>
      </c>
      <c r="C58" s="62">
        <v>5402.47</v>
      </c>
      <c r="D58" s="58">
        <v>861</v>
      </c>
      <c r="E58" s="16">
        <v>5420.08</v>
      </c>
      <c r="F58" s="58">
        <v>348</v>
      </c>
      <c r="G58" s="16">
        <v>5349.79</v>
      </c>
      <c r="H58" s="58">
        <v>108</v>
      </c>
      <c r="I58" s="63">
        <v>5431.82</v>
      </c>
      <c r="J58" s="93" t="s">
        <v>12</v>
      </c>
      <c r="K58" s="56">
        <v>425</v>
      </c>
      <c r="L58" s="19">
        <v>5485.58</v>
      </c>
      <c r="M58" s="58"/>
      <c r="N58" s="16"/>
      <c r="O58" s="58">
        <v>393</v>
      </c>
      <c r="P58" s="16">
        <v>5491.18</v>
      </c>
      <c r="Q58" s="58">
        <v>32</v>
      </c>
      <c r="R58" s="63">
        <v>5416.79</v>
      </c>
      <c r="S58" s="7"/>
      <c r="U58" s="3"/>
      <c r="V58" s="3"/>
    </row>
    <row r="59" spans="1:22" x14ac:dyDescent="0.2">
      <c r="A59" s="93" t="s">
        <v>13</v>
      </c>
      <c r="B59" s="56">
        <v>663</v>
      </c>
      <c r="C59" s="62">
        <v>6391.65</v>
      </c>
      <c r="D59" s="58">
        <v>530</v>
      </c>
      <c r="E59" s="16">
        <v>6394.7</v>
      </c>
      <c r="F59" s="58">
        <v>85</v>
      </c>
      <c r="G59" s="16">
        <v>6389.78</v>
      </c>
      <c r="H59" s="58">
        <v>48</v>
      </c>
      <c r="I59" s="63">
        <v>6361.37</v>
      </c>
      <c r="J59" s="93" t="s">
        <v>13</v>
      </c>
      <c r="K59" s="56">
        <v>222</v>
      </c>
      <c r="L59" s="19">
        <v>6492.6</v>
      </c>
      <c r="M59" s="58"/>
      <c r="N59" s="16"/>
      <c r="O59" s="58">
        <v>208</v>
      </c>
      <c r="P59" s="16">
        <v>6488.8</v>
      </c>
      <c r="Q59" s="58">
        <v>14</v>
      </c>
      <c r="R59" s="63">
        <v>6549.08</v>
      </c>
      <c r="S59" s="7"/>
      <c r="U59" s="3"/>
      <c r="V59" s="3"/>
    </row>
    <row r="60" spans="1:22" x14ac:dyDescent="0.2">
      <c r="A60" s="93" t="s">
        <v>14</v>
      </c>
      <c r="B60" s="56">
        <v>219</v>
      </c>
      <c r="C60" s="62">
        <v>7418.83</v>
      </c>
      <c r="D60" s="58">
        <v>147</v>
      </c>
      <c r="E60" s="16">
        <v>7400.14</v>
      </c>
      <c r="F60" s="58">
        <v>47</v>
      </c>
      <c r="G60" s="16">
        <v>7449.29</v>
      </c>
      <c r="H60" s="58">
        <v>25</v>
      </c>
      <c r="I60" s="63">
        <v>7471.44</v>
      </c>
      <c r="J60" s="93" t="s">
        <v>14</v>
      </c>
      <c r="K60" s="56">
        <v>101</v>
      </c>
      <c r="L60" s="19">
        <v>7390.29</v>
      </c>
      <c r="M60" s="58"/>
      <c r="N60" s="16"/>
      <c r="O60" s="58">
        <v>96</v>
      </c>
      <c r="P60" s="16">
        <v>7383.45</v>
      </c>
      <c r="Q60" s="58">
        <v>5</v>
      </c>
      <c r="R60" s="63">
        <v>7521.71</v>
      </c>
      <c r="S60" s="7"/>
      <c r="U60" s="3"/>
      <c r="V60" s="3"/>
    </row>
    <row r="61" spans="1:22" x14ac:dyDescent="0.2">
      <c r="A61" s="93" t="s">
        <v>75</v>
      </c>
      <c r="B61" s="56">
        <v>226</v>
      </c>
      <c r="C61" s="62">
        <v>9254.14</v>
      </c>
      <c r="D61" s="58">
        <v>165</v>
      </c>
      <c r="E61" s="16">
        <v>9315</v>
      </c>
      <c r="F61" s="58">
        <v>49</v>
      </c>
      <c r="G61" s="16">
        <v>9096.3700000000008</v>
      </c>
      <c r="H61" s="58">
        <v>12</v>
      </c>
      <c r="I61" s="63">
        <v>9061.61</v>
      </c>
      <c r="J61" s="93" t="s">
        <v>75</v>
      </c>
      <c r="K61" s="56">
        <v>63</v>
      </c>
      <c r="L61" s="19">
        <v>9089.5</v>
      </c>
      <c r="M61" s="58"/>
      <c r="N61" s="16"/>
      <c r="O61" s="58">
        <v>60</v>
      </c>
      <c r="P61" s="16">
        <v>9092.9</v>
      </c>
      <c r="Q61" s="58">
        <v>3</v>
      </c>
      <c r="R61" s="63">
        <v>9021.61</v>
      </c>
      <c r="S61" s="7"/>
      <c r="U61" s="3"/>
      <c r="V61" s="3"/>
    </row>
    <row r="62" spans="1:22" x14ac:dyDescent="0.2">
      <c r="A62" s="48" t="s">
        <v>1</v>
      </c>
      <c r="B62" s="65">
        <v>15819</v>
      </c>
      <c r="C62" s="66">
        <v>3965.64</v>
      </c>
      <c r="D62" s="65">
        <v>6270</v>
      </c>
      <c r="E62" s="66">
        <v>4425.7</v>
      </c>
      <c r="F62" s="65">
        <v>8403</v>
      </c>
      <c r="G62" s="66">
        <v>3628.83</v>
      </c>
      <c r="H62" s="65">
        <v>1146</v>
      </c>
      <c r="I62" s="66">
        <v>3918.19</v>
      </c>
      <c r="J62" s="48" t="s">
        <v>1</v>
      </c>
      <c r="K62" s="65">
        <v>6750</v>
      </c>
      <c r="L62" s="66">
        <v>3345.6</v>
      </c>
      <c r="M62" s="65"/>
      <c r="N62" s="66"/>
      <c r="O62" s="65">
        <v>5901</v>
      </c>
      <c r="P62" s="66">
        <v>3371.09</v>
      </c>
      <c r="Q62" s="65">
        <v>849</v>
      </c>
      <c r="R62" s="66">
        <v>3168.39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6:I6"/>
    <mergeCell ref="J6:R6"/>
    <mergeCell ref="A7:I7"/>
    <mergeCell ref="J7:R7"/>
    <mergeCell ref="A8:I8"/>
    <mergeCell ref="J8:R8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J41:R41"/>
    <mergeCell ref="A38:I38"/>
    <mergeCell ref="J38:R38"/>
    <mergeCell ref="A39:I39"/>
    <mergeCell ref="J39:R39"/>
    <mergeCell ref="A40:I40"/>
    <mergeCell ref="J40:R40"/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zoomScale="110" zoomScaleNormal="110" workbookViewId="0">
      <selection activeCell="V27" sqref="V27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53" t="s">
        <v>24</v>
      </c>
      <c r="B6" s="153"/>
      <c r="C6" s="153"/>
      <c r="D6" s="153"/>
      <c r="E6" s="153"/>
      <c r="F6" s="153"/>
      <c r="G6" s="153"/>
      <c r="H6" s="153"/>
      <c r="I6" s="153"/>
      <c r="J6" s="153" t="s">
        <v>25</v>
      </c>
      <c r="K6" s="153"/>
      <c r="L6" s="153"/>
      <c r="M6" s="153"/>
      <c r="N6" s="153"/>
      <c r="O6" s="153"/>
      <c r="P6" s="153"/>
      <c r="Q6" s="153"/>
      <c r="R6" s="153"/>
    </row>
    <row r="7" spans="1:23" ht="12.75" x14ac:dyDescent="0.2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 t="s">
        <v>23</v>
      </c>
      <c r="K7" s="153"/>
      <c r="L7" s="153"/>
      <c r="M7" s="153"/>
      <c r="N7" s="153"/>
      <c r="O7" s="153"/>
      <c r="P7" s="153"/>
      <c r="Q7" s="153"/>
      <c r="R7" s="153"/>
    </row>
    <row r="8" spans="1:23" ht="12.75" x14ac:dyDescent="0.2">
      <c r="A8" s="158" t="s">
        <v>68</v>
      </c>
      <c r="B8" s="158"/>
      <c r="C8" s="158"/>
      <c r="D8" s="158"/>
      <c r="E8" s="158"/>
      <c r="F8" s="158"/>
      <c r="G8" s="158"/>
      <c r="H8" s="158"/>
      <c r="I8" s="158"/>
      <c r="J8" s="153" t="s">
        <v>58</v>
      </c>
      <c r="K8" s="153"/>
      <c r="L8" s="153"/>
      <c r="M8" s="153"/>
      <c r="N8" s="153"/>
      <c r="O8" s="153"/>
      <c r="P8" s="153"/>
      <c r="Q8" s="153"/>
      <c r="R8" s="153"/>
    </row>
    <row r="9" spans="1:23" ht="12.75" x14ac:dyDescent="0.2">
      <c r="A9" s="158" t="s">
        <v>72</v>
      </c>
      <c r="B9" s="158"/>
      <c r="C9" s="158"/>
      <c r="D9" s="158"/>
      <c r="E9" s="158"/>
      <c r="F9" s="158"/>
      <c r="G9" s="158"/>
      <c r="H9" s="158"/>
      <c r="I9" s="158"/>
      <c r="J9" s="153" t="s">
        <v>69</v>
      </c>
      <c r="K9" s="153"/>
      <c r="L9" s="153"/>
      <c r="M9" s="153"/>
      <c r="N9" s="153"/>
      <c r="O9" s="153"/>
      <c r="P9" s="153"/>
      <c r="Q9" s="153"/>
      <c r="R9" s="153"/>
    </row>
    <row r="10" spans="1:23" ht="12.75" x14ac:dyDescent="0.2">
      <c r="A10" s="149" t="str">
        <f>'u rujnu 2020.-prema svotama'!A10:I10</f>
        <v>za rujan 2020. (isplata u listopadu 2020.)</v>
      </c>
      <c r="B10" s="149"/>
      <c r="C10" s="149"/>
      <c r="D10" s="149"/>
      <c r="E10" s="149"/>
      <c r="F10" s="149"/>
      <c r="G10" s="149"/>
      <c r="H10" s="149"/>
      <c r="I10" s="149"/>
      <c r="J10" s="158" t="s">
        <v>72</v>
      </c>
      <c r="K10" s="158"/>
      <c r="L10" s="158"/>
      <c r="M10" s="158"/>
      <c r="N10" s="158"/>
      <c r="O10" s="158"/>
      <c r="P10" s="158"/>
      <c r="Q10" s="158"/>
      <c r="R10" s="158"/>
    </row>
    <row r="11" spans="1:23" ht="12.75" customHeight="1" x14ac:dyDescent="0.2">
      <c r="J11" s="149" t="str">
        <f>A10</f>
        <v>za rujan 2020. (isplata u listopadu 2020.)</v>
      </c>
      <c r="K11" s="149"/>
      <c r="L11" s="149"/>
      <c r="M11" s="149"/>
      <c r="N11" s="149"/>
      <c r="O11" s="149"/>
      <c r="P11" s="149"/>
      <c r="Q11" s="149"/>
      <c r="R11" s="149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54" t="s">
        <v>6</v>
      </c>
      <c r="C13" s="155"/>
      <c r="D13" s="155"/>
      <c r="E13" s="155"/>
      <c r="F13" s="155"/>
      <c r="G13" s="155"/>
      <c r="H13" s="155"/>
      <c r="I13" s="156"/>
      <c r="J13" s="29"/>
      <c r="K13" s="154" t="s">
        <v>6</v>
      </c>
      <c r="L13" s="155"/>
      <c r="M13" s="155"/>
      <c r="N13" s="155"/>
      <c r="O13" s="155"/>
      <c r="P13" s="155"/>
      <c r="Q13" s="155"/>
      <c r="R13" s="156"/>
    </row>
    <row r="14" spans="1:23" x14ac:dyDescent="0.2">
      <c r="A14" s="30"/>
      <c r="B14" s="154" t="s">
        <v>1</v>
      </c>
      <c r="C14" s="156"/>
      <c r="D14" s="154" t="s">
        <v>7</v>
      </c>
      <c r="E14" s="156"/>
      <c r="F14" s="154" t="s">
        <v>70</v>
      </c>
      <c r="G14" s="156"/>
      <c r="H14" s="154" t="s">
        <v>8</v>
      </c>
      <c r="I14" s="156"/>
      <c r="J14" s="30"/>
      <c r="K14" s="154" t="s">
        <v>1</v>
      </c>
      <c r="L14" s="156"/>
      <c r="M14" s="154" t="s">
        <v>29</v>
      </c>
      <c r="N14" s="156"/>
      <c r="O14" s="154" t="s">
        <v>70</v>
      </c>
      <c r="P14" s="156"/>
      <c r="Q14" s="154" t="s">
        <v>8</v>
      </c>
      <c r="R14" s="156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3433</v>
      </c>
      <c r="C17" s="37">
        <v>329.6</v>
      </c>
      <c r="D17" s="38">
        <v>926</v>
      </c>
      <c r="E17" s="39">
        <v>300.61</v>
      </c>
      <c r="F17" s="38">
        <v>1880</v>
      </c>
      <c r="G17" s="39">
        <v>340.47</v>
      </c>
      <c r="H17" s="38">
        <v>627</v>
      </c>
      <c r="I17" s="40">
        <v>339.8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23736</v>
      </c>
      <c r="C18" s="43">
        <v>808.39</v>
      </c>
      <c r="D18" s="38">
        <v>9787</v>
      </c>
      <c r="E18" s="39">
        <v>799.15</v>
      </c>
      <c r="F18" s="38">
        <v>4151</v>
      </c>
      <c r="G18" s="39">
        <v>822.24</v>
      </c>
      <c r="H18" s="38">
        <v>9798</v>
      </c>
      <c r="I18" s="40">
        <v>811.76</v>
      </c>
      <c r="J18" s="93" t="s">
        <v>9</v>
      </c>
      <c r="K18" s="36">
        <v>13</v>
      </c>
      <c r="L18" s="43">
        <v>881.03</v>
      </c>
      <c r="M18" s="38" t="s">
        <v>103</v>
      </c>
      <c r="N18" s="42" t="s">
        <v>104</v>
      </c>
      <c r="O18" s="38">
        <v>13</v>
      </c>
      <c r="P18" s="39">
        <v>881.03</v>
      </c>
      <c r="Q18" s="38" t="s">
        <v>103</v>
      </c>
      <c r="R18" s="40" t="s">
        <v>104</v>
      </c>
      <c r="W18" s="120">
        <f>C31-'u listopadu 2020.'!E21</f>
        <v>0</v>
      </c>
    </row>
    <row r="19" spans="1:23" x14ac:dyDescent="0.2">
      <c r="A19" s="93" t="s">
        <v>10</v>
      </c>
      <c r="B19" s="36">
        <v>93500</v>
      </c>
      <c r="C19" s="44">
        <v>1248.48</v>
      </c>
      <c r="D19" s="38">
        <v>48161</v>
      </c>
      <c r="E19" s="45">
        <v>1249.71</v>
      </c>
      <c r="F19" s="38">
        <v>13462</v>
      </c>
      <c r="G19" s="45">
        <v>1299.18</v>
      </c>
      <c r="H19" s="38">
        <v>31877</v>
      </c>
      <c r="I19" s="46">
        <v>1225.21</v>
      </c>
      <c r="J19" s="93" t="s">
        <v>10</v>
      </c>
      <c r="K19" s="36">
        <v>45</v>
      </c>
      <c r="L19" s="44">
        <v>1319.93</v>
      </c>
      <c r="M19" s="38">
        <v>2</v>
      </c>
      <c r="N19" s="45">
        <v>1331.79</v>
      </c>
      <c r="O19" s="38">
        <v>32</v>
      </c>
      <c r="P19" s="39">
        <v>1312.02</v>
      </c>
      <c r="Q19" s="38">
        <v>11</v>
      </c>
      <c r="R19" s="46">
        <v>1340.8</v>
      </c>
    </row>
    <row r="20" spans="1:23" x14ac:dyDescent="0.2">
      <c r="A20" s="93" t="s">
        <v>11</v>
      </c>
      <c r="B20" s="36">
        <v>143142</v>
      </c>
      <c r="C20" s="44">
        <v>1770.24</v>
      </c>
      <c r="D20" s="38">
        <v>84450</v>
      </c>
      <c r="E20" s="45">
        <v>1774.64</v>
      </c>
      <c r="F20" s="38">
        <v>28208</v>
      </c>
      <c r="G20" s="45">
        <v>1779.14</v>
      </c>
      <c r="H20" s="38">
        <v>30484</v>
      </c>
      <c r="I20" s="46">
        <v>1749.84</v>
      </c>
      <c r="J20" s="93" t="s">
        <v>11</v>
      </c>
      <c r="K20" s="36">
        <v>181</v>
      </c>
      <c r="L20" s="44">
        <v>1819.53</v>
      </c>
      <c r="M20" s="38" t="s">
        <v>103</v>
      </c>
      <c r="N20" s="45" t="s">
        <v>104</v>
      </c>
      <c r="O20" s="38">
        <v>107</v>
      </c>
      <c r="P20" s="45">
        <v>1764</v>
      </c>
      <c r="Q20" s="38">
        <v>74</v>
      </c>
      <c r="R20" s="46">
        <v>1899.83</v>
      </c>
    </row>
    <row r="21" spans="1:23" x14ac:dyDescent="0.2">
      <c r="A21" s="93" t="s">
        <v>61</v>
      </c>
      <c r="B21" s="36">
        <v>196923</v>
      </c>
      <c r="C21" s="44">
        <v>2246.38</v>
      </c>
      <c r="D21" s="38">
        <v>123062</v>
      </c>
      <c r="E21" s="45">
        <v>2251.9299999999998</v>
      </c>
      <c r="F21" s="38">
        <v>26199</v>
      </c>
      <c r="G21" s="45">
        <v>2253.15</v>
      </c>
      <c r="H21" s="38">
        <v>47662</v>
      </c>
      <c r="I21" s="46">
        <v>2228.33</v>
      </c>
      <c r="J21" s="93" t="s">
        <v>61</v>
      </c>
      <c r="K21" s="36">
        <v>1617</v>
      </c>
      <c r="L21" s="44">
        <v>2322.19</v>
      </c>
      <c r="M21" s="38">
        <v>16</v>
      </c>
      <c r="N21" s="45">
        <v>2297.86</v>
      </c>
      <c r="O21" s="38">
        <v>1102</v>
      </c>
      <c r="P21" s="45">
        <v>2354.04</v>
      </c>
      <c r="Q21" s="38">
        <v>499</v>
      </c>
      <c r="R21" s="46">
        <v>2252.64</v>
      </c>
    </row>
    <row r="22" spans="1:23" x14ac:dyDescent="0.2">
      <c r="A22" s="93" t="s">
        <v>62</v>
      </c>
      <c r="B22" s="36">
        <v>148171</v>
      </c>
      <c r="C22" s="44">
        <v>2765.56</v>
      </c>
      <c r="D22" s="38">
        <v>106032</v>
      </c>
      <c r="E22" s="45">
        <v>2775.95</v>
      </c>
      <c r="F22" s="38">
        <v>14363</v>
      </c>
      <c r="G22" s="45">
        <v>2766.31</v>
      </c>
      <c r="H22" s="38">
        <v>27776</v>
      </c>
      <c r="I22" s="46">
        <v>2725.52</v>
      </c>
      <c r="J22" s="93" t="s">
        <v>62</v>
      </c>
      <c r="K22" s="36">
        <v>4236</v>
      </c>
      <c r="L22" s="44">
        <v>2828.32</v>
      </c>
      <c r="M22" s="38">
        <v>708</v>
      </c>
      <c r="N22" s="45">
        <v>2949.34</v>
      </c>
      <c r="O22" s="38">
        <v>2778</v>
      </c>
      <c r="P22" s="45">
        <v>2810.22</v>
      </c>
      <c r="Q22" s="38">
        <v>750</v>
      </c>
      <c r="R22" s="46">
        <v>2781.11</v>
      </c>
    </row>
    <row r="23" spans="1:23" x14ac:dyDescent="0.2">
      <c r="A23" s="93" t="s">
        <v>63</v>
      </c>
      <c r="B23" s="36">
        <v>110621</v>
      </c>
      <c r="C23" s="44">
        <v>3231.77</v>
      </c>
      <c r="D23" s="38">
        <v>86585</v>
      </c>
      <c r="E23" s="45">
        <v>3235.83</v>
      </c>
      <c r="F23" s="38">
        <v>8146</v>
      </c>
      <c r="G23" s="45">
        <v>3195.32</v>
      </c>
      <c r="H23" s="38">
        <v>15890</v>
      </c>
      <c r="I23" s="46">
        <v>3228.35</v>
      </c>
      <c r="J23" s="93" t="s">
        <v>63</v>
      </c>
      <c r="K23" s="36">
        <v>6357</v>
      </c>
      <c r="L23" s="44">
        <v>3245.21</v>
      </c>
      <c r="M23" s="38">
        <v>1324</v>
      </c>
      <c r="N23" s="45">
        <v>3193.48</v>
      </c>
      <c r="O23" s="38">
        <v>4614</v>
      </c>
      <c r="P23" s="45">
        <v>3259.94</v>
      </c>
      <c r="Q23" s="38">
        <v>419</v>
      </c>
      <c r="R23" s="46">
        <v>3246.38</v>
      </c>
    </row>
    <row r="24" spans="1:23" x14ac:dyDescent="0.2">
      <c r="A24" s="93" t="s">
        <v>64</v>
      </c>
      <c r="B24" s="36">
        <v>78060</v>
      </c>
      <c r="C24" s="44">
        <v>3735.36</v>
      </c>
      <c r="D24" s="38">
        <v>66132</v>
      </c>
      <c r="E24" s="45">
        <v>3737.05</v>
      </c>
      <c r="F24" s="38">
        <v>3249</v>
      </c>
      <c r="G24" s="45">
        <v>3714.63</v>
      </c>
      <c r="H24" s="38">
        <v>8679</v>
      </c>
      <c r="I24" s="46">
        <v>3730.27</v>
      </c>
      <c r="J24" s="93" t="s">
        <v>64</v>
      </c>
      <c r="K24" s="36">
        <v>4582</v>
      </c>
      <c r="L24" s="44">
        <v>3745.79</v>
      </c>
      <c r="M24" s="38">
        <v>436</v>
      </c>
      <c r="N24" s="45">
        <v>3660.29</v>
      </c>
      <c r="O24" s="38">
        <v>3572</v>
      </c>
      <c r="P24" s="45">
        <v>3760.83</v>
      </c>
      <c r="Q24" s="38">
        <v>573</v>
      </c>
      <c r="R24" s="46">
        <v>3723.63</v>
      </c>
    </row>
    <row r="25" spans="1:23" x14ac:dyDescent="0.2">
      <c r="A25" s="93" t="s">
        <v>65</v>
      </c>
      <c r="B25" s="36">
        <v>62891</v>
      </c>
      <c r="C25" s="44">
        <v>4231.08</v>
      </c>
      <c r="D25" s="38">
        <v>55137</v>
      </c>
      <c r="E25" s="45">
        <v>4233.6400000000003</v>
      </c>
      <c r="F25" s="38">
        <v>1549</v>
      </c>
      <c r="G25" s="45">
        <v>4206.54</v>
      </c>
      <c r="H25" s="38">
        <v>6205</v>
      </c>
      <c r="I25" s="46">
        <v>4214.3999999999996</v>
      </c>
      <c r="J25" s="93" t="s">
        <v>65</v>
      </c>
      <c r="K25" s="36">
        <v>7455</v>
      </c>
      <c r="L25" s="44">
        <v>4206.46</v>
      </c>
      <c r="M25" s="38">
        <v>130</v>
      </c>
      <c r="N25" s="45">
        <v>4173.57</v>
      </c>
      <c r="O25" s="38">
        <v>6516</v>
      </c>
      <c r="P25" s="45">
        <v>4201.03</v>
      </c>
      <c r="Q25" s="38">
        <v>809</v>
      </c>
      <c r="R25" s="46">
        <v>4255.54</v>
      </c>
    </row>
    <row r="26" spans="1:23" x14ac:dyDescent="0.2">
      <c r="A26" s="93" t="s">
        <v>66</v>
      </c>
      <c r="B26" s="36">
        <v>39220</v>
      </c>
      <c r="C26" s="44">
        <v>4729.7299999999996</v>
      </c>
      <c r="D26" s="38">
        <v>35526</v>
      </c>
      <c r="E26" s="45">
        <v>4730.07</v>
      </c>
      <c r="F26" s="38">
        <v>626</v>
      </c>
      <c r="G26" s="45">
        <v>4724.47</v>
      </c>
      <c r="H26" s="38">
        <v>3068</v>
      </c>
      <c r="I26" s="46">
        <v>4726.78</v>
      </c>
      <c r="J26" s="93" t="s">
        <v>66</v>
      </c>
      <c r="K26" s="36">
        <v>3869</v>
      </c>
      <c r="L26" s="44">
        <v>4757.79</v>
      </c>
      <c r="M26" s="38">
        <v>37</v>
      </c>
      <c r="N26" s="45">
        <v>4746.3900000000003</v>
      </c>
      <c r="O26" s="38">
        <v>3303</v>
      </c>
      <c r="P26" s="45">
        <v>4764.53</v>
      </c>
      <c r="Q26" s="38">
        <v>529</v>
      </c>
      <c r="R26" s="46">
        <v>4716.49</v>
      </c>
    </row>
    <row r="27" spans="1:23" x14ac:dyDescent="0.2">
      <c r="A27" s="93" t="s">
        <v>12</v>
      </c>
      <c r="B27" s="36">
        <v>40412</v>
      </c>
      <c r="C27" s="47">
        <v>5439.96</v>
      </c>
      <c r="D27" s="38">
        <v>36317</v>
      </c>
      <c r="E27" s="45">
        <v>5439.44</v>
      </c>
      <c r="F27" s="38">
        <v>623</v>
      </c>
      <c r="G27" s="45">
        <v>5406.16</v>
      </c>
      <c r="H27" s="38">
        <v>3472</v>
      </c>
      <c r="I27" s="46">
        <v>5451.46</v>
      </c>
      <c r="J27" s="93" t="s">
        <v>12</v>
      </c>
      <c r="K27" s="36">
        <v>8867</v>
      </c>
      <c r="L27" s="47">
        <v>5409.59</v>
      </c>
      <c r="M27" s="38">
        <v>83</v>
      </c>
      <c r="N27" s="45">
        <v>5383.94</v>
      </c>
      <c r="O27" s="38">
        <v>7383</v>
      </c>
      <c r="P27" s="45">
        <v>5401.82</v>
      </c>
      <c r="Q27" s="38">
        <v>1401</v>
      </c>
      <c r="R27" s="46">
        <v>5452.08</v>
      </c>
    </row>
    <row r="28" spans="1:23" x14ac:dyDescent="0.2">
      <c r="A28" s="93" t="s">
        <v>13</v>
      </c>
      <c r="B28" s="36">
        <v>16811</v>
      </c>
      <c r="C28" s="47">
        <v>6381.23</v>
      </c>
      <c r="D28" s="38">
        <v>15526</v>
      </c>
      <c r="E28" s="45">
        <v>6386.49</v>
      </c>
      <c r="F28" s="38">
        <v>237</v>
      </c>
      <c r="G28" s="45">
        <v>6374.82</v>
      </c>
      <c r="H28" s="38">
        <v>1048</v>
      </c>
      <c r="I28" s="46">
        <v>6304.85</v>
      </c>
      <c r="J28" s="93" t="s">
        <v>13</v>
      </c>
      <c r="K28" s="36">
        <v>8437</v>
      </c>
      <c r="L28" s="47">
        <v>6428.87</v>
      </c>
      <c r="M28" s="38">
        <v>35</v>
      </c>
      <c r="N28" s="45">
        <v>6360.55</v>
      </c>
      <c r="O28" s="38">
        <v>7360</v>
      </c>
      <c r="P28" s="45">
        <v>6423.27</v>
      </c>
      <c r="Q28" s="38">
        <v>1042</v>
      </c>
      <c r="R28" s="46">
        <v>6470.68</v>
      </c>
    </row>
    <row r="29" spans="1:23" x14ac:dyDescent="0.2">
      <c r="A29" s="93" t="s">
        <v>14</v>
      </c>
      <c r="B29" s="36">
        <v>6852</v>
      </c>
      <c r="C29" s="47">
        <v>7430.64</v>
      </c>
      <c r="D29" s="38">
        <v>6514</v>
      </c>
      <c r="E29" s="45">
        <v>7431.85</v>
      </c>
      <c r="F29" s="38">
        <v>76</v>
      </c>
      <c r="G29" s="45">
        <v>7450.28</v>
      </c>
      <c r="H29" s="38">
        <v>262</v>
      </c>
      <c r="I29" s="46">
        <v>7394.94</v>
      </c>
      <c r="J29" s="93" t="s">
        <v>14</v>
      </c>
      <c r="K29" s="36">
        <v>9200</v>
      </c>
      <c r="L29" s="47">
        <v>7603.29</v>
      </c>
      <c r="M29" s="38">
        <v>16</v>
      </c>
      <c r="N29" s="45">
        <v>7367.15</v>
      </c>
      <c r="O29" s="38">
        <v>6311</v>
      </c>
      <c r="P29" s="45">
        <v>7567.04</v>
      </c>
      <c r="Q29" s="38">
        <v>2872</v>
      </c>
      <c r="R29" s="46">
        <v>7686.93</v>
      </c>
    </row>
    <row r="30" spans="1:23" x14ac:dyDescent="0.2">
      <c r="A30" s="93" t="s">
        <v>67</v>
      </c>
      <c r="B30" s="36">
        <v>7319</v>
      </c>
      <c r="C30" s="47">
        <v>9282.24</v>
      </c>
      <c r="D30" s="38">
        <v>7152</v>
      </c>
      <c r="E30" s="45">
        <v>9282.26</v>
      </c>
      <c r="F30" s="38">
        <v>33</v>
      </c>
      <c r="G30" s="45">
        <v>9168.9</v>
      </c>
      <c r="H30" s="38">
        <v>134</v>
      </c>
      <c r="I30" s="46">
        <v>9308.9500000000007</v>
      </c>
      <c r="J30" s="93" t="s">
        <v>67</v>
      </c>
      <c r="K30" s="36">
        <v>16206</v>
      </c>
      <c r="L30" s="47">
        <v>9408.98</v>
      </c>
      <c r="M30" s="38">
        <v>7</v>
      </c>
      <c r="N30" s="45">
        <v>9165.31</v>
      </c>
      <c r="O30" s="38">
        <v>10503</v>
      </c>
      <c r="P30" s="45">
        <v>9469.5</v>
      </c>
      <c r="Q30" s="38">
        <v>5690</v>
      </c>
      <c r="R30" s="46">
        <v>9307.5</v>
      </c>
    </row>
    <row r="31" spans="1:23" x14ac:dyDescent="0.2">
      <c r="A31" s="48" t="s">
        <v>1</v>
      </c>
      <c r="B31" s="49">
        <v>971091</v>
      </c>
      <c r="C31" s="50">
        <v>2872.27</v>
      </c>
      <c r="D31" s="49">
        <v>681307</v>
      </c>
      <c r="E31" s="50">
        <v>3126.2</v>
      </c>
      <c r="F31" s="49">
        <v>102802</v>
      </c>
      <c r="G31" s="50">
        <v>2177.1</v>
      </c>
      <c r="H31" s="49">
        <v>186982</v>
      </c>
      <c r="I31" s="50">
        <v>2329.21</v>
      </c>
      <c r="J31" s="48" t="s">
        <v>1</v>
      </c>
      <c r="K31" s="49">
        <v>71057</v>
      </c>
      <c r="L31" s="50">
        <v>6028.06</v>
      </c>
      <c r="M31" s="49">
        <v>2794</v>
      </c>
      <c r="N31" s="50">
        <v>3407.77</v>
      </c>
      <c r="O31" s="49">
        <v>53594</v>
      </c>
      <c r="P31" s="50">
        <v>5907.38</v>
      </c>
      <c r="Q31" s="49">
        <v>14669</v>
      </c>
      <c r="R31" s="50">
        <v>6968.04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57" t="s">
        <v>99</v>
      </c>
      <c r="K33" s="157"/>
      <c r="L33" s="157"/>
      <c r="M33" s="157"/>
      <c r="N33" s="157"/>
      <c r="O33" s="157"/>
      <c r="P33" s="157"/>
      <c r="Q33" s="157"/>
      <c r="R33" s="157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53" t="s">
        <v>24</v>
      </c>
      <c r="B37" s="153"/>
      <c r="C37" s="153"/>
      <c r="D37" s="153"/>
      <c r="E37" s="153"/>
      <c r="F37" s="153"/>
      <c r="G37" s="153"/>
      <c r="H37" s="153"/>
      <c r="I37" s="153"/>
      <c r="J37" s="153" t="s">
        <v>27</v>
      </c>
      <c r="K37" s="153"/>
      <c r="L37" s="153"/>
      <c r="M37" s="153"/>
      <c r="N37" s="153"/>
      <c r="O37" s="153"/>
      <c r="P37" s="153"/>
      <c r="Q37" s="153"/>
      <c r="R37" s="153"/>
      <c r="V37" s="3"/>
    </row>
    <row r="38" spans="1:23" ht="12.75" x14ac:dyDescent="0.2">
      <c r="A38" s="153" t="s">
        <v>23</v>
      </c>
      <c r="B38" s="153"/>
      <c r="C38" s="153"/>
      <c r="D38" s="153"/>
      <c r="E38" s="153"/>
      <c r="F38" s="153"/>
      <c r="G38" s="153"/>
      <c r="H38" s="153"/>
      <c r="I38" s="153"/>
      <c r="J38" s="153" t="s">
        <v>28</v>
      </c>
      <c r="K38" s="153"/>
      <c r="L38" s="153"/>
      <c r="M38" s="153"/>
      <c r="N38" s="153"/>
      <c r="O38" s="153"/>
      <c r="P38" s="153"/>
      <c r="Q38" s="153"/>
      <c r="R38" s="153"/>
      <c r="V38" s="3"/>
    </row>
    <row r="39" spans="1:23" ht="12.75" x14ac:dyDescent="0.2">
      <c r="A39" s="153" t="s">
        <v>15</v>
      </c>
      <c r="B39" s="153"/>
      <c r="C39" s="153"/>
      <c r="D39" s="153"/>
      <c r="E39" s="153"/>
      <c r="F39" s="153"/>
      <c r="G39" s="153"/>
      <c r="H39" s="153"/>
      <c r="I39" s="153"/>
      <c r="J39" s="153" t="s">
        <v>79</v>
      </c>
      <c r="K39" s="153"/>
      <c r="L39" s="153"/>
      <c r="M39" s="153"/>
      <c r="N39" s="153"/>
      <c r="O39" s="153"/>
      <c r="P39" s="153"/>
      <c r="Q39" s="153"/>
      <c r="R39" s="153"/>
      <c r="V39" s="3"/>
    </row>
    <row r="40" spans="1:23" ht="12.75" x14ac:dyDescent="0.2">
      <c r="A40" s="153" t="s">
        <v>71</v>
      </c>
      <c r="B40" s="153"/>
      <c r="C40" s="153"/>
      <c r="D40" s="153"/>
      <c r="E40" s="153"/>
      <c r="F40" s="153"/>
      <c r="G40" s="153"/>
      <c r="H40" s="153"/>
      <c r="I40" s="153"/>
      <c r="J40" s="153" t="s">
        <v>80</v>
      </c>
      <c r="K40" s="153"/>
      <c r="L40" s="153"/>
      <c r="M40" s="153"/>
      <c r="N40" s="153"/>
      <c r="O40" s="153"/>
      <c r="P40" s="153"/>
      <c r="Q40" s="153"/>
      <c r="R40" s="153"/>
      <c r="V40" s="3"/>
    </row>
    <row r="41" spans="1:23" ht="12.75" x14ac:dyDescent="0.2">
      <c r="A41" s="158" t="s">
        <v>72</v>
      </c>
      <c r="B41" s="158"/>
      <c r="C41" s="158"/>
      <c r="D41" s="158"/>
      <c r="E41" s="158"/>
      <c r="F41" s="158"/>
      <c r="G41" s="158"/>
      <c r="H41" s="158"/>
      <c r="I41" s="158"/>
      <c r="J41" s="158" t="s">
        <v>72</v>
      </c>
      <c r="K41" s="158"/>
      <c r="L41" s="158"/>
      <c r="M41" s="158"/>
      <c r="N41" s="158"/>
      <c r="O41" s="158"/>
      <c r="P41" s="158"/>
      <c r="Q41" s="158"/>
      <c r="R41" s="158"/>
      <c r="V41" s="3"/>
    </row>
    <row r="42" spans="1:23" ht="12.75" customHeight="1" x14ac:dyDescent="0.2">
      <c r="A42" s="149" t="str">
        <f>A10</f>
        <v>za rujan 2020. (isplata u listopadu 2020.)</v>
      </c>
      <c r="B42" s="149"/>
      <c r="C42" s="149"/>
      <c r="D42" s="149"/>
      <c r="E42" s="149"/>
      <c r="F42" s="149"/>
      <c r="G42" s="149"/>
      <c r="H42" s="149"/>
      <c r="I42" s="149"/>
      <c r="J42" s="149" t="str">
        <f>A10</f>
        <v>za rujan 2020. (isplata u listopadu 2020.)</v>
      </c>
      <c r="K42" s="149"/>
      <c r="L42" s="149"/>
      <c r="M42" s="149"/>
      <c r="N42" s="149"/>
      <c r="O42" s="149"/>
      <c r="P42" s="149"/>
      <c r="Q42" s="149"/>
      <c r="R42" s="149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50" t="s">
        <v>6</v>
      </c>
      <c r="C44" s="151"/>
      <c r="D44" s="151"/>
      <c r="E44" s="151"/>
      <c r="F44" s="151"/>
      <c r="G44" s="151"/>
      <c r="H44" s="151"/>
      <c r="I44" s="152"/>
      <c r="J44" s="29"/>
      <c r="K44" s="150" t="s">
        <v>6</v>
      </c>
      <c r="L44" s="151"/>
      <c r="M44" s="151"/>
      <c r="N44" s="151"/>
      <c r="O44" s="151"/>
      <c r="P44" s="151"/>
      <c r="Q44" s="151"/>
      <c r="R44" s="152"/>
      <c r="V44" s="3"/>
    </row>
    <row r="45" spans="1:23" x14ac:dyDescent="0.2">
      <c r="A45" s="30"/>
      <c r="B45" s="150" t="s">
        <v>1</v>
      </c>
      <c r="C45" s="152"/>
      <c r="D45" s="150" t="s">
        <v>7</v>
      </c>
      <c r="E45" s="152"/>
      <c r="F45" s="150" t="s">
        <v>70</v>
      </c>
      <c r="G45" s="152"/>
      <c r="H45" s="150" t="s">
        <v>8</v>
      </c>
      <c r="I45" s="152"/>
      <c r="J45" s="30"/>
      <c r="K45" s="150" t="s">
        <v>1</v>
      </c>
      <c r="L45" s="152"/>
      <c r="M45" s="150" t="s">
        <v>7</v>
      </c>
      <c r="N45" s="152"/>
      <c r="O45" s="150" t="s">
        <v>70</v>
      </c>
      <c r="P45" s="152"/>
      <c r="Q45" s="150" t="s">
        <v>8</v>
      </c>
      <c r="R45" s="152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41</v>
      </c>
      <c r="L48" s="61">
        <v>262.13</v>
      </c>
      <c r="M48" s="58"/>
      <c r="N48" s="51"/>
      <c r="O48" s="58">
        <v>39</v>
      </c>
      <c r="P48" s="51">
        <v>255.61</v>
      </c>
      <c r="Q48" s="58">
        <v>2</v>
      </c>
      <c r="R48" s="60">
        <v>389.17</v>
      </c>
      <c r="V48" s="3"/>
    </row>
    <row r="49" spans="1:23" x14ac:dyDescent="0.2">
      <c r="A49" s="93" t="s">
        <v>9</v>
      </c>
      <c r="B49" s="56">
        <v>11</v>
      </c>
      <c r="C49" s="57">
        <v>843.14</v>
      </c>
      <c r="D49" s="58" t="s">
        <v>103</v>
      </c>
      <c r="E49" s="51" t="s">
        <v>104</v>
      </c>
      <c r="F49" s="58">
        <v>10</v>
      </c>
      <c r="G49" s="59">
        <v>844.41</v>
      </c>
      <c r="H49" s="58">
        <v>1</v>
      </c>
      <c r="I49" s="60">
        <v>830.52</v>
      </c>
      <c r="J49" s="93" t="s">
        <v>9</v>
      </c>
      <c r="K49" s="56">
        <v>174</v>
      </c>
      <c r="L49" s="61">
        <v>815.79</v>
      </c>
      <c r="M49" s="58"/>
      <c r="N49" s="51"/>
      <c r="O49" s="58">
        <v>154</v>
      </c>
      <c r="P49" s="51">
        <v>813.12</v>
      </c>
      <c r="Q49" s="58">
        <v>20</v>
      </c>
      <c r="R49" s="60">
        <v>836.38</v>
      </c>
      <c r="S49" s="7"/>
      <c r="V49" s="3"/>
    </row>
    <row r="50" spans="1:23" x14ac:dyDescent="0.2">
      <c r="A50" s="93" t="s">
        <v>10</v>
      </c>
      <c r="B50" s="56">
        <v>104</v>
      </c>
      <c r="C50" s="62">
        <v>1333.72</v>
      </c>
      <c r="D50" s="58">
        <v>20</v>
      </c>
      <c r="E50" s="16">
        <v>1382.85</v>
      </c>
      <c r="F50" s="58">
        <v>75</v>
      </c>
      <c r="G50" s="16">
        <v>1319.38</v>
      </c>
      <c r="H50" s="58">
        <v>9</v>
      </c>
      <c r="I50" s="63">
        <v>1344.07</v>
      </c>
      <c r="J50" s="93" t="s">
        <v>10</v>
      </c>
      <c r="K50" s="56">
        <v>323</v>
      </c>
      <c r="L50" s="64">
        <v>1253.69</v>
      </c>
      <c r="M50" s="58"/>
      <c r="N50" s="16"/>
      <c r="O50" s="58">
        <v>267</v>
      </c>
      <c r="P50" s="16">
        <v>1255.6300000000001</v>
      </c>
      <c r="Q50" s="58">
        <v>56</v>
      </c>
      <c r="R50" s="63">
        <v>1244.47</v>
      </c>
      <c r="S50" s="7"/>
      <c r="V50" s="3"/>
    </row>
    <row r="51" spans="1:23" x14ac:dyDescent="0.2">
      <c r="A51" s="93" t="s">
        <v>11</v>
      </c>
      <c r="B51" s="56">
        <v>412</v>
      </c>
      <c r="C51" s="62">
        <v>1781.74</v>
      </c>
      <c r="D51" s="58">
        <v>138</v>
      </c>
      <c r="E51" s="16">
        <v>1756</v>
      </c>
      <c r="F51" s="58">
        <v>245</v>
      </c>
      <c r="G51" s="16">
        <v>1794.41</v>
      </c>
      <c r="H51" s="58">
        <v>29</v>
      </c>
      <c r="I51" s="63">
        <v>1797.14</v>
      </c>
      <c r="J51" s="93" t="s">
        <v>11</v>
      </c>
      <c r="K51" s="56">
        <v>701</v>
      </c>
      <c r="L51" s="64">
        <v>1770.86</v>
      </c>
      <c r="M51" s="58"/>
      <c r="N51" s="16"/>
      <c r="O51" s="58">
        <v>566</v>
      </c>
      <c r="P51" s="16">
        <v>1774.77</v>
      </c>
      <c r="Q51" s="58">
        <v>135</v>
      </c>
      <c r="R51" s="63">
        <v>1754.47</v>
      </c>
      <c r="S51" s="7"/>
      <c r="V51" s="3"/>
    </row>
    <row r="52" spans="1:23" x14ac:dyDescent="0.2">
      <c r="A52" s="93" t="s">
        <v>61</v>
      </c>
      <c r="B52" s="56">
        <v>595</v>
      </c>
      <c r="C52" s="62">
        <v>2267.39</v>
      </c>
      <c r="D52" s="58">
        <v>50</v>
      </c>
      <c r="E52" s="16">
        <v>2209.1799999999998</v>
      </c>
      <c r="F52" s="58">
        <v>470</v>
      </c>
      <c r="G52" s="16">
        <v>2268.9299999999998</v>
      </c>
      <c r="H52" s="58">
        <v>75</v>
      </c>
      <c r="I52" s="63">
        <v>2296.5500000000002</v>
      </c>
      <c r="J52" s="93" t="s">
        <v>61</v>
      </c>
      <c r="K52" s="56">
        <v>955</v>
      </c>
      <c r="L52" s="64">
        <v>2248.38</v>
      </c>
      <c r="M52" s="58"/>
      <c r="N52" s="16"/>
      <c r="O52" s="58">
        <v>890</v>
      </c>
      <c r="P52" s="16">
        <v>2248.7199999999998</v>
      </c>
      <c r="Q52" s="58">
        <v>65</v>
      </c>
      <c r="R52" s="63">
        <v>2243.75</v>
      </c>
      <c r="S52" s="7"/>
      <c r="V52" s="3"/>
    </row>
    <row r="53" spans="1:23" x14ac:dyDescent="0.2">
      <c r="A53" s="93" t="s">
        <v>62</v>
      </c>
      <c r="B53" s="56">
        <v>1349</v>
      </c>
      <c r="C53" s="62">
        <v>2802.05</v>
      </c>
      <c r="D53" s="58">
        <v>228</v>
      </c>
      <c r="E53" s="16">
        <v>2864.93</v>
      </c>
      <c r="F53" s="58">
        <v>968</v>
      </c>
      <c r="G53" s="16">
        <v>2789.05</v>
      </c>
      <c r="H53" s="58">
        <v>153</v>
      </c>
      <c r="I53" s="63">
        <v>2790.56</v>
      </c>
      <c r="J53" s="93" t="s">
        <v>62</v>
      </c>
      <c r="K53" s="56">
        <v>1125</v>
      </c>
      <c r="L53" s="64">
        <v>2754.03</v>
      </c>
      <c r="M53" s="58"/>
      <c r="N53" s="16"/>
      <c r="O53" s="58">
        <v>999</v>
      </c>
      <c r="P53" s="16">
        <v>2736.07</v>
      </c>
      <c r="Q53" s="58">
        <v>126</v>
      </c>
      <c r="R53" s="63">
        <v>2896.48</v>
      </c>
      <c r="S53" s="7"/>
      <c r="V53" s="3"/>
    </row>
    <row r="54" spans="1:23" x14ac:dyDescent="0.2">
      <c r="A54" s="93" t="s">
        <v>63</v>
      </c>
      <c r="B54" s="56">
        <v>3811</v>
      </c>
      <c r="C54" s="62">
        <v>3290.39</v>
      </c>
      <c r="D54" s="58">
        <v>1136</v>
      </c>
      <c r="E54" s="16">
        <v>3283.44</v>
      </c>
      <c r="F54" s="58">
        <v>2481</v>
      </c>
      <c r="G54" s="16">
        <v>3296.76</v>
      </c>
      <c r="H54" s="58">
        <v>194</v>
      </c>
      <c r="I54" s="63">
        <v>3249.74</v>
      </c>
      <c r="J54" s="93" t="s">
        <v>63</v>
      </c>
      <c r="K54" s="56">
        <v>737</v>
      </c>
      <c r="L54" s="64">
        <v>3275.36</v>
      </c>
      <c r="M54" s="58"/>
      <c r="N54" s="16"/>
      <c r="O54" s="58">
        <v>631</v>
      </c>
      <c r="P54" s="16">
        <v>3276.47</v>
      </c>
      <c r="Q54" s="58">
        <v>106</v>
      </c>
      <c r="R54" s="63">
        <v>3268.73</v>
      </c>
      <c r="S54" s="7"/>
      <c r="V54" s="3"/>
    </row>
    <row r="55" spans="1:23" x14ac:dyDescent="0.2">
      <c r="A55" s="93" t="s">
        <v>64</v>
      </c>
      <c r="B55" s="56">
        <v>2942</v>
      </c>
      <c r="C55" s="62">
        <v>3766.36</v>
      </c>
      <c r="D55" s="58">
        <v>1345</v>
      </c>
      <c r="E55" s="16">
        <v>3805.18</v>
      </c>
      <c r="F55" s="58">
        <v>1382</v>
      </c>
      <c r="G55" s="16">
        <v>3734.21</v>
      </c>
      <c r="H55" s="58">
        <v>215</v>
      </c>
      <c r="I55" s="63">
        <v>3730.15</v>
      </c>
      <c r="J55" s="93" t="s">
        <v>64</v>
      </c>
      <c r="K55" s="56">
        <v>409</v>
      </c>
      <c r="L55" s="64">
        <v>3743.8</v>
      </c>
      <c r="M55" s="58"/>
      <c r="N55" s="16"/>
      <c r="O55" s="58">
        <v>311</v>
      </c>
      <c r="P55" s="16">
        <v>3753.27</v>
      </c>
      <c r="Q55" s="58">
        <v>98</v>
      </c>
      <c r="R55" s="63">
        <v>3713.74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2834</v>
      </c>
      <c r="C56" s="62">
        <v>4202.09</v>
      </c>
      <c r="D56" s="58">
        <v>937</v>
      </c>
      <c r="E56" s="16">
        <v>4216.6899999999996</v>
      </c>
      <c r="F56" s="58">
        <v>1743</v>
      </c>
      <c r="G56" s="16">
        <v>4192.2</v>
      </c>
      <c r="H56" s="58">
        <v>154</v>
      </c>
      <c r="I56" s="63">
        <v>4225.09</v>
      </c>
      <c r="J56" s="93" t="s">
        <v>65</v>
      </c>
      <c r="K56" s="56">
        <v>867</v>
      </c>
      <c r="L56" s="64">
        <v>4163.96</v>
      </c>
      <c r="M56" s="58"/>
      <c r="N56" s="16"/>
      <c r="O56" s="58">
        <v>750</v>
      </c>
      <c r="P56" s="16">
        <v>4166.1400000000003</v>
      </c>
      <c r="Q56" s="58">
        <v>117</v>
      </c>
      <c r="R56" s="63">
        <v>4149.99</v>
      </c>
      <c r="S56" s="7"/>
      <c r="V56" s="3"/>
    </row>
    <row r="57" spans="1:23" x14ac:dyDescent="0.2">
      <c r="A57" s="93" t="s">
        <v>66</v>
      </c>
      <c r="B57" s="56">
        <v>1234</v>
      </c>
      <c r="C57" s="62">
        <v>4735.4399999999996</v>
      </c>
      <c r="D57" s="58">
        <v>625</v>
      </c>
      <c r="E57" s="16">
        <v>4759.59</v>
      </c>
      <c r="F57" s="58">
        <v>494</v>
      </c>
      <c r="G57" s="16">
        <v>4705.79</v>
      </c>
      <c r="H57" s="58">
        <v>115</v>
      </c>
      <c r="I57" s="63">
        <v>4731.57</v>
      </c>
      <c r="J57" s="93" t="s">
        <v>66</v>
      </c>
      <c r="K57" s="56">
        <v>606</v>
      </c>
      <c r="L57" s="64">
        <v>4767.84</v>
      </c>
      <c r="M57" s="58"/>
      <c r="N57" s="16"/>
      <c r="O57" s="58">
        <v>537</v>
      </c>
      <c r="P57" s="16">
        <v>4770.5200000000004</v>
      </c>
      <c r="Q57" s="58">
        <v>69</v>
      </c>
      <c r="R57" s="63">
        <v>4746.96</v>
      </c>
      <c r="S57" s="7"/>
      <c r="V57" s="3"/>
    </row>
    <row r="58" spans="1:23" x14ac:dyDescent="0.2">
      <c r="A58" s="93" t="s">
        <v>12</v>
      </c>
      <c r="B58" s="56">
        <v>1316</v>
      </c>
      <c r="C58" s="62">
        <v>5402.26</v>
      </c>
      <c r="D58" s="58">
        <v>860</v>
      </c>
      <c r="E58" s="16">
        <v>5419.78</v>
      </c>
      <c r="F58" s="58">
        <v>348</v>
      </c>
      <c r="G58" s="16">
        <v>5349.79</v>
      </c>
      <c r="H58" s="58">
        <v>108</v>
      </c>
      <c r="I58" s="63">
        <v>5431.82</v>
      </c>
      <c r="J58" s="93" t="s">
        <v>12</v>
      </c>
      <c r="K58" s="56">
        <v>425</v>
      </c>
      <c r="L58" s="19">
        <v>5485.58</v>
      </c>
      <c r="M58" s="58"/>
      <c r="N58" s="16"/>
      <c r="O58" s="58">
        <v>393</v>
      </c>
      <c r="P58" s="16">
        <v>5491.18</v>
      </c>
      <c r="Q58" s="58">
        <v>32</v>
      </c>
      <c r="R58" s="63">
        <v>5416.79</v>
      </c>
      <c r="S58" s="7"/>
      <c r="V58" s="3"/>
    </row>
    <row r="59" spans="1:23" x14ac:dyDescent="0.2">
      <c r="A59" s="93" t="s">
        <v>13</v>
      </c>
      <c r="B59" s="56">
        <v>663</v>
      </c>
      <c r="C59" s="62">
        <v>6391.65</v>
      </c>
      <c r="D59" s="58">
        <v>530</v>
      </c>
      <c r="E59" s="16">
        <v>6394.7</v>
      </c>
      <c r="F59" s="58">
        <v>85</v>
      </c>
      <c r="G59" s="16">
        <v>6389.78</v>
      </c>
      <c r="H59" s="58">
        <v>48</v>
      </c>
      <c r="I59" s="63">
        <v>6361.37</v>
      </c>
      <c r="J59" s="93" t="s">
        <v>13</v>
      </c>
      <c r="K59" s="56">
        <v>222</v>
      </c>
      <c r="L59" s="19">
        <v>6492.6</v>
      </c>
      <c r="M59" s="58"/>
      <c r="N59" s="16"/>
      <c r="O59" s="58">
        <v>208</v>
      </c>
      <c r="P59" s="16">
        <v>6488.8</v>
      </c>
      <c r="Q59" s="58">
        <v>14</v>
      </c>
      <c r="R59" s="63">
        <v>6549.08</v>
      </c>
      <c r="S59" s="7"/>
      <c r="V59" s="3"/>
    </row>
    <row r="60" spans="1:23" x14ac:dyDescent="0.2">
      <c r="A60" s="93" t="s">
        <v>14</v>
      </c>
      <c r="B60" s="56">
        <v>219</v>
      </c>
      <c r="C60" s="62">
        <v>7418.83</v>
      </c>
      <c r="D60" s="58">
        <v>147</v>
      </c>
      <c r="E60" s="16">
        <v>7400.14</v>
      </c>
      <c r="F60" s="58">
        <v>47</v>
      </c>
      <c r="G60" s="16">
        <v>7449.29</v>
      </c>
      <c r="H60" s="58">
        <v>25</v>
      </c>
      <c r="I60" s="63">
        <v>7471.44</v>
      </c>
      <c r="J60" s="93" t="s">
        <v>14</v>
      </c>
      <c r="K60" s="56">
        <v>101</v>
      </c>
      <c r="L60" s="19">
        <v>7390.29</v>
      </c>
      <c r="M60" s="58"/>
      <c r="N60" s="16"/>
      <c r="O60" s="58">
        <v>96</v>
      </c>
      <c r="P60" s="16">
        <v>7383.45</v>
      </c>
      <c r="Q60" s="58">
        <v>5</v>
      </c>
      <c r="R60" s="63">
        <v>7521.71</v>
      </c>
      <c r="S60" s="7"/>
      <c r="V60" s="3"/>
    </row>
    <row r="61" spans="1:23" x14ac:dyDescent="0.2">
      <c r="A61" s="93" t="s">
        <v>67</v>
      </c>
      <c r="B61" s="56">
        <v>226</v>
      </c>
      <c r="C61" s="62">
        <v>9254.14</v>
      </c>
      <c r="D61" s="58">
        <v>165</v>
      </c>
      <c r="E61" s="16">
        <v>9315</v>
      </c>
      <c r="F61" s="58">
        <v>49</v>
      </c>
      <c r="G61" s="16">
        <v>9096.3700000000008</v>
      </c>
      <c r="H61" s="58">
        <v>12</v>
      </c>
      <c r="I61" s="63">
        <v>9061.61</v>
      </c>
      <c r="J61" s="93" t="s">
        <v>67</v>
      </c>
      <c r="K61" s="56">
        <v>63</v>
      </c>
      <c r="L61" s="19">
        <v>9089.5</v>
      </c>
      <c r="M61" s="58"/>
      <c r="N61" s="16"/>
      <c r="O61" s="58">
        <v>60</v>
      </c>
      <c r="P61" s="16">
        <v>9092.9</v>
      </c>
      <c r="Q61" s="58">
        <v>3</v>
      </c>
      <c r="R61" s="63">
        <v>9021.61</v>
      </c>
      <c r="S61" s="7"/>
      <c r="V61" s="3"/>
    </row>
    <row r="62" spans="1:23" x14ac:dyDescent="0.2">
      <c r="A62" s="48" t="s">
        <v>1</v>
      </c>
      <c r="B62" s="65">
        <v>15716</v>
      </c>
      <c r="C62" s="66">
        <v>3973.46</v>
      </c>
      <c r="D62" s="65">
        <v>6181</v>
      </c>
      <c r="E62" s="66">
        <v>4446.2700000000004</v>
      </c>
      <c r="F62" s="65">
        <v>8397</v>
      </c>
      <c r="G62" s="66">
        <v>3630.53</v>
      </c>
      <c r="H62" s="65">
        <v>1138</v>
      </c>
      <c r="I62" s="66">
        <v>3935.83</v>
      </c>
      <c r="J62" s="48" t="s">
        <v>1</v>
      </c>
      <c r="K62" s="65">
        <v>6749</v>
      </c>
      <c r="L62" s="66">
        <v>3345.81</v>
      </c>
      <c r="M62" s="65"/>
      <c r="N62" s="66"/>
      <c r="O62" s="65">
        <v>5901</v>
      </c>
      <c r="P62" s="66">
        <v>3371.09</v>
      </c>
      <c r="Q62" s="65">
        <v>848</v>
      </c>
      <c r="R62" s="66">
        <v>3169.89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  <mergeCell ref="Q14:R14"/>
    <mergeCell ref="K14:L14"/>
    <mergeCell ref="M14:N14"/>
    <mergeCell ref="J33:R33"/>
    <mergeCell ref="A37:I37"/>
    <mergeCell ref="J37:R37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J9:R9"/>
    <mergeCell ref="A6:I6"/>
    <mergeCell ref="J6:R6"/>
    <mergeCell ref="A7:I7"/>
    <mergeCell ref="J7:R7"/>
    <mergeCell ref="A8:I8"/>
    <mergeCell ref="J8:R8"/>
    <mergeCell ref="A9:I9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listopadu 2020.</vt:lpstr>
      <vt:lpstr>u rujnu 2020.-prema svotama</vt:lpstr>
      <vt:lpstr>u rujnu 2020.-svote bez MU</vt:lpstr>
      <vt:lpstr>'u listopadu 2020.'!Podrucje_ispisa</vt:lpstr>
      <vt:lpstr>'u rujnu 2020.-prema svotama'!Podrucje_ispisa</vt:lpstr>
      <vt:lpstr>'u rujnu 2020.-svote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2020-09-25T11:02:51Z</cp:lastPrinted>
  <dcterms:created xsi:type="dcterms:W3CDTF">2012-01-05T13:22:43Z</dcterms:created>
  <dcterms:modified xsi:type="dcterms:W3CDTF">2020-09-25T11:20:21Z</dcterms:modified>
</cp:coreProperties>
</file>