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/>
  </bookViews>
  <sheets>
    <sheet name="u veljači 2021." sheetId="7" r:id="rId1"/>
    <sheet name="u veljači 2021.-prema svotama" sheetId="6" r:id="rId2"/>
    <sheet name="u veljači 2021.-svote bez MU" sheetId="8" r:id="rId3"/>
  </sheets>
  <definedNames>
    <definedName name="_xlnm.Print_Area" localSheetId="0">'u veljači 2021.'!$A$1:$E$54</definedName>
    <definedName name="_xlnm.Print_Area" localSheetId="1">'u veljači 2021.-prema svotama'!$A$1:$R$65</definedName>
    <definedName name="_xlnm.Print_Area" localSheetId="2">'u veljači 2021.-svote bez MU'!$A$1:$R$65</definedName>
  </definedNames>
  <calcPr calcId="162913"/>
</workbook>
</file>

<file path=xl/calcChain.xml><?xml version="1.0" encoding="utf-8"?>
<calcChain xmlns="http://schemas.openxmlformats.org/spreadsheetml/2006/main">
  <c r="P47" i="7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R49" i="7" l="1"/>
  <c r="B44" i="7"/>
  <c r="Q48" i="7"/>
  <c r="S49" i="7" s="1"/>
  <c r="Q47" i="7"/>
  <c r="T49" i="7" s="1"/>
  <c r="D44" i="7"/>
  <c r="S23" i="7" l="1"/>
  <c r="R50" i="7"/>
  <c r="P23" i="7"/>
  <c r="Q50" i="7"/>
  <c r="R23" i="7"/>
  <c r="R24" i="7"/>
</calcChain>
</file>

<file path=xl/sharedStrings.xml><?xml version="1.0" encoding="utf-8"?>
<sst xmlns="http://schemas.openxmlformats.org/spreadsheetml/2006/main" count="401" uniqueCount="109">
  <si>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</si>
  <si>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</si>
  <si>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</si>
  <si>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</si>
  <si>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</si>
  <si>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</si>
  <si>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</si>
  <si>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</si>
  <si>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</si>
  <si>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</si>
  <si>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</si>
  <si>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</si>
  <si>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</si>
  <si>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</si>
  <si>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</si>
  <si>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</si>
  <si>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</si>
  <si>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</si>
  <si>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</si>
  <si>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</si>
  <si>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</si>
  <si>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</si>
  <si>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</si>
  <si>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</si>
  <si>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</si>
  <si>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</si>
  <si>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</si>
  <si>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</si>
  <si>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</si>
  <si>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</si>
  <si>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</si>
  <si>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</si>
  <si>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</si>
  <si>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</si>
  <si>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</si>
  <si>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</si>
  <si>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</si>
  <si>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</si>
  <si>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</si>
  <si>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</si>
  <si>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</si>
  <si>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</si>
  <si>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</si>
  <si>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</si>
  <si>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</si>
  <si>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</si>
  <si>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</si>
  <si>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</si>
  <si>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</si>
  <si>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</si>
  <si>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</si>
  <si>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</si>
  <si>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</si>
  <si>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</si>
  <si>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</si>
  <si>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</si>
  <si>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</si>
  <si>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</si>
  <si>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</si>
  <si>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</si>
  <si>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</si>
  <si>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</si>
  <si>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</si>
  <si>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</si>
  <si>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</si>
  <si>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</si>
  <si>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</si>
  <si>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</si>
  <si>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</si>
  <si>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</si>
  <si>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</si>
  <si>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</si>
  <si>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</si>
  <si>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</si>
  <si>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</si>
  <si>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</si>
  <si>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</si>
  <si>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</si>
  <si>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</si>
  <si>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</si>
  <si>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</si>
  <si>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</si>
  <si>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</si>
  <si>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</si>
  <si>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</si>
  <si>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</si>
  <si>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</si>
  <si>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</si>
  <si>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</si>
  <si>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</si>
  <si>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</si>
  <si>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</si>
  <si>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</si>
  <si>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</si>
  <si>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</si>
  <si>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</si>
  <si>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</si>
  <si>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</si>
  <si>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</si>
  <si>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</si>
  <si>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</si>
  <si>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</si>
  <si>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</si>
  <si>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</si>
  <si>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</si>
  <si>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</si>
  <si>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</si>
  <si>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t>za siječanj 2021. (isplata u veljači 2021.)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</si>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</sst>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>
      <alignment vertical="top"/>
    </xf>
    <xf numFmtId="0" fontId="27" fillId="0" borderId="0" xfId="0" applyFont="1"/>
    <xf numFmtId="4" fontId="26" fillId="0" borderId="0" xfId="0" applyNumberFormat="1" applyFont="1" applyFill="1" applyBorder="1"/>
    <xf numFmtId="0" fontId="28" fillId="0" borderId="0" xfId="0" applyFont="1"/>
    <xf numFmtId="0" fontId="29" fillId="2" borderId="0" xfId="0" applyFont="1" applyFill="1" applyBorder="1"/>
    <xf numFmtId="0" fontId="22" fillId="2" borderId="0" xfId="0" applyFont="1" applyFill="1" applyBorder="1"/>
    <xf numFmtId="0" fontId="30" fillId="2" borderId="0" xfId="0" applyFont="1" applyFill="1" applyBorder="1"/>
    <xf numFmtId="0" fontId="22" fillId="2" borderId="0" xfId="0" applyFont="1" applyFill="1" applyBorder="1" applyAlignment="1">
      <alignment vertical="top"/>
    </xf>
    <xf numFmtId="1" fontId="22" fillId="2" borderId="0" xfId="0" applyNumberFormat="1" applyFont="1" applyFill="1" applyBorder="1"/>
    <xf numFmtId="2" fontId="22" fillId="2" borderId="0" xfId="0" applyNumberFormat="1" applyFont="1" applyFill="1" applyBorder="1"/>
    <xf numFmtId="2" fontId="22" fillId="2" borderId="0" xfId="0" applyNumberFormat="1" applyFont="1" applyFill="1" applyBorder="1" applyAlignment="1">
      <alignment vertical="top"/>
    </xf>
    <xf numFmtId="1" fontId="30" fillId="2" borderId="0" xfId="0" applyNumberFormat="1" applyFont="1" applyFill="1" applyBorder="1"/>
    <xf numFmtId="2" fontId="30" fillId="2" borderId="0" xfId="0" applyNumberFormat="1" applyFont="1" applyFill="1" applyBorder="1"/>
    <xf numFmtId="0" fontId="31" fillId="0" borderId="0" xfId="0" applyFont="1" applyAlignment="1">
      <alignment vertical="center"/>
    </xf>
    <xf numFmtId="0" fontId="32" fillId="0" borderId="0" xfId="0" applyFont="1"/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33" fillId="0" borderId="0" xfId="0" applyFont="1" applyFill="1" applyAlignment="1">
      <alignment horizontal="left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L27" sqref="L27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24"/>
    <col min="15" max="22" width="9.140625" style="131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1" t="s">
        <v>32</v>
      </c>
      <c r="B5" s="141"/>
      <c r="C5" s="141"/>
      <c r="D5" s="141"/>
      <c r="E5" s="141"/>
    </row>
    <row r="6" spans="1:23" x14ac:dyDescent="0.2">
      <c r="A6" s="141" t="s">
        <v>107</v>
      </c>
      <c r="B6" s="141"/>
      <c r="C6" s="141"/>
      <c r="D6" s="141"/>
      <c r="E6" s="141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2" t="s">
        <v>34</v>
      </c>
      <c r="B8" s="142" t="s">
        <v>22</v>
      </c>
      <c r="C8" s="142" t="s">
        <v>35</v>
      </c>
      <c r="D8" s="150" t="s">
        <v>36</v>
      </c>
      <c r="E8" s="151"/>
    </row>
    <row r="9" spans="1:23" ht="28.5" customHeight="1" x14ac:dyDescent="0.25">
      <c r="A9" s="143"/>
      <c r="B9" s="143"/>
      <c r="C9" s="143"/>
      <c r="D9" s="77" t="s">
        <v>37</v>
      </c>
      <c r="E9" s="78" t="s">
        <v>38</v>
      </c>
      <c r="O9" s="130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1" t="s">
        <v>91</v>
      </c>
      <c r="R11" s="132" t="s">
        <v>95</v>
      </c>
      <c r="W11" s="124"/>
    </row>
    <row r="12" spans="1:23" ht="18.75" customHeight="1" x14ac:dyDescent="0.2">
      <c r="A12" s="96" t="s">
        <v>40</v>
      </c>
      <c r="B12" s="112">
        <f>P12</f>
        <v>499021</v>
      </c>
      <c r="C12" s="99">
        <f>Q12</f>
        <v>2772.88</v>
      </c>
      <c r="D12" s="96">
        <f>R12</f>
        <v>408746</v>
      </c>
      <c r="E12" s="99">
        <f>S12</f>
        <v>3207.73</v>
      </c>
      <c r="O12" s="131" t="s">
        <v>81</v>
      </c>
      <c r="P12" s="131">
        <v>499021</v>
      </c>
      <c r="Q12" s="131">
        <v>2772.88</v>
      </c>
      <c r="R12" s="131">
        <v>408746</v>
      </c>
      <c r="S12" s="131">
        <v>3207.73</v>
      </c>
      <c r="W12" s="124"/>
    </row>
    <row r="13" spans="1:23" x14ac:dyDescent="0.2">
      <c r="A13" s="80" t="s">
        <v>54</v>
      </c>
      <c r="B13" s="113">
        <f>P14</f>
        <v>38011</v>
      </c>
      <c r="C13" s="111">
        <f>Q14</f>
        <v>3690.43</v>
      </c>
      <c r="D13" s="110">
        <f>R14</f>
        <v>33304</v>
      </c>
      <c r="E13" s="111">
        <f>S14</f>
        <v>3887.27</v>
      </c>
      <c r="O13" s="131" t="s">
        <v>82</v>
      </c>
      <c r="P13" s="131">
        <v>204278</v>
      </c>
      <c r="Q13" s="131">
        <v>2665.43</v>
      </c>
      <c r="R13" s="131">
        <v>167940</v>
      </c>
      <c r="S13" s="131">
        <v>2968.21</v>
      </c>
      <c r="W13" s="124"/>
    </row>
    <row r="14" spans="1:23" ht="15" x14ac:dyDescent="0.2">
      <c r="A14" s="80" t="s">
        <v>96</v>
      </c>
      <c r="B14" s="113">
        <f>P16</f>
        <v>82573</v>
      </c>
      <c r="C14" s="111">
        <f>Q16</f>
        <v>2440.17</v>
      </c>
      <c r="D14" s="110">
        <f>R16</f>
        <v>71238</v>
      </c>
      <c r="E14" s="111">
        <f>S16</f>
        <v>2751.05</v>
      </c>
      <c r="O14" s="131" t="s">
        <v>83</v>
      </c>
      <c r="P14" s="131">
        <v>38011</v>
      </c>
      <c r="Q14" s="131">
        <v>3690.43</v>
      </c>
      <c r="R14" s="131">
        <v>33304</v>
      </c>
      <c r="S14" s="131">
        <v>3887.27</v>
      </c>
      <c r="W14" s="124"/>
    </row>
    <row r="15" spans="1:23" x14ac:dyDescent="0.2">
      <c r="A15" s="26" t="s">
        <v>41</v>
      </c>
      <c r="B15" s="114">
        <f>P18</f>
        <v>619605</v>
      </c>
      <c r="C15" s="115">
        <f>Q18</f>
        <v>2784.83</v>
      </c>
      <c r="D15" s="116">
        <f>R18</f>
        <v>513288</v>
      </c>
      <c r="E15" s="115">
        <f>S18</f>
        <v>3188.44</v>
      </c>
      <c r="O15" s="131" t="s">
        <v>84</v>
      </c>
      <c r="P15" s="131">
        <v>342</v>
      </c>
      <c r="Q15" s="131">
        <v>2895.65</v>
      </c>
      <c r="R15" s="131">
        <v>334</v>
      </c>
      <c r="S15" s="131">
        <v>2906.83</v>
      </c>
      <c r="W15" s="124"/>
    </row>
    <row r="16" spans="1:23" x14ac:dyDescent="0.2">
      <c r="A16" s="110" t="s">
        <v>42</v>
      </c>
      <c r="B16" s="113">
        <f>P13</f>
        <v>204278</v>
      </c>
      <c r="C16" s="111">
        <f>Q13</f>
        <v>2665.43</v>
      </c>
      <c r="D16" s="110">
        <f>R13</f>
        <v>167940</v>
      </c>
      <c r="E16" s="111">
        <f>S13</f>
        <v>2968.21</v>
      </c>
      <c r="O16" s="131" t="s">
        <v>85</v>
      </c>
      <c r="P16" s="131">
        <v>82573</v>
      </c>
      <c r="Q16" s="131">
        <v>2440.17</v>
      </c>
      <c r="R16" s="131">
        <v>71238</v>
      </c>
      <c r="S16" s="131">
        <v>2751.05</v>
      </c>
      <c r="W16" s="124"/>
    </row>
    <row r="17" spans="1:23" ht="15.75" customHeight="1" x14ac:dyDescent="0.2">
      <c r="A17" s="81" t="s">
        <v>55</v>
      </c>
      <c r="B17" s="113">
        <f>P15</f>
        <v>342</v>
      </c>
      <c r="C17" s="111">
        <f>Q15</f>
        <v>2895.65</v>
      </c>
      <c r="D17" s="110">
        <f>R15</f>
        <v>334</v>
      </c>
      <c r="E17" s="111">
        <f>S15</f>
        <v>2906.83</v>
      </c>
      <c r="O17" s="131" t="s">
        <v>86</v>
      </c>
      <c r="P17" s="131">
        <v>824225</v>
      </c>
      <c r="Q17" s="131">
        <v>2755.28</v>
      </c>
      <c r="R17" s="131">
        <v>681562</v>
      </c>
      <c r="S17" s="131">
        <v>3134.03</v>
      </c>
      <c r="T17" s="131">
        <f>SUM(P12:P16)-P17</f>
        <v>0</v>
      </c>
      <c r="U17" s="131">
        <f>SUM(R12:R16)-R17</f>
        <v>0</v>
      </c>
      <c r="V17" s="131">
        <f>SUM(P17,P19,P20)-P21</f>
        <v>0</v>
      </c>
      <c r="W17" s="124"/>
    </row>
    <row r="18" spans="1:23" x14ac:dyDescent="0.2">
      <c r="A18" s="26" t="s">
        <v>43</v>
      </c>
      <c r="B18" s="114">
        <f>P17</f>
        <v>824225</v>
      </c>
      <c r="C18" s="115">
        <f>Q17</f>
        <v>2755.28</v>
      </c>
      <c r="D18" s="116">
        <f>R17</f>
        <v>681562</v>
      </c>
      <c r="E18" s="115">
        <f>S17</f>
        <v>3134.03</v>
      </c>
      <c r="O18" s="131" t="s">
        <v>87</v>
      </c>
      <c r="P18" s="131">
        <v>619605</v>
      </c>
      <c r="Q18" s="131">
        <v>2784.83</v>
      </c>
      <c r="R18" s="131">
        <v>513288</v>
      </c>
      <c r="S18" s="131">
        <v>3188.44</v>
      </c>
      <c r="T18" s="131">
        <f>SUM(P12,P14,P16)-P18</f>
        <v>0</v>
      </c>
      <c r="U18" s="131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106796</v>
      </c>
      <c r="C19" s="111">
        <f t="shared" si="0"/>
        <v>2082.5300000000002</v>
      </c>
      <c r="D19" s="110">
        <f t="shared" si="0"/>
        <v>100853</v>
      </c>
      <c r="E19" s="111">
        <f t="shared" si="0"/>
        <v>2176.42</v>
      </c>
      <c r="O19" s="131" t="s">
        <v>88</v>
      </c>
      <c r="P19" s="131">
        <v>106796</v>
      </c>
      <c r="Q19" s="131">
        <v>2082.5300000000002</v>
      </c>
      <c r="R19" s="131">
        <v>100853</v>
      </c>
      <c r="S19" s="131">
        <v>2176.42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216056</v>
      </c>
      <c r="C20" s="111">
        <f t="shared" si="0"/>
        <v>2087.92</v>
      </c>
      <c r="D20" s="110">
        <f t="shared" si="0"/>
        <v>185363</v>
      </c>
      <c r="E20" s="117">
        <f t="shared" si="0"/>
        <v>2330.7199999999998</v>
      </c>
      <c r="G20" s="76"/>
      <c r="N20" s="126"/>
      <c r="O20" s="133" t="s">
        <v>89</v>
      </c>
      <c r="P20" s="133">
        <v>216056</v>
      </c>
      <c r="Q20" s="133">
        <v>2087.92</v>
      </c>
      <c r="R20" s="133">
        <v>185363</v>
      </c>
      <c r="S20" s="133">
        <v>2330.7199999999998</v>
      </c>
      <c r="T20" s="133"/>
      <c r="U20" s="133"/>
      <c r="V20" s="133"/>
      <c r="W20" s="126"/>
    </row>
    <row r="21" spans="1:23" ht="15.75" customHeight="1" x14ac:dyDescent="0.2">
      <c r="A21" s="14" t="s">
        <v>45</v>
      </c>
      <c r="B21" s="86">
        <f>SUM(P17,P19,P20)</f>
        <v>1147077</v>
      </c>
      <c r="C21" s="87">
        <f>Q21</f>
        <v>2566.9499999999998</v>
      </c>
      <c r="D21" s="88">
        <f>SUM(D18:D20)</f>
        <v>967778</v>
      </c>
      <c r="E21" s="87">
        <f>S21</f>
        <v>2880.38</v>
      </c>
      <c r="G21" s="67"/>
      <c r="O21" s="131" t="s">
        <v>90</v>
      </c>
      <c r="P21" s="131">
        <v>1147077</v>
      </c>
      <c r="Q21" s="131">
        <v>2566.9499999999998</v>
      </c>
      <c r="R21" s="131">
        <v>967778</v>
      </c>
      <c r="S21" s="131">
        <v>2880.38</v>
      </c>
      <c r="T21" s="131">
        <f>SUM(P17,P19,P20)-P21</f>
        <v>0</v>
      </c>
      <c r="U21" s="131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1" t="s">
        <v>92</v>
      </c>
      <c r="P22" s="132">
        <v>1240612</v>
      </c>
      <c r="Q22" s="131">
        <v>2786.76</v>
      </c>
      <c r="R22" s="131">
        <v>1061140</v>
      </c>
      <c r="S22" s="131">
        <v>3109.72</v>
      </c>
      <c r="W22" s="124"/>
    </row>
    <row r="23" spans="1:23" x14ac:dyDescent="0.2">
      <c r="A23" s="70" t="s">
        <v>50</v>
      </c>
      <c r="B23" s="70"/>
      <c r="C23" s="70"/>
      <c r="D23" s="70"/>
      <c r="O23" s="131" t="s">
        <v>93</v>
      </c>
      <c r="P23" s="134">
        <f>B44-B36-B28-B21-B43</f>
        <v>0</v>
      </c>
      <c r="R23" s="131">
        <f>D44-D43-D36-D28-D21</f>
        <v>0</v>
      </c>
      <c r="S23" s="135">
        <f>((D21*E21)+(D28*E28)+(D36*E36)+(D43*E43))/D44</f>
        <v>3109.72235548561</v>
      </c>
      <c r="T23" s="131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1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6318</v>
      </c>
      <c r="C25" s="99">
        <f t="shared" si="1"/>
        <v>4434.33</v>
      </c>
      <c r="D25" s="97">
        <f t="shared" si="1"/>
        <v>6228</v>
      </c>
      <c r="E25" s="99">
        <f t="shared" si="1"/>
        <v>4455.09</v>
      </c>
      <c r="P25" s="131">
        <v>6318</v>
      </c>
      <c r="Q25" s="131">
        <v>4434.33</v>
      </c>
      <c r="R25" s="131">
        <v>6228</v>
      </c>
      <c r="S25" s="131">
        <v>4455.09</v>
      </c>
      <c r="W25" s="124"/>
    </row>
    <row r="26" spans="1:23" x14ac:dyDescent="0.2">
      <c r="A26" s="100" t="s">
        <v>46</v>
      </c>
      <c r="B26" s="110">
        <f t="shared" si="1"/>
        <v>8374</v>
      </c>
      <c r="C26" s="111">
        <f t="shared" si="1"/>
        <v>3635.67</v>
      </c>
      <c r="D26" s="100">
        <f t="shared" si="1"/>
        <v>8369</v>
      </c>
      <c r="E26" s="111">
        <f t="shared" si="1"/>
        <v>3637.01</v>
      </c>
      <c r="P26" s="131">
        <v>8374</v>
      </c>
      <c r="Q26" s="131">
        <v>3635.67</v>
      </c>
      <c r="R26" s="131">
        <v>8369</v>
      </c>
      <c r="S26" s="131">
        <v>3637.01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1165</v>
      </c>
      <c r="C27" s="111">
        <f t="shared" si="1"/>
        <v>3916.83</v>
      </c>
      <c r="D27" s="100">
        <f t="shared" si="1"/>
        <v>1157</v>
      </c>
      <c r="E27" s="111">
        <f t="shared" si="1"/>
        <v>3934.58</v>
      </c>
      <c r="N27" s="126"/>
      <c r="O27" s="133"/>
      <c r="P27" s="133">
        <v>1165</v>
      </c>
      <c r="Q27" s="133">
        <v>3916.83</v>
      </c>
      <c r="R27" s="131">
        <v>1157</v>
      </c>
      <c r="S27" s="131">
        <v>3934.58</v>
      </c>
      <c r="T27" s="133"/>
      <c r="U27" s="133"/>
      <c r="V27" s="133"/>
      <c r="W27" s="126"/>
    </row>
    <row r="28" spans="1:23" ht="15.75" customHeight="1" x14ac:dyDescent="0.2">
      <c r="A28" s="14" t="s">
        <v>1</v>
      </c>
      <c r="B28" s="88">
        <f>SUM(P25:P27)</f>
        <v>15857</v>
      </c>
      <c r="C28" s="87">
        <f>Q28</f>
        <v>3974.54</v>
      </c>
      <c r="D28" s="88">
        <f>SUM(D25:D27)</f>
        <v>15754</v>
      </c>
      <c r="E28" s="87">
        <f>S28</f>
        <v>3982.28</v>
      </c>
      <c r="P28" s="131">
        <v>15857</v>
      </c>
      <c r="Q28" s="131">
        <v>3974.54</v>
      </c>
      <c r="R28" s="131">
        <v>15754</v>
      </c>
      <c r="S28" s="131">
        <v>3982.28</v>
      </c>
      <c r="T28" s="131">
        <f>P28-P25-P26-P27</f>
        <v>0</v>
      </c>
      <c r="U28" s="131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46" t="s">
        <v>56</v>
      </c>
      <c r="B30" s="146"/>
      <c r="C30" s="146"/>
      <c r="D30" s="146"/>
      <c r="E30" s="146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1798</v>
      </c>
      <c r="C32" s="98">
        <f t="shared" si="2"/>
        <v>3111.16</v>
      </c>
      <c r="D32" s="97">
        <f t="shared" si="2"/>
        <v>1798</v>
      </c>
      <c r="E32" s="99">
        <f t="shared" si="2"/>
        <v>3111.16</v>
      </c>
      <c r="P32" s="131">
        <v>1798</v>
      </c>
      <c r="Q32" s="131">
        <v>3111.16</v>
      </c>
      <c r="R32" s="131">
        <v>1798</v>
      </c>
      <c r="S32" s="131">
        <v>3111.16</v>
      </c>
      <c r="W32" s="124"/>
    </row>
    <row r="33" spans="1:23" ht="15" customHeight="1" x14ac:dyDescent="0.2">
      <c r="A33" s="94" t="s">
        <v>97</v>
      </c>
      <c r="B33" s="100">
        <f>P33</f>
        <v>1223</v>
      </c>
      <c r="C33" s="101">
        <f>Q33</f>
        <v>3834.88</v>
      </c>
      <c r="D33" s="100">
        <f>R33</f>
        <v>1220</v>
      </c>
      <c r="E33" s="102">
        <f>S33</f>
        <v>3836.47</v>
      </c>
      <c r="P33" s="131">
        <v>1223</v>
      </c>
      <c r="Q33" s="131">
        <v>3834.88</v>
      </c>
      <c r="R33" s="131">
        <v>1220</v>
      </c>
      <c r="S33" s="131">
        <v>3836.47</v>
      </c>
      <c r="W33" s="124"/>
    </row>
    <row r="34" spans="1:23" ht="15" customHeight="1" x14ac:dyDescent="0.2">
      <c r="A34" s="80" t="s">
        <v>101</v>
      </c>
      <c r="B34" s="100">
        <f t="shared" si="2"/>
        <v>53179</v>
      </c>
      <c r="C34" s="101">
        <f t="shared" si="2"/>
        <v>5925.48</v>
      </c>
      <c r="D34" s="100">
        <f t="shared" si="2"/>
        <v>53120</v>
      </c>
      <c r="E34" s="102">
        <f t="shared" si="2"/>
        <v>5928.37</v>
      </c>
      <c r="P34" s="131">
        <v>53179</v>
      </c>
      <c r="Q34" s="131">
        <v>5925.48</v>
      </c>
      <c r="R34" s="131">
        <v>53120</v>
      </c>
      <c r="S34" s="131">
        <v>5928.37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14698</v>
      </c>
      <c r="C35" s="101">
        <f t="shared" si="2"/>
        <v>6911.26</v>
      </c>
      <c r="D35" s="100">
        <f t="shared" si="2"/>
        <v>14691</v>
      </c>
      <c r="E35" s="102">
        <f t="shared" si="2"/>
        <v>6912.87</v>
      </c>
      <c r="N35" s="126"/>
      <c r="O35" s="133"/>
      <c r="P35" s="133">
        <v>14698</v>
      </c>
      <c r="Q35" s="133">
        <v>6911.26</v>
      </c>
      <c r="R35" s="133">
        <v>14691</v>
      </c>
      <c r="S35" s="133">
        <v>6912.87</v>
      </c>
      <c r="T35" s="133"/>
      <c r="U35" s="133"/>
      <c r="V35" s="133"/>
      <c r="W35" s="126"/>
    </row>
    <row r="36" spans="1:23" ht="17.25" customHeight="1" x14ac:dyDescent="0.2">
      <c r="A36" s="14" t="s">
        <v>1</v>
      </c>
      <c r="B36" s="88">
        <f>SUM(P32:P35)</f>
        <v>70898</v>
      </c>
      <c r="C36" s="87">
        <f>Q36</f>
        <v>6022.41</v>
      </c>
      <c r="D36" s="88">
        <f>SUM(D32:D35)</f>
        <v>70829</v>
      </c>
      <c r="E36" s="87">
        <f>S36</f>
        <v>6025.02</v>
      </c>
      <c r="P36" s="131">
        <v>70898</v>
      </c>
      <c r="Q36" s="131">
        <v>6022.41</v>
      </c>
      <c r="R36" s="131">
        <v>70829</v>
      </c>
      <c r="S36" s="131">
        <v>6025.02</v>
      </c>
      <c r="T36" s="131">
        <f>P36-P32-P33-P34-P35</f>
        <v>0</v>
      </c>
      <c r="U36" s="131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5867</v>
      </c>
      <c r="C41" s="104">
        <f t="shared" si="3"/>
        <v>3386.75</v>
      </c>
      <c r="D41" s="103">
        <f t="shared" si="3"/>
        <v>5867</v>
      </c>
      <c r="E41" s="105">
        <f t="shared" si="3"/>
        <v>3386.75</v>
      </c>
      <c r="P41" s="131">
        <v>5867</v>
      </c>
      <c r="Q41" s="131">
        <v>3386.75</v>
      </c>
      <c r="R41" s="131">
        <v>5867</v>
      </c>
      <c r="S41" s="131">
        <v>3386.75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913</v>
      </c>
      <c r="C42" s="107">
        <f t="shared" si="3"/>
        <v>3210.62</v>
      </c>
      <c r="D42" s="108">
        <f t="shared" si="3"/>
        <v>912</v>
      </c>
      <c r="E42" s="109">
        <f t="shared" si="3"/>
        <v>3212.06</v>
      </c>
      <c r="N42" s="126"/>
      <c r="O42" s="133"/>
      <c r="P42" s="131">
        <v>913</v>
      </c>
      <c r="Q42" s="131">
        <v>3210.62</v>
      </c>
      <c r="R42" s="133">
        <v>912</v>
      </c>
      <c r="S42" s="133">
        <v>3212.06</v>
      </c>
      <c r="T42" s="133"/>
      <c r="U42" s="133"/>
      <c r="V42" s="133"/>
      <c r="W42" s="126"/>
    </row>
    <row r="43" spans="1:23" ht="15" customHeight="1" x14ac:dyDescent="0.2">
      <c r="A43" s="14" t="s">
        <v>1</v>
      </c>
      <c r="B43" s="88">
        <f>SUM(B41:B42)</f>
        <v>6780</v>
      </c>
      <c r="C43" s="87">
        <f>Q43</f>
        <v>3363.03</v>
      </c>
      <c r="D43" s="92">
        <f>R43</f>
        <v>6779</v>
      </c>
      <c r="E43" s="87">
        <f>S43</f>
        <v>3363.24</v>
      </c>
      <c r="P43" s="131">
        <v>6780</v>
      </c>
      <c r="Q43" s="131">
        <v>3363.03</v>
      </c>
      <c r="R43" s="131">
        <v>6779</v>
      </c>
      <c r="S43" s="131">
        <v>3363.24</v>
      </c>
      <c r="W43" s="124"/>
    </row>
    <row r="44" spans="1:23" ht="18" customHeight="1" x14ac:dyDescent="0.2">
      <c r="A44" s="14" t="s">
        <v>47</v>
      </c>
      <c r="B44" s="86">
        <f>SUM(B21,B28,B36,B43)</f>
        <v>1240612</v>
      </c>
      <c r="C44" s="87">
        <f>Q22</f>
        <v>2786.76</v>
      </c>
      <c r="D44" s="88">
        <f>SUM(D21,D28,D36,D43)</f>
        <v>1061140</v>
      </c>
      <c r="E44" s="87">
        <f>S22</f>
        <v>3109.72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1" t="s">
        <v>105</v>
      </c>
    </row>
    <row r="47" spans="1:23" x14ac:dyDescent="0.2">
      <c r="A47" s="85" t="s">
        <v>49</v>
      </c>
      <c r="B47" s="4"/>
      <c r="C47" s="4"/>
      <c r="D47" s="5"/>
      <c r="O47" s="133"/>
      <c r="P47" s="136">
        <f>((B21*C21)+(B28*C28)+(B36*C36)+(B43*C43))/(B21+B28+B36+B43)</f>
        <v>2786.7631084577611</v>
      </c>
      <c r="Q47" s="136">
        <f>((D21*E21)+(D28*E28)+(D36*E36)+(D43*E43))/(D21+D28+D36+D43)</f>
        <v>3109.72235548561</v>
      </c>
      <c r="R47" s="133"/>
      <c r="S47" s="133"/>
      <c r="T47" s="133"/>
      <c r="U47" s="133"/>
      <c r="V47" s="133"/>
    </row>
    <row r="48" spans="1:23" ht="10.5" customHeight="1" x14ac:dyDescent="0.2">
      <c r="A48" s="148"/>
      <c r="B48" s="149"/>
      <c r="C48" s="149"/>
      <c r="D48" s="149"/>
      <c r="E48" s="149"/>
      <c r="P48" s="134">
        <f>B21+B28+B36+B43</f>
        <v>1240612</v>
      </c>
      <c r="Q48" s="131">
        <f>D21+D28+D36+D43</f>
        <v>1061140</v>
      </c>
    </row>
    <row r="49" spans="1:20" ht="43.5" customHeight="1" x14ac:dyDescent="0.2">
      <c r="A49" s="144" t="s">
        <v>102</v>
      </c>
      <c r="B49" s="145"/>
      <c r="C49" s="145"/>
      <c r="D49" s="145"/>
      <c r="E49" s="145"/>
      <c r="M49" s="129"/>
      <c r="P49" s="132" t="s">
        <v>106</v>
      </c>
      <c r="Q49" s="137">
        <f>P22-P48</f>
        <v>0</v>
      </c>
      <c r="R49" s="138">
        <f>Q22-P47</f>
        <v>-3.1084577608453401E-3</v>
      </c>
      <c r="S49" s="132">
        <f>Q48-R22</f>
        <v>0</v>
      </c>
      <c r="T49" s="138">
        <f>Q47-S22</f>
        <v>2.3554856102236954E-3</v>
      </c>
    </row>
    <row r="50" spans="1:20" ht="15.75" customHeight="1" x14ac:dyDescent="0.2">
      <c r="A50" s="147" t="s">
        <v>98</v>
      </c>
      <c r="B50" s="147"/>
      <c r="C50" s="147"/>
      <c r="D50" s="147"/>
      <c r="E50" s="147"/>
      <c r="F50" s="95"/>
      <c r="G50" s="95"/>
      <c r="H50" s="95"/>
      <c r="I50" s="95"/>
      <c r="J50" s="95"/>
      <c r="N50" s="127"/>
      <c r="P50" s="132"/>
      <c r="Q50" s="137">
        <f>B44-P48</f>
        <v>0</v>
      </c>
      <c r="R50" s="132">
        <f>D44-Q48</f>
        <v>0</v>
      </c>
      <c r="S50" s="132"/>
      <c r="T50" s="132"/>
    </row>
    <row r="52" spans="1:20" x14ac:dyDescent="0.2">
      <c r="A52" s="162" t="s">
        <v>108</v>
      </c>
      <c r="B52" s="162"/>
      <c r="C52" s="162"/>
      <c r="D52" s="162"/>
      <c r="E52" s="162"/>
    </row>
    <row r="53" spans="1:20" ht="0.75" customHeight="1" x14ac:dyDescent="0.2">
      <c r="A53" s="162"/>
      <c r="B53" s="162"/>
      <c r="C53" s="162"/>
      <c r="D53" s="162"/>
      <c r="E53" s="162"/>
    </row>
    <row r="54" spans="1:20" x14ac:dyDescent="0.2">
      <c r="N54" s="128"/>
    </row>
    <row r="55" spans="1:20" ht="15" x14ac:dyDescent="0.2">
      <c r="A55" s="139"/>
    </row>
    <row r="57" spans="1:20" ht="15" x14ac:dyDescent="0.25">
      <c r="A57" s="140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110" zoomScaleNormal="110" workbookViewId="0">
      <selection activeCell="X26" sqref="X26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52" t="s">
        <v>24</v>
      </c>
      <c r="B6" s="152"/>
      <c r="C6" s="152"/>
      <c r="D6" s="152"/>
      <c r="E6" s="152"/>
      <c r="F6" s="152"/>
      <c r="G6" s="152"/>
      <c r="H6" s="152"/>
      <c r="I6" s="152"/>
      <c r="J6" s="152" t="s">
        <v>25</v>
      </c>
      <c r="K6" s="152"/>
      <c r="L6" s="152"/>
      <c r="M6" s="152"/>
      <c r="N6" s="152"/>
      <c r="O6" s="152"/>
      <c r="P6" s="152"/>
      <c r="Q6" s="152"/>
      <c r="R6" s="152"/>
      <c r="U6" s="3"/>
      <c r="V6" s="3"/>
    </row>
    <row r="7" spans="1:22" ht="12.75" x14ac:dyDescent="0.2">
      <c r="A7" s="152" t="s">
        <v>23</v>
      </c>
      <c r="B7" s="152"/>
      <c r="C7" s="152"/>
      <c r="D7" s="152"/>
      <c r="E7" s="152"/>
      <c r="F7" s="152"/>
      <c r="G7" s="152"/>
      <c r="H7" s="152"/>
      <c r="I7" s="152"/>
      <c r="J7" s="152" t="s">
        <v>23</v>
      </c>
      <c r="K7" s="152"/>
      <c r="L7" s="152"/>
      <c r="M7" s="152"/>
      <c r="N7" s="152"/>
      <c r="O7" s="152"/>
      <c r="P7" s="152"/>
      <c r="Q7" s="152"/>
      <c r="R7" s="152"/>
      <c r="U7" s="3"/>
      <c r="V7" s="3"/>
    </row>
    <row r="8" spans="1:22" ht="12.75" x14ac:dyDescent="0.2">
      <c r="A8" s="153" t="s">
        <v>68</v>
      </c>
      <c r="B8" s="153"/>
      <c r="C8" s="153"/>
      <c r="D8" s="153"/>
      <c r="E8" s="153"/>
      <c r="F8" s="153"/>
      <c r="G8" s="153"/>
      <c r="H8" s="153"/>
      <c r="I8" s="153"/>
      <c r="J8" s="152" t="s">
        <v>58</v>
      </c>
      <c r="K8" s="152"/>
      <c r="L8" s="152"/>
      <c r="M8" s="152"/>
      <c r="N8" s="152"/>
      <c r="O8" s="152"/>
      <c r="P8" s="152"/>
      <c r="Q8" s="152"/>
      <c r="R8" s="152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52" t="s">
        <v>69</v>
      </c>
      <c r="K9" s="152"/>
      <c r="L9" s="152"/>
      <c r="M9" s="152"/>
      <c r="N9" s="152"/>
      <c r="O9" s="152"/>
      <c r="P9" s="152"/>
      <c r="Q9" s="152"/>
      <c r="R9" s="152"/>
      <c r="U9" s="3"/>
      <c r="V9" s="3"/>
    </row>
    <row r="10" spans="1:22" x14ac:dyDescent="0.2">
      <c r="A10" s="154" t="s">
        <v>107</v>
      </c>
      <c r="B10" s="154"/>
      <c r="C10" s="154"/>
      <c r="D10" s="154"/>
      <c r="E10" s="154"/>
      <c r="F10" s="154"/>
      <c r="G10" s="154"/>
      <c r="H10" s="154"/>
      <c r="I10" s="154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54" t="str">
        <f>A10</f>
        <v>za siječanj 2021. (isplata u veljači 2021.)</v>
      </c>
      <c r="K11" s="154"/>
      <c r="L11" s="154"/>
      <c r="M11" s="154"/>
      <c r="N11" s="154"/>
      <c r="O11" s="154"/>
      <c r="P11" s="154"/>
      <c r="Q11" s="154"/>
      <c r="R11" s="154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55" t="s">
        <v>6</v>
      </c>
      <c r="C13" s="156"/>
      <c r="D13" s="156"/>
      <c r="E13" s="156"/>
      <c r="F13" s="156"/>
      <c r="G13" s="156"/>
      <c r="H13" s="156"/>
      <c r="I13" s="157"/>
      <c r="J13" s="29"/>
      <c r="K13" s="155" t="s">
        <v>6</v>
      </c>
      <c r="L13" s="156"/>
      <c r="M13" s="156"/>
      <c r="N13" s="156"/>
      <c r="O13" s="156"/>
      <c r="P13" s="156"/>
      <c r="Q13" s="156"/>
      <c r="R13" s="157"/>
      <c r="U13" s="3"/>
      <c r="V13" s="3"/>
    </row>
    <row r="14" spans="1:22" x14ac:dyDescent="0.2">
      <c r="A14" s="30"/>
      <c r="B14" s="155" t="s">
        <v>1</v>
      </c>
      <c r="C14" s="157"/>
      <c r="D14" s="155" t="s">
        <v>7</v>
      </c>
      <c r="E14" s="157"/>
      <c r="F14" s="155" t="s">
        <v>70</v>
      </c>
      <c r="G14" s="157"/>
      <c r="H14" s="155" t="s">
        <v>8</v>
      </c>
      <c r="I14" s="157"/>
      <c r="J14" s="30"/>
      <c r="K14" s="155" t="s">
        <v>1</v>
      </c>
      <c r="L14" s="157"/>
      <c r="M14" s="155" t="s">
        <v>29</v>
      </c>
      <c r="N14" s="157"/>
      <c r="O14" s="155" t="s">
        <v>70</v>
      </c>
      <c r="P14" s="157"/>
      <c r="Q14" s="155" t="s">
        <v>8</v>
      </c>
      <c r="R14" s="157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92091</v>
      </c>
      <c r="C17" s="37">
        <v>234.21</v>
      </c>
      <c r="D17" s="38">
        <v>66712</v>
      </c>
      <c r="E17" s="39">
        <v>233.63</v>
      </c>
      <c r="F17" s="38">
        <v>5671</v>
      </c>
      <c r="G17" s="39">
        <v>278.76</v>
      </c>
      <c r="H17" s="38">
        <v>19708</v>
      </c>
      <c r="I17" s="40">
        <v>223.36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63333</v>
      </c>
      <c r="C18" s="43">
        <v>753.85</v>
      </c>
      <c r="D18" s="38">
        <v>41875</v>
      </c>
      <c r="E18" s="39">
        <v>745.17</v>
      </c>
      <c r="F18" s="38">
        <v>5699</v>
      </c>
      <c r="G18" s="39">
        <v>783.82</v>
      </c>
      <c r="H18" s="38">
        <v>15759</v>
      </c>
      <c r="I18" s="40">
        <v>766.06</v>
      </c>
      <c r="J18" s="93" t="s">
        <v>9</v>
      </c>
      <c r="K18" s="36">
        <v>13</v>
      </c>
      <c r="L18" s="43">
        <v>882.77</v>
      </c>
      <c r="M18" s="38" t="s">
        <v>103</v>
      </c>
      <c r="N18" s="42" t="s">
        <v>104</v>
      </c>
      <c r="O18" s="38">
        <v>13</v>
      </c>
      <c r="P18" s="39">
        <v>882.77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109970</v>
      </c>
      <c r="C19" s="44">
        <v>1244.28</v>
      </c>
      <c r="D19" s="38">
        <v>62670</v>
      </c>
      <c r="E19" s="45">
        <v>1243.6099999999999</v>
      </c>
      <c r="F19" s="38">
        <v>13518</v>
      </c>
      <c r="G19" s="45">
        <v>1297.52</v>
      </c>
      <c r="H19" s="38">
        <v>33782</v>
      </c>
      <c r="I19" s="46">
        <v>1224.21</v>
      </c>
      <c r="J19" s="93" t="s">
        <v>10</v>
      </c>
      <c r="K19" s="36">
        <v>43</v>
      </c>
      <c r="L19" s="44">
        <v>1323.84</v>
      </c>
      <c r="M19" s="38">
        <v>2</v>
      </c>
      <c r="N19" s="45">
        <v>1331.79</v>
      </c>
      <c r="O19" s="38">
        <v>31</v>
      </c>
      <c r="P19" s="39">
        <v>1317.13</v>
      </c>
      <c r="Q19" s="38">
        <v>10</v>
      </c>
      <c r="R19" s="46">
        <v>1343.04</v>
      </c>
      <c r="U19" s="3"/>
      <c r="V19" s="3"/>
    </row>
    <row r="20" spans="1:22" x14ac:dyDescent="0.2">
      <c r="A20" s="93" t="s">
        <v>11</v>
      </c>
      <c r="B20" s="36">
        <v>154146</v>
      </c>
      <c r="C20" s="44">
        <v>1768.18</v>
      </c>
      <c r="D20" s="38">
        <v>94521</v>
      </c>
      <c r="E20" s="45">
        <v>1771.29</v>
      </c>
      <c r="F20" s="38">
        <v>27889</v>
      </c>
      <c r="G20" s="45">
        <v>1779.01</v>
      </c>
      <c r="H20" s="38">
        <v>31736</v>
      </c>
      <c r="I20" s="46">
        <v>1749.42</v>
      </c>
      <c r="J20" s="93" t="s">
        <v>11</v>
      </c>
      <c r="K20" s="36">
        <v>174</v>
      </c>
      <c r="L20" s="44">
        <v>1822.04</v>
      </c>
      <c r="M20" s="38" t="s">
        <v>103</v>
      </c>
      <c r="N20" s="45" t="s">
        <v>104</v>
      </c>
      <c r="O20" s="38">
        <v>99</v>
      </c>
      <c r="P20" s="45">
        <v>1766.26</v>
      </c>
      <c r="Q20" s="38">
        <v>75</v>
      </c>
      <c r="R20" s="46">
        <v>1895.66</v>
      </c>
      <c r="U20" s="121"/>
      <c r="V20" s="3"/>
    </row>
    <row r="21" spans="1:22" x14ac:dyDescent="0.2">
      <c r="A21" s="93" t="s">
        <v>74</v>
      </c>
      <c r="B21" s="36">
        <v>203803</v>
      </c>
      <c r="C21" s="44">
        <v>2245.66</v>
      </c>
      <c r="D21" s="38">
        <v>130056</v>
      </c>
      <c r="E21" s="45">
        <v>2250.85</v>
      </c>
      <c r="F21" s="38">
        <v>25597</v>
      </c>
      <c r="G21" s="45">
        <v>2252.86</v>
      </c>
      <c r="H21" s="38">
        <v>48150</v>
      </c>
      <c r="I21" s="46">
        <v>2227.81</v>
      </c>
      <c r="J21" s="93" t="s">
        <v>74</v>
      </c>
      <c r="K21" s="36">
        <v>1615</v>
      </c>
      <c r="L21" s="44">
        <v>2322.04</v>
      </c>
      <c r="M21" s="38">
        <v>17</v>
      </c>
      <c r="N21" s="45">
        <v>2294.1999999999998</v>
      </c>
      <c r="O21" s="38">
        <v>1079</v>
      </c>
      <c r="P21" s="45">
        <v>2355.86</v>
      </c>
      <c r="Q21" s="38">
        <v>519</v>
      </c>
      <c r="R21" s="46">
        <v>2252.64</v>
      </c>
      <c r="U21" s="121"/>
      <c r="V21" s="3"/>
    </row>
    <row r="22" spans="1:22" x14ac:dyDescent="0.2">
      <c r="A22" s="93" t="s">
        <v>62</v>
      </c>
      <c r="B22" s="36">
        <v>153703</v>
      </c>
      <c r="C22" s="44">
        <v>2765.38</v>
      </c>
      <c r="D22" s="38">
        <v>111694</v>
      </c>
      <c r="E22" s="45">
        <v>2774.95</v>
      </c>
      <c r="F22" s="38">
        <v>14088</v>
      </c>
      <c r="G22" s="45">
        <v>2767.74</v>
      </c>
      <c r="H22" s="38">
        <v>27921</v>
      </c>
      <c r="I22" s="46">
        <v>2725.88</v>
      </c>
      <c r="J22" s="93" t="s">
        <v>62</v>
      </c>
      <c r="K22" s="36">
        <v>4353</v>
      </c>
      <c r="L22" s="44">
        <v>2830.6</v>
      </c>
      <c r="M22" s="38">
        <v>800</v>
      </c>
      <c r="N22" s="45">
        <v>2949.12</v>
      </c>
      <c r="O22" s="38">
        <v>2768</v>
      </c>
      <c r="P22" s="45">
        <v>2810.71</v>
      </c>
      <c r="Q22" s="38">
        <v>785</v>
      </c>
      <c r="R22" s="46">
        <v>2779.93</v>
      </c>
      <c r="U22" s="121"/>
      <c r="V22" s="3"/>
    </row>
    <row r="23" spans="1:22" x14ac:dyDescent="0.2">
      <c r="A23" s="93" t="s">
        <v>63</v>
      </c>
      <c r="B23" s="36">
        <v>114283</v>
      </c>
      <c r="C23" s="44">
        <v>3231.25</v>
      </c>
      <c r="D23" s="38">
        <v>90160</v>
      </c>
      <c r="E23" s="45">
        <v>3234.99</v>
      </c>
      <c r="F23" s="38">
        <v>8080</v>
      </c>
      <c r="G23" s="45">
        <v>3194.67</v>
      </c>
      <c r="H23" s="38">
        <v>16043</v>
      </c>
      <c r="I23" s="46">
        <v>3228.65</v>
      </c>
      <c r="J23" s="93" t="s">
        <v>63</v>
      </c>
      <c r="K23" s="36">
        <v>6458</v>
      </c>
      <c r="L23" s="44">
        <v>3244.81</v>
      </c>
      <c r="M23" s="38">
        <v>1423</v>
      </c>
      <c r="N23" s="45">
        <v>3195</v>
      </c>
      <c r="O23" s="38">
        <v>4598</v>
      </c>
      <c r="P23" s="45">
        <v>3259.93</v>
      </c>
      <c r="Q23" s="38">
        <v>437</v>
      </c>
      <c r="R23" s="46">
        <v>3247.95</v>
      </c>
      <c r="U23" s="121"/>
      <c r="V23" s="122"/>
    </row>
    <row r="24" spans="1:22" x14ac:dyDescent="0.2">
      <c r="A24" s="93" t="s">
        <v>64</v>
      </c>
      <c r="B24" s="36">
        <v>79813</v>
      </c>
      <c r="C24" s="44">
        <v>3735.29</v>
      </c>
      <c r="D24" s="38">
        <v>67886</v>
      </c>
      <c r="E24" s="45">
        <v>3736.96</v>
      </c>
      <c r="F24" s="38">
        <v>3190</v>
      </c>
      <c r="G24" s="45">
        <v>3715.3</v>
      </c>
      <c r="H24" s="38">
        <v>8737</v>
      </c>
      <c r="I24" s="46">
        <v>3729.64</v>
      </c>
      <c r="J24" s="93" t="s">
        <v>64</v>
      </c>
      <c r="K24" s="36">
        <v>4601</v>
      </c>
      <c r="L24" s="44">
        <v>3745.93</v>
      </c>
      <c r="M24" s="38">
        <v>445</v>
      </c>
      <c r="N24" s="45">
        <v>3661.63</v>
      </c>
      <c r="O24" s="38">
        <v>3561</v>
      </c>
      <c r="P24" s="45">
        <v>3760.35</v>
      </c>
      <c r="Q24" s="38">
        <v>595</v>
      </c>
      <c r="R24" s="46">
        <v>3722.68</v>
      </c>
      <c r="U24" s="3"/>
      <c r="V24" s="3"/>
    </row>
    <row r="25" spans="1:22" x14ac:dyDescent="0.2">
      <c r="A25" s="93" t="s">
        <v>65</v>
      </c>
      <c r="B25" s="36">
        <v>62662</v>
      </c>
      <c r="C25" s="44">
        <v>4231.3999999999996</v>
      </c>
      <c r="D25" s="38">
        <v>55079</v>
      </c>
      <c r="E25" s="45">
        <v>4234.03</v>
      </c>
      <c r="F25" s="38">
        <v>1505</v>
      </c>
      <c r="G25" s="45">
        <v>4205.51</v>
      </c>
      <c r="H25" s="38">
        <v>6078</v>
      </c>
      <c r="I25" s="46">
        <v>4214.05</v>
      </c>
      <c r="J25" s="93" t="s">
        <v>65</v>
      </c>
      <c r="K25" s="36">
        <v>7389</v>
      </c>
      <c r="L25" s="44">
        <v>4209.45</v>
      </c>
      <c r="M25" s="38">
        <v>140</v>
      </c>
      <c r="N25" s="45">
        <v>4177.03</v>
      </c>
      <c r="O25" s="38">
        <v>6416</v>
      </c>
      <c r="P25" s="45">
        <v>4203.8100000000004</v>
      </c>
      <c r="Q25" s="38">
        <v>833</v>
      </c>
      <c r="R25" s="46">
        <v>4258.33</v>
      </c>
      <c r="U25" s="123"/>
      <c r="V25" s="123"/>
    </row>
    <row r="26" spans="1:22" x14ac:dyDescent="0.2">
      <c r="A26" s="93" t="s">
        <v>66</v>
      </c>
      <c r="B26" s="36">
        <v>39609</v>
      </c>
      <c r="C26" s="44">
        <v>4729.7700000000004</v>
      </c>
      <c r="D26" s="38">
        <v>35947</v>
      </c>
      <c r="E26" s="45">
        <v>4730.12</v>
      </c>
      <c r="F26" s="38">
        <v>603</v>
      </c>
      <c r="G26" s="45">
        <v>4726.54</v>
      </c>
      <c r="H26" s="38">
        <v>3059</v>
      </c>
      <c r="I26" s="46">
        <v>4726.32</v>
      </c>
      <c r="J26" s="93" t="s">
        <v>66</v>
      </c>
      <c r="K26" s="36">
        <v>3573</v>
      </c>
      <c r="L26" s="44">
        <v>4739.96</v>
      </c>
      <c r="M26" s="38">
        <v>41</v>
      </c>
      <c r="N26" s="45">
        <v>4744.95</v>
      </c>
      <c r="O26" s="38">
        <v>2998</v>
      </c>
      <c r="P26" s="45">
        <v>4744.0600000000004</v>
      </c>
      <c r="Q26" s="38">
        <v>534</v>
      </c>
      <c r="R26" s="46">
        <v>4716.5600000000004</v>
      </c>
      <c r="U26" s="3"/>
      <c r="V26" s="3"/>
    </row>
    <row r="27" spans="1:22" x14ac:dyDescent="0.2">
      <c r="A27" s="93" t="s">
        <v>12</v>
      </c>
      <c r="B27" s="36">
        <v>40011</v>
      </c>
      <c r="C27" s="44">
        <v>5425.75</v>
      </c>
      <c r="D27" s="38">
        <v>36126</v>
      </c>
      <c r="E27" s="45">
        <v>5426.7</v>
      </c>
      <c r="F27" s="38">
        <v>597</v>
      </c>
      <c r="G27" s="45">
        <v>5409.31</v>
      </c>
      <c r="H27" s="38">
        <v>3288</v>
      </c>
      <c r="I27" s="46">
        <v>5418.23</v>
      </c>
      <c r="J27" s="93" t="s">
        <v>12</v>
      </c>
      <c r="K27" s="36">
        <v>9095</v>
      </c>
      <c r="L27" s="44">
        <v>5404.89</v>
      </c>
      <c r="M27" s="38">
        <v>85</v>
      </c>
      <c r="N27" s="45">
        <v>5353.36</v>
      </c>
      <c r="O27" s="38">
        <v>7575</v>
      </c>
      <c r="P27" s="45">
        <v>5394.8</v>
      </c>
      <c r="Q27" s="38">
        <v>1435</v>
      </c>
      <c r="R27" s="46">
        <v>5461.2</v>
      </c>
      <c r="U27" s="3"/>
      <c r="V27" s="3"/>
    </row>
    <row r="28" spans="1:22" x14ac:dyDescent="0.2">
      <c r="A28" s="93" t="s">
        <v>13</v>
      </c>
      <c r="B28" s="36">
        <v>18606</v>
      </c>
      <c r="C28" s="47">
        <v>6407.6</v>
      </c>
      <c r="D28" s="38">
        <v>16990</v>
      </c>
      <c r="E28" s="45">
        <v>6413.98</v>
      </c>
      <c r="F28" s="38">
        <v>254</v>
      </c>
      <c r="G28" s="45">
        <v>6414.75</v>
      </c>
      <c r="H28" s="38">
        <v>1362</v>
      </c>
      <c r="I28" s="46">
        <v>6326.68</v>
      </c>
      <c r="J28" s="93" t="s">
        <v>13</v>
      </c>
      <c r="K28" s="36">
        <v>8275</v>
      </c>
      <c r="L28" s="47">
        <v>6435.81</v>
      </c>
      <c r="M28" s="38">
        <v>43</v>
      </c>
      <c r="N28" s="45">
        <v>6341.73</v>
      </c>
      <c r="O28" s="38">
        <v>7211</v>
      </c>
      <c r="P28" s="45">
        <v>6431.63</v>
      </c>
      <c r="Q28" s="38">
        <v>1021</v>
      </c>
      <c r="R28" s="46">
        <v>6469.31</v>
      </c>
      <c r="U28" s="3"/>
      <c r="V28" s="3"/>
    </row>
    <row r="29" spans="1:22" x14ac:dyDescent="0.2">
      <c r="A29" s="93" t="s">
        <v>14</v>
      </c>
      <c r="B29" s="36">
        <v>7154</v>
      </c>
      <c r="C29" s="47">
        <v>7430.47</v>
      </c>
      <c r="D29" s="38">
        <v>6794</v>
      </c>
      <c r="E29" s="45">
        <v>7430.45</v>
      </c>
      <c r="F29" s="38">
        <v>71</v>
      </c>
      <c r="G29" s="45">
        <v>7463.23</v>
      </c>
      <c r="H29" s="38">
        <v>289</v>
      </c>
      <c r="I29" s="46">
        <v>7423.05</v>
      </c>
      <c r="J29" s="93" t="s">
        <v>14</v>
      </c>
      <c r="K29" s="36">
        <v>8988</v>
      </c>
      <c r="L29" s="47">
        <v>7604.19</v>
      </c>
      <c r="M29" s="38">
        <v>17</v>
      </c>
      <c r="N29" s="45">
        <v>7425.87</v>
      </c>
      <c r="O29" s="38">
        <v>6084</v>
      </c>
      <c r="P29" s="45">
        <v>7567.86</v>
      </c>
      <c r="Q29" s="38">
        <v>2887</v>
      </c>
      <c r="R29" s="46">
        <v>7681.82</v>
      </c>
      <c r="U29" s="3"/>
      <c r="V29" s="3"/>
    </row>
    <row r="30" spans="1:22" x14ac:dyDescent="0.2">
      <c r="A30" s="93" t="s">
        <v>75</v>
      </c>
      <c r="B30" s="36">
        <v>7893</v>
      </c>
      <c r="C30" s="47">
        <v>9338.2199999999993</v>
      </c>
      <c r="D30" s="38">
        <v>7715</v>
      </c>
      <c r="E30" s="45">
        <v>9338.5</v>
      </c>
      <c r="F30" s="38">
        <v>34</v>
      </c>
      <c r="G30" s="45">
        <v>9187.75</v>
      </c>
      <c r="H30" s="38">
        <v>144</v>
      </c>
      <c r="I30" s="46">
        <v>9358.7900000000009</v>
      </c>
      <c r="J30" s="93" t="s">
        <v>75</v>
      </c>
      <c r="K30" s="36">
        <v>16321</v>
      </c>
      <c r="L30" s="47">
        <v>9406.89</v>
      </c>
      <c r="M30" s="38">
        <v>8</v>
      </c>
      <c r="N30" s="45">
        <v>9217.84</v>
      </c>
      <c r="O30" s="38">
        <v>10746</v>
      </c>
      <c r="P30" s="45">
        <v>9464.07</v>
      </c>
      <c r="Q30" s="38">
        <v>5567</v>
      </c>
      <c r="R30" s="46">
        <v>9296.7800000000007</v>
      </c>
      <c r="U30" s="3"/>
      <c r="V30" s="3"/>
    </row>
    <row r="31" spans="1:22" x14ac:dyDescent="0.2">
      <c r="A31" s="48" t="s">
        <v>1</v>
      </c>
      <c r="B31" s="49">
        <v>1147077</v>
      </c>
      <c r="C31" s="50">
        <v>2566.9499999999998</v>
      </c>
      <c r="D31" s="49">
        <v>824225</v>
      </c>
      <c r="E31" s="50">
        <v>2755.28</v>
      </c>
      <c r="F31" s="49">
        <v>106796</v>
      </c>
      <c r="G31" s="50">
        <v>2082.5300000000002</v>
      </c>
      <c r="H31" s="49">
        <v>216056</v>
      </c>
      <c r="I31" s="50">
        <v>2087.92</v>
      </c>
      <c r="J31" s="48" t="s">
        <v>1</v>
      </c>
      <c r="K31" s="49">
        <v>70898</v>
      </c>
      <c r="L31" s="50">
        <v>6022.41</v>
      </c>
      <c r="M31" s="49">
        <v>3021</v>
      </c>
      <c r="N31" s="50">
        <v>3404.14</v>
      </c>
      <c r="O31" s="49">
        <v>53179</v>
      </c>
      <c r="P31" s="50">
        <v>5925.48</v>
      </c>
      <c r="Q31" s="49">
        <v>14698</v>
      </c>
      <c r="R31" s="50">
        <v>6911.26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58" t="s">
        <v>99</v>
      </c>
      <c r="K33" s="158"/>
      <c r="L33" s="158"/>
      <c r="M33" s="158"/>
      <c r="N33" s="158"/>
      <c r="O33" s="158"/>
      <c r="P33" s="158"/>
      <c r="Q33" s="158"/>
      <c r="R33" s="158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52" t="s">
        <v>24</v>
      </c>
      <c r="B37" s="152"/>
      <c r="C37" s="152"/>
      <c r="D37" s="152"/>
      <c r="E37" s="152"/>
      <c r="F37" s="152"/>
      <c r="G37" s="152"/>
      <c r="H37" s="152"/>
      <c r="I37" s="152"/>
      <c r="J37" s="152" t="s">
        <v>27</v>
      </c>
      <c r="K37" s="152"/>
      <c r="L37" s="152"/>
      <c r="M37" s="152"/>
      <c r="N37" s="152"/>
      <c r="O37" s="152"/>
      <c r="P37" s="152"/>
      <c r="Q37" s="152"/>
      <c r="R37" s="152"/>
      <c r="U37" s="3"/>
      <c r="V37" s="3"/>
    </row>
    <row r="38" spans="1:22" ht="12.75" x14ac:dyDescent="0.2">
      <c r="A38" s="152" t="s">
        <v>23</v>
      </c>
      <c r="B38" s="152"/>
      <c r="C38" s="152"/>
      <c r="D38" s="152"/>
      <c r="E38" s="152"/>
      <c r="F38" s="152"/>
      <c r="G38" s="152"/>
      <c r="H38" s="152"/>
      <c r="I38" s="152"/>
      <c r="J38" s="152" t="s">
        <v>28</v>
      </c>
      <c r="K38" s="152"/>
      <c r="L38" s="152"/>
      <c r="M38" s="152"/>
      <c r="N38" s="152"/>
      <c r="O38" s="152"/>
      <c r="P38" s="152"/>
      <c r="Q38" s="152"/>
      <c r="R38" s="152"/>
      <c r="U38" s="3"/>
      <c r="V38" s="3"/>
    </row>
    <row r="39" spans="1:22" ht="12.75" x14ac:dyDescent="0.2">
      <c r="A39" s="152" t="s">
        <v>15</v>
      </c>
      <c r="B39" s="152"/>
      <c r="C39" s="152"/>
      <c r="D39" s="152"/>
      <c r="E39" s="152"/>
      <c r="F39" s="152"/>
      <c r="G39" s="152"/>
      <c r="H39" s="152"/>
      <c r="I39" s="152"/>
      <c r="J39" s="152" t="s">
        <v>26</v>
      </c>
      <c r="K39" s="152"/>
      <c r="L39" s="152"/>
      <c r="M39" s="152"/>
      <c r="N39" s="152"/>
      <c r="O39" s="152"/>
      <c r="P39" s="152"/>
      <c r="Q39" s="152"/>
      <c r="R39" s="152"/>
      <c r="U39" s="3"/>
      <c r="V39" s="3"/>
    </row>
    <row r="40" spans="1:22" ht="12.75" x14ac:dyDescent="0.2">
      <c r="A40" s="152" t="s">
        <v>71</v>
      </c>
      <c r="B40" s="152"/>
      <c r="C40" s="152"/>
      <c r="D40" s="152"/>
      <c r="E40" s="152"/>
      <c r="F40" s="152"/>
      <c r="G40" s="152"/>
      <c r="H40" s="152"/>
      <c r="I40" s="152"/>
      <c r="J40" s="152" t="s">
        <v>77</v>
      </c>
      <c r="K40" s="152"/>
      <c r="L40" s="152"/>
      <c r="M40" s="152"/>
      <c r="N40" s="152"/>
      <c r="O40" s="152"/>
      <c r="P40" s="152"/>
      <c r="Q40" s="152"/>
      <c r="R40" s="152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52" t="s">
        <v>78</v>
      </c>
      <c r="K41" s="152"/>
      <c r="L41" s="152"/>
      <c r="M41" s="152"/>
      <c r="N41" s="152"/>
      <c r="O41" s="152"/>
      <c r="P41" s="152"/>
      <c r="Q41" s="152"/>
      <c r="R41" s="152"/>
      <c r="U41" s="3"/>
      <c r="V41" s="3"/>
    </row>
    <row r="42" spans="1:22" ht="12.75" customHeight="1" x14ac:dyDescent="0.2">
      <c r="A42" s="154" t="str">
        <f>A10</f>
        <v>za siječanj 2021. (isplata u veljači 2021.)</v>
      </c>
      <c r="B42" s="154"/>
      <c r="C42" s="154"/>
      <c r="D42" s="154"/>
      <c r="E42" s="154"/>
      <c r="F42" s="154"/>
      <c r="G42" s="154"/>
      <c r="H42" s="154"/>
      <c r="I42" s="154"/>
      <c r="J42" s="154" t="str">
        <f>A10</f>
        <v>za siječanj 2021. (isplata u veljači 2021.)</v>
      </c>
      <c r="K42" s="154"/>
      <c r="L42" s="154"/>
      <c r="M42" s="154"/>
      <c r="N42" s="154"/>
      <c r="O42" s="154"/>
      <c r="P42" s="154"/>
      <c r="Q42" s="154"/>
      <c r="R42" s="154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59" t="s">
        <v>6</v>
      </c>
      <c r="C44" s="160"/>
      <c r="D44" s="160"/>
      <c r="E44" s="160"/>
      <c r="F44" s="160"/>
      <c r="G44" s="160"/>
      <c r="H44" s="160"/>
      <c r="I44" s="161"/>
      <c r="J44" s="29"/>
      <c r="K44" s="159" t="s">
        <v>6</v>
      </c>
      <c r="L44" s="160"/>
      <c r="M44" s="160"/>
      <c r="N44" s="160"/>
      <c r="O44" s="160"/>
      <c r="P44" s="160"/>
      <c r="Q44" s="160"/>
      <c r="R44" s="161"/>
      <c r="U44" s="3"/>
      <c r="V44" s="3"/>
    </row>
    <row r="45" spans="1:22" x14ac:dyDescent="0.2">
      <c r="A45" s="30"/>
      <c r="B45" s="159" t="s">
        <v>1</v>
      </c>
      <c r="C45" s="161"/>
      <c r="D45" s="159" t="s">
        <v>7</v>
      </c>
      <c r="E45" s="161"/>
      <c r="F45" s="159" t="s">
        <v>70</v>
      </c>
      <c r="G45" s="161"/>
      <c r="H45" s="159" t="s">
        <v>8</v>
      </c>
      <c r="I45" s="161"/>
      <c r="J45" s="30"/>
      <c r="K45" s="159" t="s">
        <v>1</v>
      </c>
      <c r="L45" s="161"/>
      <c r="M45" s="159" t="s">
        <v>7</v>
      </c>
      <c r="N45" s="161"/>
      <c r="O45" s="159" t="s">
        <v>70</v>
      </c>
      <c r="P45" s="161"/>
      <c r="Q45" s="159" t="s">
        <v>8</v>
      </c>
      <c r="R45" s="161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477.58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477.58</v>
      </c>
      <c r="J48" s="93" t="s">
        <v>73</v>
      </c>
      <c r="K48" s="56">
        <v>40</v>
      </c>
      <c r="L48" s="61">
        <v>262.08999999999997</v>
      </c>
      <c r="M48" s="58"/>
      <c r="N48" s="51"/>
      <c r="O48" s="58">
        <v>38</v>
      </c>
      <c r="P48" s="51">
        <v>255.4</v>
      </c>
      <c r="Q48" s="58">
        <v>2</v>
      </c>
      <c r="R48" s="60">
        <v>389.17</v>
      </c>
      <c r="U48" s="3"/>
      <c r="V48" s="3"/>
    </row>
    <row r="49" spans="1:22" x14ac:dyDescent="0.2">
      <c r="A49" s="93" t="s">
        <v>9</v>
      </c>
      <c r="B49" s="56">
        <v>16</v>
      </c>
      <c r="C49" s="57">
        <v>784.61</v>
      </c>
      <c r="D49" s="58" t="s">
        <v>103</v>
      </c>
      <c r="E49" s="51" t="s">
        <v>104</v>
      </c>
      <c r="F49" s="58">
        <v>11</v>
      </c>
      <c r="G49" s="59">
        <v>852.03</v>
      </c>
      <c r="H49" s="58">
        <v>5</v>
      </c>
      <c r="I49" s="60">
        <v>636.30999999999995</v>
      </c>
      <c r="J49" s="93" t="s">
        <v>9</v>
      </c>
      <c r="K49" s="56">
        <v>169</v>
      </c>
      <c r="L49" s="61">
        <v>815.86</v>
      </c>
      <c r="M49" s="58"/>
      <c r="N49" s="51"/>
      <c r="O49" s="58">
        <v>149</v>
      </c>
      <c r="P49" s="51">
        <v>812.25</v>
      </c>
      <c r="Q49" s="58">
        <v>20</v>
      </c>
      <c r="R49" s="60">
        <v>842.73</v>
      </c>
      <c r="S49" s="7"/>
      <c r="U49" s="3"/>
      <c r="V49" s="3"/>
    </row>
    <row r="50" spans="1:22" x14ac:dyDescent="0.2">
      <c r="A50" s="93" t="s">
        <v>10</v>
      </c>
      <c r="B50" s="56">
        <v>102</v>
      </c>
      <c r="C50" s="62">
        <v>1330.41</v>
      </c>
      <c r="D50" s="58">
        <v>21</v>
      </c>
      <c r="E50" s="16">
        <v>1361.29</v>
      </c>
      <c r="F50" s="58">
        <v>72</v>
      </c>
      <c r="G50" s="16">
        <v>1319.7</v>
      </c>
      <c r="H50" s="58">
        <v>9</v>
      </c>
      <c r="I50" s="63">
        <v>1344.07</v>
      </c>
      <c r="J50" s="93" t="s">
        <v>10</v>
      </c>
      <c r="K50" s="56">
        <v>305</v>
      </c>
      <c r="L50" s="64">
        <v>1255.01</v>
      </c>
      <c r="M50" s="58"/>
      <c r="N50" s="16"/>
      <c r="O50" s="58">
        <v>248</v>
      </c>
      <c r="P50" s="16">
        <v>1257.26</v>
      </c>
      <c r="Q50" s="58">
        <v>57</v>
      </c>
      <c r="R50" s="63">
        <v>1245.22</v>
      </c>
      <c r="S50" s="7"/>
      <c r="U50" s="3"/>
      <c r="V50" s="3"/>
    </row>
    <row r="51" spans="1:22" x14ac:dyDescent="0.2">
      <c r="A51" s="93" t="s">
        <v>11</v>
      </c>
      <c r="B51" s="56">
        <v>434</v>
      </c>
      <c r="C51" s="62">
        <v>1778.69</v>
      </c>
      <c r="D51" s="58">
        <v>152</v>
      </c>
      <c r="E51" s="16">
        <v>1760.66</v>
      </c>
      <c r="F51" s="58">
        <v>252</v>
      </c>
      <c r="G51" s="16">
        <v>1787.5</v>
      </c>
      <c r="H51" s="58">
        <v>30</v>
      </c>
      <c r="I51" s="63">
        <v>1795.97</v>
      </c>
      <c r="J51" s="93" t="s">
        <v>11</v>
      </c>
      <c r="K51" s="56">
        <v>666</v>
      </c>
      <c r="L51" s="64">
        <v>1765.58</v>
      </c>
      <c r="M51" s="58"/>
      <c r="N51" s="16"/>
      <c r="O51" s="58">
        <v>523</v>
      </c>
      <c r="P51" s="16">
        <v>1766.94</v>
      </c>
      <c r="Q51" s="58">
        <v>143</v>
      </c>
      <c r="R51" s="63">
        <v>1760.58</v>
      </c>
      <c r="S51" s="7"/>
      <c r="U51" s="3"/>
      <c r="V51" s="3"/>
    </row>
    <row r="52" spans="1:22" x14ac:dyDescent="0.2">
      <c r="A52" s="93" t="s">
        <v>74</v>
      </c>
      <c r="B52" s="56">
        <v>596</v>
      </c>
      <c r="C52" s="62">
        <v>2266.9699999999998</v>
      </c>
      <c r="D52" s="58">
        <v>60</v>
      </c>
      <c r="E52" s="16">
        <v>2200.2399999999998</v>
      </c>
      <c r="F52" s="58">
        <v>460</v>
      </c>
      <c r="G52" s="16">
        <v>2271.0700000000002</v>
      </c>
      <c r="H52" s="58">
        <v>76</v>
      </c>
      <c r="I52" s="63">
        <v>2294.79</v>
      </c>
      <c r="J52" s="93" t="s">
        <v>74</v>
      </c>
      <c r="K52" s="56">
        <v>949</v>
      </c>
      <c r="L52" s="64">
        <v>2252.85</v>
      </c>
      <c r="M52" s="58"/>
      <c r="N52" s="16"/>
      <c r="O52" s="58">
        <v>880</v>
      </c>
      <c r="P52" s="16">
        <v>2253.88</v>
      </c>
      <c r="Q52" s="58">
        <v>69</v>
      </c>
      <c r="R52" s="63">
        <v>2239.66</v>
      </c>
      <c r="S52" s="7"/>
      <c r="U52" s="3"/>
      <c r="V52" s="3"/>
    </row>
    <row r="53" spans="1:22" x14ac:dyDescent="0.2">
      <c r="A53" s="93" t="s">
        <v>62</v>
      </c>
      <c r="B53" s="56">
        <v>1374</v>
      </c>
      <c r="C53" s="62">
        <v>2801.08</v>
      </c>
      <c r="D53" s="58">
        <v>263</v>
      </c>
      <c r="E53" s="16">
        <v>2850.74</v>
      </c>
      <c r="F53" s="58">
        <v>946</v>
      </c>
      <c r="G53" s="16">
        <v>2788.74</v>
      </c>
      <c r="H53" s="58">
        <v>165</v>
      </c>
      <c r="I53" s="63">
        <v>2792.67</v>
      </c>
      <c r="J53" s="93" t="s">
        <v>62</v>
      </c>
      <c r="K53" s="56">
        <v>1161</v>
      </c>
      <c r="L53" s="64">
        <v>2755.55</v>
      </c>
      <c r="M53" s="58"/>
      <c r="N53" s="16"/>
      <c r="O53" s="58">
        <v>1034</v>
      </c>
      <c r="P53" s="16">
        <v>2739.39</v>
      </c>
      <c r="Q53" s="58">
        <v>127</v>
      </c>
      <c r="R53" s="63">
        <v>2887.08</v>
      </c>
      <c r="S53" s="7"/>
      <c r="U53" s="3"/>
      <c r="V53" s="3"/>
    </row>
    <row r="54" spans="1:22" x14ac:dyDescent="0.2">
      <c r="A54" s="93" t="s">
        <v>63</v>
      </c>
      <c r="B54" s="56">
        <v>3860</v>
      </c>
      <c r="C54" s="62">
        <v>3290.29</v>
      </c>
      <c r="D54" s="58">
        <v>1171</v>
      </c>
      <c r="E54" s="16">
        <v>3285.01</v>
      </c>
      <c r="F54" s="58">
        <v>2493</v>
      </c>
      <c r="G54" s="16">
        <v>3296.34</v>
      </c>
      <c r="H54" s="58">
        <v>196</v>
      </c>
      <c r="I54" s="63">
        <v>3244.8</v>
      </c>
      <c r="J54" s="93" t="s">
        <v>63</v>
      </c>
      <c r="K54" s="56">
        <v>780</v>
      </c>
      <c r="L54" s="64">
        <v>3277.51</v>
      </c>
      <c r="M54" s="58"/>
      <c r="N54" s="16"/>
      <c r="O54" s="58">
        <v>647</v>
      </c>
      <c r="P54" s="16">
        <v>3274.86</v>
      </c>
      <c r="Q54" s="58">
        <v>133</v>
      </c>
      <c r="R54" s="63">
        <v>3290.39</v>
      </c>
      <c r="S54" s="7"/>
      <c r="U54" s="3"/>
      <c r="V54" s="3"/>
    </row>
    <row r="55" spans="1:22" x14ac:dyDescent="0.2">
      <c r="A55" s="93" t="s">
        <v>64</v>
      </c>
      <c r="B55" s="56">
        <v>2966</v>
      </c>
      <c r="C55" s="62">
        <v>3766.43</v>
      </c>
      <c r="D55" s="58">
        <v>1365</v>
      </c>
      <c r="E55" s="16">
        <v>3804.48</v>
      </c>
      <c r="F55" s="58">
        <v>1382</v>
      </c>
      <c r="G55" s="16">
        <v>3735.17</v>
      </c>
      <c r="H55" s="58">
        <v>219</v>
      </c>
      <c r="I55" s="63">
        <v>3726.47</v>
      </c>
      <c r="J55" s="93" t="s">
        <v>64</v>
      </c>
      <c r="K55" s="56">
        <v>404</v>
      </c>
      <c r="L55" s="64">
        <v>3746.17</v>
      </c>
      <c r="M55" s="58"/>
      <c r="N55" s="16"/>
      <c r="O55" s="58">
        <v>309</v>
      </c>
      <c r="P55" s="16">
        <v>3753.47</v>
      </c>
      <c r="Q55" s="58">
        <v>95</v>
      </c>
      <c r="R55" s="63">
        <v>3722.41</v>
      </c>
      <c r="S55" s="7"/>
      <c r="U55" s="3"/>
      <c r="V55" s="3"/>
    </row>
    <row r="56" spans="1:22" x14ac:dyDescent="0.2">
      <c r="A56" s="93" t="s">
        <v>65</v>
      </c>
      <c r="B56" s="56">
        <v>2830</v>
      </c>
      <c r="C56" s="62">
        <v>4203.71</v>
      </c>
      <c r="D56" s="58">
        <v>951</v>
      </c>
      <c r="E56" s="16">
        <v>4218.99</v>
      </c>
      <c r="F56" s="58">
        <v>1727</v>
      </c>
      <c r="G56" s="16">
        <v>4193.9399999999996</v>
      </c>
      <c r="H56" s="58">
        <v>152</v>
      </c>
      <c r="I56" s="63">
        <v>4219.12</v>
      </c>
      <c r="J56" s="93" t="s">
        <v>65</v>
      </c>
      <c r="K56" s="56">
        <v>880</v>
      </c>
      <c r="L56" s="64">
        <v>4164.92</v>
      </c>
      <c r="M56" s="58"/>
      <c r="N56" s="16"/>
      <c r="O56" s="58">
        <v>751</v>
      </c>
      <c r="P56" s="16">
        <v>4166.25</v>
      </c>
      <c r="Q56" s="58">
        <v>129</v>
      </c>
      <c r="R56" s="63">
        <v>4157.1899999999996</v>
      </c>
      <c r="S56" s="7"/>
      <c r="U56" s="3"/>
      <c r="V56" s="3"/>
    </row>
    <row r="57" spans="1:22" x14ac:dyDescent="0.2">
      <c r="A57" s="93" t="s">
        <v>66</v>
      </c>
      <c r="B57" s="56">
        <v>1221</v>
      </c>
      <c r="C57" s="62">
        <v>4736.97</v>
      </c>
      <c r="D57" s="58">
        <v>609</v>
      </c>
      <c r="E57" s="16">
        <v>4761.1000000000004</v>
      </c>
      <c r="F57" s="58">
        <v>498</v>
      </c>
      <c r="G57" s="16">
        <v>4708.1400000000003</v>
      </c>
      <c r="H57" s="58">
        <v>114</v>
      </c>
      <c r="I57" s="63">
        <v>4734.0600000000004</v>
      </c>
      <c r="J57" s="93" t="s">
        <v>66</v>
      </c>
      <c r="K57" s="56">
        <v>607</v>
      </c>
      <c r="L57" s="64">
        <v>4768.08</v>
      </c>
      <c r="M57" s="58"/>
      <c r="N57" s="16"/>
      <c r="O57" s="58">
        <v>537</v>
      </c>
      <c r="P57" s="16">
        <v>4770.88</v>
      </c>
      <c r="Q57" s="58">
        <v>70</v>
      </c>
      <c r="R57" s="63">
        <v>4746.58</v>
      </c>
      <c r="S57" s="7"/>
      <c r="U57" s="3"/>
      <c r="V57" s="3"/>
    </row>
    <row r="58" spans="1:22" x14ac:dyDescent="0.2">
      <c r="A58" s="93" t="s">
        <v>12</v>
      </c>
      <c r="B58" s="56">
        <v>1308</v>
      </c>
      <c r="C58" s="62">
        <v>5396.64</v>
      </c>
      <c r="D58" s="58">
        <v>849</v>
      </c>
      <c r="E58" s="16">
        <v>5408.62</v>
      </c>
      <c r="F58" s="58">
        <v>348</v>
      </c>
      <c r="G58" s="16">
        <v>5356.59</v>
      </c>
      <c r="H58" s="58">
        <v>111</v>
      </c>
      <c r="I58" s="63">
        <v>5430.61</v>
      </c>
      <c r="J58" s="93" t="s">
        <v>12</v>
      </c>
      <c r="K58" s="56">
        <v>431</v>
      </c>
      <c r="L58" s="19">
        <v>5483.37</v>
      </c>
      <c r="M58" s="58"/>
      <c r="N58" s="16"/>
      <c r="O58" s="58">
        <v>389</v>
      </c>
      <c r="P58" s="16">
        <v>5491.81</v>
      </c>
      <c r="Q58" s="58">
        <v>42</v>
      </c>
      <c r="R58" s="63">
        <v>5405.2</v>
      </c>
      <c r="S58" s="7"/>
      <c r="U58" s="3"/>
      <c r="V58" s="3"/>
    </row>
    <row r="59" spans="1:22" x14ac:dyDescent="0.2">
      <c r="A59" s="93" t="s">
        <v>13</v>
      </c>
      <c r="B59" s="56">
        <v>694</v>
      </c>
      <c r="C59" s="62">
        <v>6446.01</v>
      </c>
      <c r="D59" s="58">
        <v>557</v>
      </c>
      <c r="E59" s="16">
        <v>6447.48</v>
      </c>
      <c r="F59" s="58">
        <v>87</v>
      </c>
      <c r="G59" s="16">
        <v>6440.01</v>
      </c>
      <c r="H59" s="58">
        <v>50</v>
      </c>
      <c r="I59" s="63">
        <v>6440</v>
      </c>
      <c r="J59" s="93" t="s">
        <v>13</v>
      </c>
      <c r="K59" s="56">
        <v>225</v>
      </c>
      <c r="L59" s="19">
        <v>6495.81</v>
      </c>
      <c r="M59" s="58"/>
      <c r="N59" s="16"/>
      <c r="O59" s="58">
        <v>207</v>
      </c>
      <c r="P59" s="16">
        <v>6489.44</v>
      </c>
      <c r="Q59" s="58">
        <v>18</v>
      </c>
      <c r="R59" s="63">
        <v>6569.09</v>
      </c>
      <c r="S59" s="7"/>
      <c r="U59" s="3"/>
      <c r="V59" s="3"/>
    </row>
    <row r="60" spans="1:22" x14ac:dyDescent="0.2">
      <c r="A60" s="93" t="s">
        <v>14</v>
      </c>
      <c r="B60" s="56">
        <v>218</v>
      </c>
      <c r="C60" s="62">
        <v>7424.47</v>
      </c>
      <c r="D60" s="58">
        <v>147</v>
      </c>
      <c r="E60" s="16">
        <v>7392.3</v>
      </c>
      <c r="F60" s="58">
        <v>47</v>
      </c>
      <c r="G60" s="16">
        <v>7453.48</v>
      </c>
      <c r="H60" s="58">
        <v>24</v>
      </c>
      <c r="I60" s="63">
        <v>7564.7</v>
      </c>
      <c r="J60" s="93" t="s">
        <v>14</v>
      </c>
      <c r="K60" s="56">
        <v>101</v>
      </c>
      <c r="L60" s="19">
        <v>7400.08</v>
      </c>
      <c r="M60" s="58"/>
      <c r="N60" s="16"/>
      <c r="O60" s="58">
        <v>96</v>
      </c>
      <c r="P60" s="16">
        <v>7393.75</v>
      </c>
      <c r="Q60" s="58">
        <v>5</v>
      </c>
      <c r="R60" s="63">
        <v>7521.71</v>
      </c>
      <c r="S60" s="7"/>
      <c r="U60" s="3"/>
      <c r="V60" s="3"/>
    </row>
    <row r="61" spans="1:22" x14ac:dyDescent="0.2">
      <c r="A61" s="93" t="s">
        <v>75</v>
      </c>
      <c r="B61" s="56">
        <v>237</v>
      </c>
      <c r="C61" s="62">
        <v>9286.2199999999993</v>
      </c>
      <c r="D61" s="58">
        <v>173</v>
      </c>
      <c r="E61" s="16">
        <v>9344.7099999999991</v>
      </c>
      <c r="F61" s="58">
        <v>51</v>
      </c>
      <c r="G61" s="16">
        <v>9124.3799999999992</v>
      </c>
      <c r="H61" s="58">
        <v>13</v>
      </c>
      <c r="I61" s="63">
        <v>9142.77</v>
      </c>
      <c r="J61" s="93" t="s">
        <v>75</v>
      </c>
      <c r="K61" s="56">
        <v>62</v>
      </c>
      <c r="L61" s="19">
        <v>8961.5400000000009</v>
      </c>
      <c r="M61" s="58"/>
      <c r="N61" s="16"/>
      <c r="O61" s="58">
        <v>59</v>
      </c>
      <c r="P61" s="16">
        <v>8958.48</v>
      </c>
      <c r="Q61" s="58">
        <v>3</v>
      </c>
      <c r="R61" s="63">
        <v>9021.61</v>
      </c>
      <c r="S61" s="7"/>
      <c r="U61" s="3"/>
      <c r="V61" s="3"/>
    </row>
    <row r="62" spans="1:22" x14ac:dyDescent="0.2">
      <c r="A62" s="48" t="s">
        <v>1</v>
      </c>
      <c r="B62" s="65">
        <v>15857</v>
      </c>
      <c r="C62" s="66">
        <v>3974.54</v>
      </c>
      <c r="D62" s="65">
        <v>6318</v>
      </c>
      <c r="E62" s="66">
        <v>4434.33</v>
      </c>
      <c r="F62" s="65">
        <v>8374</v>
      </c>
      <c r="G62" s="66">
        <v>3635.67</v>
      </c>
      <c r="H62" s="65">
        <v>1165</v>
      </c>
      <c r="I62" s="66">
        <v>3916.83</v>
      </c>
      <c r="J62" s="48" t="s">
        <v>1</v>
      </c>
      <c r="K62" s="65">
        <v>6780</v>
      </c>
      <c r="L62" s="66">
        <v>3363.03</v>
      </c>
      <c r="M62" s="65"/>
      <c r="N62" s="66"/>
      <c r="O62" s="65">
        <v>5867</v>
      </c>
      <c r="P62" s="66">
        <v>3386.75</v>
      </c>
      <c r="Q62" s="65">
        <v>913</v>
      </c>
      <c r="R62" s="66">
        <v>3210.62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zoomScale="110" zoomScaleNormal="110" workbookViewId="0">
      <selection activeCell="T15" sqref="T15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52" t="s">
        <v>24</v>
      </c>
      <c r="B6" s="152"/>
      <c r="C6" s="152"/>
      <c r="D6" s="152"/>
      <c r="E6" s="152"/>
      <c r="F6" s="152"/>
      <c r="G6" s="152"/>
      <c r="H6" s="152"/>
      <c r="I6" s="152"/>
      <c r="J6" s="152" t="s">
        <v>25</v>
      </c>
      <c r="K6" s="152"/>
      <c r="L6" s="152"/>
      <c r="M6" s="152"/>
      <c r="N6" s="152"/>
      <c r="O6" s="152"/>
      <c r="P6" s="152"/>
      <c r="Q6" s="152"/>
      <c r="R6" s="152"/>
    </row>
    <row r="7" spans="1:23" ht="12.75" x14ac:dyDescent="0.2">
      <c r="A7" s="152" t="s">
        <v>23</v>
      </c>
      <c r="B7" s="152"/>
      <c r="C7" s="152"/>
      <c r="D7" s="152"/>
      <c r="E7" s="152"/>
      <c r="F7" s="152"/>
      <c r="G7" s="152"/>
      <c r="H7" s="152"/>
      <c r="I7" s="152"/>
      <c r="J7" s="152" t="s">
        <v>23</v>
      </c>
      <c r="K7" s="152"/>
      <c r="L7" s="152"/>
      <c r="M7" s="152"/>
      <c r="N7" s="152"/>
      <c r="O7" s="152"/>
      <c r="P7" s="152"/>
      <c r="Q7" s="152"/>
      <c r="R7" s="152"/>
    </row>
    <row r="8" spans="1:23" ht="12.75" x14ac:dyDescent="0.2">
      <c r="A8" s="153" t="s">
        <v>68</v>
      </c>
      <c r="B8" s="153"/>
      <c r="C8" s="153"/>
      <c r="D8" s="153"/>
      <c r="E8" s="153"/>
      <c r="F8" s="153"/>
      <c r="G8" s="153"/>
      <c r="H8" s="153"/>
      <c r="I8" s="153"/>
      <c r="J8" s="152" t="s">
        <v>58</v>
      </c>
      <c r="K8" s="152"/>
      <c r="L8" s="152"/>
      <c r="M8" s="152"/>
      <c r="N8" s="152"/>
      <c r="O8" s="152"/>
      <c r="P8" s="152"/>
      <c r="Q8" s="152"/>
      <c r="R8" s="152"/>
    </row>
    <row r="9" spans="1:23" ht="12.75" x14ac:dyDescent="0.2">
      <c r="A9" s="153" t="s">
        <v>72</v>
      </c>
      <c r="B9" s="153"/>
      <c r="C9" s="153"/>
      <c r="D9" s="153"/>
      <c r="E9" s="153"/>
      <c r="F9" s="153"/>
      <c r="G9" s="153"/>
      <c r="H9" s="153"/>
      <c r="I9" s="153"/>
      <c r="J9" s="152" t="s">
        <v>69</v>
      </c>
      <c r="K9" s="152"/>
      <c r="L9" s="152"/>
      <c r="M9" s="152"/>
      <c r="N9" s="152"/>
      <c r="O9" s="152"/>
      <c r="P9" s="152"/>
      <c r="Q9" s="152"/>
      <c r="R9" s="152"/>
    </row>
    <row r="10" spans="1:23" ht="12.75" x14ac:dyDescent="0.2">
      <c r="A10" s="154" t="str">
        <f>'u veljači 2021.-prema svotama'!A10:I10</f>
        <v>za siječanj 2021. (isplata u veljači 2021.)</v>
      </c>
      <c r="B10" s="154"/>
      <c r="C10" s="154"/>
      <c r="D10" s="154"/>
      <c r="E10" s="154"/>
      <c r="F10" s="154"/>
      <c r="G10" s="154"/>
      <c r="H10" s="154"/>
      <c r="I10" s="154"/>
      <c r="J10" s="153" t="s">
        <v>72</v>
      </c>
      <c r="K10" s="153"/>
      <c r="L10" s="153"/>
      <c r="M10" s="153"/>
      <c r="N10" s="153"/>
      <c r="O10" s="153"/>
      <c r="P10" s="153"/>
      <c r="Q10" s="153"/>
      <c r="R10" s="153"/>
    </row>
    <row r="11" spans="1:23" ht="12.75" customHeight="1" x14ac:dyDescent="0.2">
      <c r="J11" s="154" t="str">
        <f>A10</f>
        <v>za siječanj 2021. (isplata u veljači 2021.)</v>
      </c>
      <c r="K11" s="154"/>
      <c r="L11" s="154"/>
      <c r="M11" s="154"/>
      <c r="N11" s="154"/>
      <c r="O11" s="154"/>
      <c r="P11" s="154"/>
      <c r="Q11" s="154"/>
      <c r="R11" s="154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55" t="s">
        <v>6</v>
      </c>
      <c r="C13" s="156"/>
      <c r="D13" s="156"/>
      <c r="E13" s="156"/>
      <c r="F13" s="156"/>
      <c r="G13" s="156"/>
      <c r="H13" s="156"/>
      <c r="I13" s="157"/>
      <c r="J13" s="29"/>
      <c r="K13" s="155" t="s">
        <v>6</v>
      </c>
      <c r="L13" s="156"/>
      <c r="M13" s="156"/>
      <c r="N13" s="156"/>
      <c r="O13" s="156"/>
      <c r="P13" s="156"/>
      <c r="Q13" s="156"/>
      <c r="R13" s="157"/>
    </row>
    <row r="14" spans="1:23" x14ac:dyDescent="0.2">
      <c r="A14" s="30"/>
      <c r="B14" s="155" t="s">
        <v>1</v>
      </c>
      <c r="C14" s="157"/>
      <c r="D14" s="155" t="s">
        <v>7</v>
      </c>
      <c r="E14" s="157"/>
      <c r="F14" s="155" t="s">
        <v>70</v>
      </c>
      <c r="G14" s="157"/>
      <c r="H14" s="155" t="s">
        <v>8</v>
      </c>
      <c r="I14" s="157"/>
      <c r="J14" s="30"/>
      <c r="K14" s="155" t="s">
        <v>1</v>
      </c>
      <c r="L14" s="157"/>
      <c r="M14" s="155" t="s">
        <v>29</v>
      </c>
      <c r="N14" s="157"/>
      <c r="O14" s="155" t="s">
        <v>70</v>
      </c>
      <c r="P14" s="157"/>
      <c r="Q14" s="155" t="s">
        <v>8</v>
      </c>
      <c r="R14" s="157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3325</v>
      </c>
      <c r="C17" s="37">
        <v>331.02</v>
      </c>
      <c r="D17" s="38">
        <v>910</v>
      </c>
      <c r="E17" s="39">
        <v>299.41000000000003</v>
      </c>
      <c r="F17" s="38">
        <v>1796</v>
      </c>
      <c r="G17" s="39">
        <v>343.98</v>
      </c>
      <c r="H17" s="38">
        <v>619</v>
      </c>
      <c r="I17" s="40">
        <v>339.91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23080</v>
      </c>
      <c r="C18" s="43">
        <v>809.53</v>
      </c>
      <c r="D18" s="38">
        <v>9322</v>
      </c>
      <c r="E18" s="39">
        <v>800.99</v>
      </c>
      <c r="F18" s="38">
        <v>4069</v>
      </c>
      <c r="G18" s="39">
        <v>822.07</v>
      </c>
      <c r="H18" s="38">
        <v>9689</v>
      </c>
      <c r="I18" s="40">
        <v>812.48</v>
      </c>
      <c r="J18" s="93" t="s">
        <v>9</v>
      </c>
      <c r="K18" s="36">
        <v>13</v>
      </c>
      <c r="L18" s="43">
        <v>882.77</v>
      </c>
      <c r="M18" s="38" t="s">
        <v>103</v>
      </c>
      <c r="N18" s="42" t="s">
        <v>104</v>
      </c>
      <c r="O18" s="38">
        <v>13</v>
      </c>
      <c r="P18" s="39">
        <v>882.77</v>
      </c>
      <c r="Q18" s="38" t="s">
        <v>103</v>
      </c>
      <c r="R18" s="40" t="s">
        <v>104</v>
      </c>
      <c r="W18" s="120">
        <f>C31-'u veljači 2021.'!E21</f>
        <v>0</v>
      </c>
    </row>
    <row r="19" spans="1:23" x14ac:dyDescent="0.2">
      <c r="A19" s="93" t="s">
        <v>10</v>
      </c>
      <c r="B19" s="36">
        <v>93573</v>
      </c>
      <c r="C19" s="44">
        <v>1248.26</v>
      </c>
      <c r="D19" s="38">
        <v>48496</v>
      </c>
      <c r="E19" s="45">
        <v>1249.71</v>
      </c>
      <c r="F19" s="38">
        <v>13289</v>
      </c>
      <c r="G19" s="45">
        <v>1299.54</v>
      </c>
      <c r="H19" s="38">
        <v>31788</v>
      </c>
      <c r="I19" s="46">
        <v>1224.5999999999999</v>
      </c>
      <c r="J19" s="93" t="s">
        <v>10</v>
      </c>
      <c r="K19" s="36">
        <v>43</v>
      </c>
      <c r="L19" s="44">
        <v>1323.84</v>
      </c>
      <c r="M19" s="38">
        <v>2</v>
      </c>
      <c r="N19" s="45">
        <v>1331.79</v>
      </c>
      <c r="O19" s="38">
        <v>31</v>
      </c>
      <c r="P19" s="39">
        <v>1317.13</v>
      </c>
      <c r="Q19" s="38">
        <v>10</v>
      </c>
      <c r="R19" s="46">
        <v>1343.04</v>
      </c>
    </row>
    <row r="20" spans="1:23" x14ac:dyDescent="0.2">
      <c r="A20" s="93" t="s">
        <v>11</v>
      </c>
      <c r="B20" s="36">
        <v>142735</v>
      </c>
      <c r="C20" s="44">
        <v>1770.46</v>
      </c>
      <c r="D20" s="38">
        <v>84527</v>
      </c>
      <c r="E20" s="45">
        <v>1775.04</v>
      </c>
      <c r="F20" s="38">
        <v>27844</v>
      </c>
      <c r="G20" s="45">
        <v>1779.1</v>
      </c>
      <c r="H20" s="38">
        <v>30364</v>
      </c>
      <c r="I20" s="46">
        <v>1749.81</v>
      </c>
      <c r="J20" s="93" t="s">
        <v>11</v>
      </c>
      <c r="K20" s="36">
        <v>173</v>
      </c>
      <c r="L20" s="44">
        <v>1823.69</v>
      </c>
      <c r="M20" s="38" t="s">
        <v>103</v>
      </c>
      <c r="N20" s="45" t="s">
        <v>104</v>
      </c>
      <c r="O20" s="38">
        <v>98</v>
      </c>
      <c r="P20" s="45">
        <v>1768.62</v>
      </c>
      <c r="Q20" s="38">
        <v>75</v>
      </c>
      <c r="R20" s="46">
        <v>1895.66</v>
      </c>
    </row>
    <row r="21" spans="1:23" x14ac:dyDescent="0.2">
      <c r="A21" s="93" t="s">
        <v>61</v>
      </c>
      <c r="B21" s="36">
        <v>195663</v>
      </c>
      <c r="C21" s="44">
        <v>2246.4</v>
      </c>
      <c r="D21" s="38">
        <v>123085</v>
      </c>
      <c r="E21" s="45">
        <v>2252.08</v>
      </c>
      <c r="F21" s="38">
        <v>25556</v>
      </c>
      <c r="G21" s="45">
        <v>2252.7800000000002</v>
      </c>
      <c r="H21" s="38">
        <v>47022</v>
      </c>
      <c r="I21" s="46">
        <v>2228.0500000000002</v>
      </c>
      <c r="J21" s="93" t="s">
        <v>61</v>
      </c>
      <c r="K21" s="36">
        <v>1607</v>
      </c>
      <c r="L21" s="44">
        <v>2322.09</v>
      </c>
      <c r="M21" s="38">
        <v>17</v>
      </c>
      <c r="N21" s="45">
        <v>2294.1999999999998</v>
      </c>
      <c r="O21" s="38">
        <v>1074</v>
      </c>
      <c r="P21" s="45">
        <v>2355.6</v>
      </c>
      <c r="Q21" s="38">
        <v>516</v>
      </c>
      <c r="R21" s="46">
        <v>2253.25</v>
      </c>
    </row>
    <row r="22" spans="1:23" x14ac:dyDescent="0.2">
      <c r="A22" s="93" t="s">
        <v>62</v>
      </c>
      <c r="B22" s="36">
        <v>147780</v>
      </c>
      <c r="C22" s="44">
        <v>2766.1</v>
      </c>
      <c r="D22" s="38">
        <v>106352</v>
      </c>
      <c r="E22" s="45">
        <v>2776.26</v>
      </c>
      <c r="F22" s="38">
        <v>14028</v>
      </c>
      <c r="G22" s="45">
        <v>2767.18</v>
      </c>
      <c r="H22" s="38">
        <v>27400</v>
      </c>
      <c r="I22" s="46">
        <v>2726.12</v>
      </c>
      <c r="J22" s="93" t="s">
        <v>62</v>
      </c>
      <c r="K22" s="36">
        <v>4339</v>
      </c>
      <c r="L22" s="44">
        <v>2830.62</v>
      </c>
      <c r="M22" s="38">
        <v>800</v>
      </c>
      <c r="N22" s="45">
        <v>2949.12</v>
      </c>
      <c r="O22" s="38">
        <v>2754</v>
      </c>
      <c r="P22" s="45">
        <v>2810.65</v>
      </c>
      <c r="Q22" s="38">
        <v>785</v>
      </c>
      <c r="R22" s="46">
        <v>2779.93</v>
      </c>
    </row>
    <row r="23" spans="1:23" x14ac:dyDescent="0.2">
      <c r="A23" s="93" t="s">
        <v>63</v>
      </c>
      <c r="B23" s="36">
        <v>110616</v>
      </c>
      <c r="C23" s="44">
        <v>3231.61</v>
      </c>
      <c r="D23" s="38">
        <v>86795</v>
      </c>
      <c r="E23" s="45">
        <v>3235.55</v>
      </c>
      <c r="F23" s="38">
        <v>8029</v>
      </c>
      <c r="G23" s="45">
        <v>3194.95</v>
      </c>
      <c r="H23" s="38">
        <v>15792</v>
      </c>
      <c r="I23" s="46">
        <v>3228.62</v>
      </c>
      <c r="J23" s="93" t="s">
        <v>63</v>
      </c>
      <c r="K23" s="36">
        <v>6434</v>
      </c>
      <c r="L23" s="44">
        <v>3244.98</v>
      </c>
      <c r="M23" s="38">
        <v>1420</v>
      </c>
      <c r="N23" s="45">
        <v>3195.02</v>
      </c>
      <c r="O23" s="38">
        <v>4579</v>
      </c>
      <c r="P23" s="45">
        <v>3260.21</v>
      </c>
      <c r="Q23" s="38">
        <v>435</v>
      </c>
      <c r="R23" s="46">
        <v>3247.82</v>
      </c>
    </row>
    <row r="24" spans="1:23" x14ac:dyDescent="0.2">
      <c r="A24" s="93" t="s">
        <v>64</v>
      </c>
      <c r="B24" s="36">
        <v>77880</v>
      </c>
      <c r="C24" s="44">
        <v>3735.65</v>
      </c>
      <c r="D24" s="38">
        <v>66096</v>
      </c>
      <c r="E24" s="45">
        <v>3737.35</v>
      </c>
      <c r="F24" s="38">
        <v>3180</v>
      </c>
      <c r="G24" s="45">
        <v>3715.41</v>
      </c>
      <c r="H24" s="38">
        <v>8604</v>
      </c>
      <c r="I24" s="46">
        <v>3730.05</v>
      </c>
      <c r="J24" s="93" t="s">
        <v>64</v>
      </c>
      <c r="K24" s="36">
        <v>4590</v>
      </c>
      <c r="L24" s="44">
        <v>3745.95</v>
      </c>
      <c r="M24" s="38">
        <v>445</v>
      </c>
      <c r="N24" s="45">
        <v>3661.63</v>
      </c>
      <c r="O24" s="38">
        <v>3551</v>
      </c>
      <c r="P24" s="45">
        <v>3760.38</v>
      </c>
      <c r="Q24" s="38">
        <v>594</v>
      </c>
      <c r="R24" s="46">
        <v>3722.83</v>
      </c>
    </row>
    <row r="25" spans="1:23" x14ac:dyDescent="0.2">
      <c r="A25" s="93" t="s">
        <v>65</v>
      </c>
      <c r="B25" s="36">
        <v>61542</v>
      </c>
      <c r="C25" s="44">
        <v>4231.53</v>
      </c>
      <c r="D25" s="38">
        <v>54019</v>
      </c>
      <c r="E25" s="45">
        <v>4234.18</v>
      </c>
      <c r="F25" s="38">
        <v>1504</v>
      </c>
      <c r="G25" s="45">
        <v>4205.55</v>
      </c>
      <c r="H25" s="38">
        <v>6019</v>
      </c>
      <c r="I25" s="46">
        <v>4214.22</v>
      </c>
      <c r="J25" s="93" t="s">
        <v>65</v>
      </c>
      <c r="K25" s="36">
        <v>7383</v>
      </c>
      <c r="L25" s="44">
        <v>4209.49</v>
      </c>
      <c r="M25" s="38">
        <v>140</v>
      </c>
      <c r="N25" s="45">
        <v>4177.03</v>
      </c>
      <c r="O25" s="38">
        <v>6410</v>
      </c>
      <c r="P25" s="45">
        <v>4203.8500000000004</v>
      </c>
      <c r="Q25" s="38">
        <v>833</v>
      </c>
      <c r="R25" s="46">
        <v>4258.33</v>
      </c>
    </row>
    <row r="26" spans="1:23" x14ac:dyDescent="0.2">
      <c r="A26" s="93" t="s">
        <v>66</v>
      </c>
      <c r="B26" s="36">
        <v>38937</v>
      </c>
      <c r="C26" s="44">
        <v>4729.92</v>
      </c>
      <c r="D26" s="38">
        <v>35309</v>
      </c>
      <c r="E26" s="45">
        <v>4730.2700000000004</v>
      </c>
      <c r="F26" s="38">
        <v>602</v>
      </c>
      <c r="G26" s="45">
        <v>4726.1400000000003</v>
      </c>
      <c r="H26" s="38">
        <v>3026</v>
      </c>
      <c r="I26" s="46">
        <v>4726.62</v>
      </c>
      <c r="J26" s="93" t="s">
        <v>66</v>
      </c>
      <c r="K26" s="36">
        <v>3570</v>
      </c>
      <c r="L26" s="44">
        <v>4740.01</v>
      </c>
      <c r="M26" s="38">
        <v>41</v>
      </c>
      <c r="N26" s="45">
        <v>4744.95</v>
      </c>
      <c r="O26" s="38">
        <v>2995</v>
      </c>
      <c r="P26" s="45">
        <v>4744.13</v>
      </c>
      <c r="Q26" s="38">
        <v>534</v>
      </c>
      <c r="R26" s="46">
        <v>4716.5600000000004</v>
      </c>
    </row>
    <row r="27" spans="1:23" x14ac:dyDescent="0.2">
      <c r="A27" s="93" t="s">
        <v>12</v>
      </c>
      <c r="B27" s="36">
        <v>39404</v>
      </c>
      <c r="C27" s="47">
        <v>5425.9</v>
      </c>
      <c r="D27" s="38">
        <v>35547</v>
      </c>
      <c r="E27" s="45">
        <v>5426.83</v>
      </c>
      <c r="F27" s="38">
        <v>597</v>
      </c>
      <c r="G27" s="45">
        <v>5409.31</v>
      </c>
      <c r="H27" s="38">
        <v>3260</v>
      </c>
      <c r="I27" s="46">
        <v>5418.82</v>
      </c>
      <c r="J27" s="93" t="s">
        <v>12</v>
      </c>
      <c r="K27" s="36">
        <v>9094</v>
      </c>
      <c r="L27" s="47">
        <v>5404.82</v>
      </c>
      <c r="M27" s="38">
        <v>85</v>
      </c>
      <c r="N27" s="45">
        <v>5353.36</v>
      </c>
      <c r="O27" s="38">
        <v>7574</v>
      </c>
      <c r="P27" s="45">
        <v>5394.72</v>
      </c>
      <c r="Q27" s="38">
        <v>1435</v>
      </c>
      <c r="R27" s="46">
        <v>5461.2</v>
      </c>
    </row>
    <row r="28" spans="1:23" x14ac:dyDescent="0.2">
      <c r="A28" s="93" t="s">
        <v>13</v>
      </c>
      <c r="B28" s="36">
        <v>18360</v>
      </c>
      <c r="C28" s="47">
        <v>6407.98</v>
      </c>
      <c r="D28" s="38">
        <v>16758</v>
      </c>
      <c r="E28" s="45">
        <v>6414.36</v>
      </c>
      <c r="F28" s="38">
        <v>254</v>
      </c>
      <c r="G28" s="45">
        <v>6414.75</v>
      </c>
      <c r="H28" s="38">
        <v>1348</v>
      </c>
      <c r="I28" s="46">
        <v>6327.34</v>
      </c>
      <c r="J28" s="93" t="s">
        <v>13</v>
      </c>
      <c r="K28" s="36">
        <v>8275</v>
      </c>
      <c r="L28" s="47">
        <v>6435.81</v>
      </c>
      <c r="M28" s="38">
        <v>43</v>
      </c>
      <c r="N28" s="45">
        <v>6341.73</v>
      </c>
      <c r="O28" s="38">
        <v>7211</v>
      </c>
      <c r="P28" s="45">
        <v>6431.63</v>
      </c>
      <c r="Q28" s="38">
        <v>1021</v>
      </c>
      <c r="R28" s="46">
        <v>6469.31</v>
      </c>
    </row>
    <row r="29" spans="1:23" x14ac:dyDescent="0.2">
      <c r="A29" s="93" t="s">
        <v>14</v>
      </c>
      <c r="B29" s="36">
        <v>7064</v>
      </c>
      <c r="C29" s="47">
        <v>7429.8</v>
      </c>
      <c r="D29" s="38">
        <v>6704</v>
      </c>
      <c r="E29" s="45">
        <v>7429.74</v>
      </c>
      <c r="F29" s="38">
        <v>71</v>
      </c>
      <c r="G29" s="45">
        <v>7463.23</v>
      </c>
      <c r="H29" s="38">
        <v>289</v>
      </c>
      <c r="I29" s="46">
        <v>7423.05</v>
      </c>
      <c r="J29" s="93" t="s">
        <v>14</v>
      </c>
      <c r="K29" s="36">
        <v>8988</v>
      </c>
      <c r="L29" s="47">
        <v>7604.19</v>
      </c>
      <c r="M29" s="38">
        <v>17</v>
      </c>
      <c r="N29" s="45">
        <v>7425.87</v>
      </c>
      <c r="O29" s="38">
        <v>6084</v>
      </c>
      <c r="P29" s="45">
        <v>7567.86</v>
      </c>
      <c r="Q29" s="38">
        <v>2887</v>
      </c>
      <c r="R29" s="46">
        <v>7681.82</v>
      </c>
    </row>
    <row r="30" spans="1:23" x14ac:dyDescent="0.2">
      <c r="A30" s="93" t="s">
        <v>67</v>
      </c>
      <c r="B30" s="36">
        <v>7819</v>
      </c>
      <c r="C30" s="47">
        <v>9340.9</v>
      </c>
      <c r="D30" s="38">
        <v>7642</v>
      </c>
      <c r="E30" s="45">
        <v>9341.41</v>
      </c>
      <c r="F30" s="38">
        <v>34</v>
      </c>
      <c r="G30" s="45">
        <v>9187.75</v>
      </c>
      <c r="H30" s="38">
        <v>143</v>
      </c>
      <c r="I30" s="46">
        <v>9350.09</v>
      </c>
      <c r="J30" s="93" t="s">
        <v>67</v>
      </c>
      <c r="K30" s="36">
        <v>16320</v>
      </c>
      <c r="L30" s="47">
        <v>9406.9699999999993</v>
      </c>
      <c r="M30" s="38">
        <v>8</v>
      </c>
      <c r="N30" s="45">
        <v>9217.84</v>
      </c>
      <c r="O30" s="38">
        <v>10746</v>
      </c>
      <c r="P30" s="45">
        <v>9464.07</v>
      </c>
      <c r="Q30" s="38">
        <v>5566</v>
      </c>
      <c r="R30" s="46">
        <v>9296.99</v>
      </c>
    </row>
    <row r="31" spans="1:23" x14ac:dyDescent="0.2">
      <c r="A31" s="48" t="s">
        <v>1</v>
      </c>
      <c r="B31" s="49">
        <v>967778</v>
      </c>
      <c r="C31" s="50">
        <v>2880.38</v>
      </c>
      <c r="D31" s="49">
        <v>681562</v>
      </c>
      <c r="E31" s="50">
        <v>3134.03</v>
      </c>
      <c r="F31" s="49">
        <v>100853</v>
      </c>
      <c r="G31" s="50">
        <v>2176.42</v>
      </c>
      <c r="H31" s="49">
        <v>185363</v>
      </c>
      <c r="I31" s="50">
        <v>2330.7199999999998</v>
      </c>
      <c r="J31" s="48" t="s">
        <v>1</v>
      </c>
      <c r="K31" s="49">
        <v>70829</v>
      </c>
      <c r="L31" s="50">
        <v>6025.02</v>
      </c>
      <c r="M31" s="49">
        <v>3018</v>
      </c>
      <c r="N31" s="50">
        <v>3404.36</v>
      </c>
      <c r="O31" s="49">
        <v>53120</v>
      </c>
      <c r="P31" s="50">
        <v>5928.37</v>
      </c>
      <c r="Q31" s="49">
        <v>14691</v>
      </c>
      <c r="R31" s="50">
        <v>6912.87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58" t="s">
        <v>99</v>
      </c>
      <c r="K33" s="158"/>
      <c r="L33" s="158"/>
      <c r="M33" s="158"/>
      <c r="N33" s="158"/>
      <c r="O33" s="158"/>
      <c r="P33" s="158"/>
      <c r="Q33" s="158"/>
      <c r="R33" s="158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52" t="s">
        <v>24</v>
      </c>
      <c r="B37" s="152"/>
      <c r="C37" s="152"/>
      <c r="D37" s="152"/>
      <c r="E37" s="152"/>
      <c r="F37" s="152"/>
      <c r="G37" s="152"/>
      <c r="H37" s="152"/>
      <c r="I37" s="152"/>
      <c r="J37" s="152" t="s">
        <v>27</v>
      </c>
      <c r="K37" s="152"/>
      <c r="L37" s="152"/>
      <c r="M37" s="152"/>
      <c r="N37" s="152"/>
      <c r="O37" s="152"/>
      <c r="P37" s="152"/>
      <c r="Q37" s="152"/>
      <c r="R37" s="152"/>
      <c r="V37" s="3"/>
    </row>
    <row r="38" spans="1:23" ht="12.75" x14ac:dyDescent="0.2">
      <c r="A38" s="152" t="s">
        <v>23</v>
      </c>
      <c r="B38" s="152"/>
      <c r="C38" s="152"/>
      <c r="D38" s="152"/>
      <c r="E38" s="152"/>
      <c r="F38" s="152"/>
      <c r="G38" s="152"/>
      <c r="H38" s="152"/>
      <c r="I38" s="152"/>
      <c r="J38" s="152" t="s">
        <v>28</v>
      </c>
      <c r="K38" s="152"/>
      <c r="L38" s="152"/>
      <c r="M38" s="152"/>
      <c r="N38" s="152"/>
      <c r="O38" s="152"/>
      <c r="P38" s="152"/>
      <c r="Q38" s="152"/>
      <c r="R38" s="152"/>
      <c r="V38" s="3"/>
    </row>
    <row r="39" spans="1:23" ht="12.75" x14ac:dyDescent="0.2">
      <c r="A39" s="152" t="s">
        <v>15</v>
      </c>
      <c r="B39" s="152"/>
      <c r="C39" s="152"/>
      <c r="D39" s="152"/>
      <c r="E39" s="152"/>
      <c r="F39" s="152"/>
      <c r="G39" s="152"/>
      <c r="H39" s="152"/>
      <c r="I39" s="152"/>
      <c r="J39" s="152" t="s">
        <v>79</v>
      </c>
      <c r="K39" s="152"/>
      <c r="L39" s="152"/>
      <c r="M39" s="152"/>
      <c r="N39" s="152"/>
      <c r="O39" s="152"/>
      <c r="P39" s="152"/>
      <c r="Q39" s="152"/>
      <c r="R39" s="152"/>
      <c r="V39" s="3"/>
    </row>
    <row r="40" spans="1:23" ht="12.75" x14ac:dyDescent="0.2">
      <c r="A40" s="152" t="s">
        <v>71</v>
      </c>
      <c r="B40" s="152"/>
      <c r="C40" s="152"/>
      <c r="D40" s="152"/>
      <c r="E40" s="152"/>
      <c r="F40" s="152"/>
      <c r="G40" s="152"/>
      <c r="H40" s="152"/>
      <c r="I40" s="152"/>
      <c r="J40" s="152" t="s">
        <v>80</v>
      </c>
      <c r="K40" s="152"/>
      <c r="L40" s="152"/>
      <c r="M40" s="152"/>
      <c r="N40" s="152"/>
      <c r="O40" s="152"/>
      <c r="P40" s="152"/>
      <c r="Q40" s="152"/>
      <c r="R40" s="152"/>
      <c r="V40" s="3"/>
    </row>
    <row r="41" spans="1:23" ht="12.75" x14ac:dyDescent="0.2">
      <c r="A41" s="153" t="s">
        <v>72</v>
      </c>
      <c r="B41" s="153"/>
      <c r="C41" s="153"/>
      <c r="D41" s="153"/>
      <c r="E41" s="153"/>
      <c r="F41" s="153"/>
      <c r="G41" s="153"/>
      <c r="H41" s="153"/>
      <c r="I41" s="153"/>
      <c r="J41" s="153" t="s">
        <v>72</v>
      </c>
      <c r="K41" s="153"/>
      <c r="L41" s="153"/>
      <c r="M41" s="153"/>
      <c r="N41" s="153"/>
      <c r="O41" s="153"/>
      <c r="P41" s="153"/>
      <c r="Q41" s="153"/>
      <c r="R41" s="153"/>
      <c r="V41" s="3"/>
    </row>
    <row r="42" spans="1:23" ht="12.75" customHeight="1" x14ac:dyDescent="0.2">
      <c r="A42" s="154" t="str">
        <f>A10</f>
        <v>za siječanj 2021. (isplata u veljači 2021.)</v>
      </c>
      <c r="B42" s="154"/>
      <c r="C42" s="154"/>
      <c r="D42" s="154"/>
      <c r="E42" s="154"/>
      <c r="F42" s="154"/>
      <c r="G42" s="154"/>
      <c r="H42" s="154"/>
      <c r="I42" s="154"/>
      <c r="J42" s="154" t="str">
        <f>A10</f>
        <v>za siječanj 2021. (isplata u veljači 2021.)</v>
      </c>
      <c r="K42" s="154"/>
      <c r="L42" s="154"/>
      <c r="M42" s="154"/>
      <c r="N42" s="154"/>
      <c r="O42" s="154"/>
      <c r="P42" s="154"/>
      <c r="Q42" s="154"/>
      <c r="R42" s="154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59" t="s">
        <v>6</v>
      </c>
      <c r="C44" s="160"/>
      <c r="D44" s="160"/>
      <c r="E44" s="160"/>
      <c r="F44" s="160"/>
      <c r="G44" s="160"/>
      <c r="H44" s="160"/>
      <c r="I44" s="161"/>
      <c r="J44" s="29"/>
      <c r="K44" s="159" t="s">
        <v>6</v>
      </c>
      <c r="L44" s="160"/>
      <c r="M44" s="160"/>
      <c r="N44" s="160"/>
      <c r="O44" s="160"/>
      <c r="P44" s="160"/>
      <c r="Q44" s="160"/>
      <c r="R44" s="161"/>
      <c r="V44" s="3"/>
    </row>
    <row r="45" spans="1:23" x14ac:dyDescent="0.2">
      <c r="A45" s="30"/>
      <c r="B45" s="159" t="s">
        <v>1</v>
      </c>
      <c r="C45" s="161"/>
      <c r="D45" s="159" t="s">
        <v>7</v>
      </c>
      <c r="E45" s="161"/>
      <c r="F45" s="159" t="s">
        <v>70</v>
      </c>
      <c r="G45" s="161"/>
      <c r="H45" s="159" t="s">
        <v>8</v>
      </c>
      <c r="I45" s="161"/>
      <c r="J45" s="30"/>
      <c r="K45" s="159" t="s">
        <v>1</v>
      </c>
      <c r="L45" s="161"/>
      <c r="M45" s="159" t="s">
        <v>7</v>
      </c>
      <c r="N45" s="161"/>
      <c r="O45" s="159" t="s">
        <v>70</v>
      </c>
      <c r="P45" s="161"/>
      <c r="Q45" s="159" t="s">
        <v>8</v>
      </c>
      <c r="R45" s="161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40</v>
      </c>
      <c r="L48" s="61">
        <v>262.08999999999997</v>
      </c>
      <c r="M48" s="58"/>
      <c r="N48" s="51"/>
      <c r="O48" s="58">
        <v>38</v>
      </c>
      <c r="P48" s="51">
        <v>255.4</v>
      </c>
      <c r="Q48" s="58">
        <v>2</v>
      </c>
      <c r="R48" s="60">
        <v>389.17</v>
      </c>
      <c r="V48" s="3"/>
    </row>
    <row r="49" spans="1:23" x14ac:dyDescent="0.2">
      <c r="A49" s="93" t="s">
        <v>9</v>
      </c>
      <c r="B49" s="56">
        <v>10</v>
      </c>
      <c r="C49" s="57">
        <v>863.48</v>
      </c>
      <c r="D49" s="58" t="s">
        <v>103</v>
      </c>
      <c r="E49" s="51" t="s">
        <v>104</v>
      </c>
      <c r="F49" s="58">
        <v>9</v>
      </c>
      <c r="G49" s="59">
        <v>867.15</v>
      </c>
      <c r="H49" s="58">
        <v>1</v>
      </c>
      <c r="I49" s="60">
        <v>830.52</v>
      </c>
      <c r="J49" s="93" t="s">
        <v>9</v>
      </c>
      <c r="K49" s="56">
        <v>169</v>
      </c>
      <c r="L49" s="61">
        <v>815.86</v>
      </c>
      <c r="M49" s="58"/>
      <c r="N49" s="51"/>
      <c r="O49" s="58">
        <v>149</v>
      </c>
      <c r="P49" s="51">
        <v>812.25</v>
      </c>
      <c r="Q49" s="58">
        <v>20</v>
      </c>
      <c r="R49" s="60">
        <v>842.73</v>
      </c>
      <c r="S49" s="7"/>
      <c r="V49" s="3"/>
    </row>
    <row r="50" spans="1:23" x14ac:dyDescent="0.2">
      <c r="A50" s="93" t="s">
        <v>10</v>
      </c>
      <c r="B50" s="56">
        <v>96</v>
      </c>
      <c r="C50" s="62">
        <v>1339.12</v>
      </c>
      <c r="D50" s="58">
        <v>17</v>
      </c>
      <c r="E50" s="16">
        <v>1387.65</v>
      </c>
      <c r="F50" s="58">
        <v>70</v>
      </c>
      <c r="G50" s="16">
        <v>1326.7</v>
      </c>
      <c r="H50" s="58">
        <v>9</v>
      </c>
      <c r="I50" s="63">
        <v>1344.07</v>
      </c>
      <c r="J50" s="93" t="s">
        <v>10</v>
      </c>
      <c r="K50" s="56">
        <v>305</v>
      </c>
      <c r="L50" s="64">
        <v>1255.01</v>
      </c>
      <c r="M50" s="58"/>
      <c r="N50" s="16"/>
      <c r="O50" s="58">
        <v>248</v>
      </c>
      <c r="P50" s="16">
        <v>1257.26</v>
      </c>
      <c r="Q50" s="58">
        <v>57</v>
      </c>
      <c r="R50" s="63">
        <v>1245.22</v>
      </c>
      <c r="S50" s="7"/>
      <c r="V50" s="3"/>
    </row>
    <row r="51" spans="1:23" x14ac:dyDescent="0.2">
      <c r="A51" s="93" t="s">
        <v>11</v>
      </c>
      <c r="B51" s="56">
        <v>428</v>
      </c>
      <c r="C51" s="62">
        <v>1778.99</v>
      </c>
      <c r="D51" s="58">
        <v>146</v>
      </c>
      <c r="E51" s="16">
        <v>1760.8</v>
      </c>
      <c r="F51" s="58">
        <v>252</v>
      </c>
      <c r="G51" s="16">
        <v>1787.5</v>
      </c>
      <c r="H51" s="58">
        <v>30</v>
      </c>
      <c r="I51" s="63">
        <v>1795.97</v>
      </c>
      <c r="J51" s="93" t="s">
        <v>11</v>
      </c>
      <c r="K51" s="56">
        <v>665</v>
      </c>
      <c r="L51" s="64">
        <v>1765.38</v>
      </c>
      <c r="M51" s="58"/>
      <c r="N51" s="16"/>
      <c r="O51" s="58">
        <v>523</v>
      </c>
      <c r="P51" s="16">
        <v>1766.94</v>
      </c>
      <c r="Q51" s="58">
        <v>142</v>
      </c>
      <c r="R51" s="63">
        <v>1759.62</v>
      </c>
      <c r="S51" s="7"/>
      <c r="V51" s="3"/>
    </row>
    <row r="52" spans="1:23" x14ac:dyDescent="0.2">
      <c r="A52" s="93" t="s">
        <v>61</v>
      </c>
      <c r="B52" s="56">
        <v>586</v>
      </c>
      <c r="C52" s="62">
        <v>2268.7600000000002</v>
      </c>
      <c r="D52" s="58">
        <v>51</v>
      </c>
      <c r="E52" s="16">
        <v>2207.08</v>
      </c>
      <c r="F52" s="58">
        <v>460</v>
      </c>
      <c r="G52" s="16">
        <v>2271.0700000000002</v>
      </c>
      <c r="H52" s="58">
        <v>75</v>
      </c>
      <c r="I52" s="63">
        <v>2296.4899999999998</v>
      </c>
      <c r="J52" s="93" t="s">
        <v>61</v>
      </c>
      <c r="K52" s="56">
        <v>949</v>
      </c>
      <c r="L52" s="64">
        <v>2252.85</v>
      </c>
      <c r="M52" s="58"/>
      <c r="N52" s="16"/>
      <c r="O52" s="58">
        <v>880</v>
      </c>
      <c r="P52" s="16">
        <v>2253.88</v>
      </c>
      <c r="Q52" s="58">
        <v>69</v>
      </c>
      <c r="R52" s="63">
        <v>2239.66</v>
      </c>
      <c r="S52" s="7"/>
      <c r="V52" s="3"/>
    </row>
    <row r="53" spans="1:23" x14ac:dyDescent="0.2">
      <c r="A53" s="93" t="s">
        <v>62</v>
      </c>
      <c r="B53" s="56">
        <v>1346</v>
      </c>
      <c r="C53" s="62">
        <v>2802.39</v>
      </c>
      <c r="D53" s="58">
        <v>237</v>
      </c>
      <c r="E53" s="16">
        <v>2864.46</v>
      </c>
      <c r="F53" s="58">
        <v>946</v>
      </c>
      <c r="G53" s="16">
        <v>2788.74</v>
      </c>
      <c r="H53" s="58">
        <v>163</v>
      </c>
      <c r="I53" s="63">
        <v>2791.35</v>
      </c>
      <c r="J53" s="93" t="s">
        <v>62</v>
      </c>
      <c r="K53" s="56">
        <v>1161</v>
      </c>
      <c r="L53" s="64">
        <v>2755.55</v>
      </c>
      <c r="M53" s="58"/>
      <c r="N53" s="16"/>
      <c r="O53" s="58">
        <v>1034</v>
      </c>
      <c r="P53" s="16">
        <v>2739.39</v>
      </c>
      <c r="Q53" s="58">
        <v>127</v>
      </c>
      <c r="R53" s="63">
        <v>2887.08</v>
      </c>
      <c r="S53" s="7"/>
      <c r="V53" s="3"/>
    </row>
    <row r="54" spans="1:23" x14ac:dyDescent="0.2">
      <c r="A54" s="93" t="s">
        <v>63</v>
      </c>
      <c r="B54" s="56">
        <v>3836</v>
      </c>
      <c r="C54" s="62">
        <v>3290.68</v>
      </c>
      <c r="D54" s="58">
        <v>1148</v>
      </c>
      <c r="E54" s="16">
        <v>3286.14</v>
      </c>
      <c r="F54" s="58">
        <v>2492</v>
      </c>
      <c r="G54" s="16">
        <v>3296.38</v>
      </c>
      <c r="H54" s="58">
        <v>196</v>
      </c>
      <c r="I54" s="63">
        <v>3244.8</v>
      </c>
      <c r="J54" s="93" t="s">
        <v>63</v>
      </c>
      <c r="K54" s="56">
        <v>780</v>
      </c>
      <c r="L54" s="64">
        <v>3277.51</v>
      </c>
      <c r="M54" s="58"/>
      <c r="N54" s="16"/>
      <c r="O54" s="58">
        <v>647</v>
      </c>
      <c r="P54" s="16">
        <v>3274.86</v>
      </c>
      <c r="Q54" s="58">
        <v>133</v>
      </c>
      <c r="R54" s="63">
        <v>3290.39</v>
      </c>
      <c r="S54" s="7"/>
      <c r="V54" s="3"/>
    </row>
    <row r="55" spans="1:23" x14ac:dyDescent="0.2">
      <c r="A55" s="93" t="s">
        <v>64</v>
      </c>
      <c r="B55" s="56">
        <v>2954</v>
      </c>
      <c r="C55" s="62">
        <v>3766.19</v>
      </c>
      <c r="D55" s="58">
        <v>1353</v>
      </c>
      <c r="E55" s="16">
        <v>3804.3</v>
      </c>
      <c r="F55" s="58">
        <v>1382</v>
      </c>
      <c r="G55" s="16">
        <v>3735.17</v>
      </c>
      <c r="H55" s="58">
        <v>219</v>
      </c>
      <c r="I55" s="63">
        <v>3726.47</v>
      </c>
      <c r="J55" s="93" t="s">
        <v>64</v>
      </c>
      <c r="K55" s="56">
        <v>404</v>
      </c>
      <c r="L55" s="64">
        <v>3746.17</v>
      </c>
      <c r="M55" s="58"/>
      <c r="N55" s="16"/>
      <c r="O55" s="58">
        <v>309</v>
      </c>
      <c r="P55" s="16">
        <v>3753.47</v>
      </c>
      <c r="Q55" s="58">
        <v>95</v>
      </c>
      <c r="R55" s="63">
        <v>3722.41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2822</v>
      </c>
      <c r="C56" s="62">
        <v>4203.8599999999997</v>
      </c>
      <c r="D56" s="58">
        <v>943</v>
      </c>
      <c r="E56" s="16">
        <v>4219.57</v>
      </c>
      <c r="F56" s="58">
        <v>1727</v>
      </c>
      <c r="G56" s="16">
        <v>4193.9399999999996</v>
      </c>
      <c r="H56" s="58">
        <v>152</v>
      </c>
      <c r="I56" s="63">
        <v>4219.12</v>
      </c>
      <c r="J56" s="93" t="s">
        <v>65</v>
      </c>
      <c r="K56" s="56">
        <v>880</v>
      </c>
      <c r="L56" s="64">
        <v>4164.92</v>
      </c>
      <c r="M56" s="58"/>
      <c r="N56" s="16"/>
      <c r="O56" s="58">
        <v>751</v>
      </c>
      <c r="P56" s="16">
        <v>4166.25</v>
      </c>
      <c r="Q56" s="58">
        <v>129</v>
      </c>
      <c r="R56" s="63">
        <v>4157.1899999999996</v>
      </c>
      <c r="S56" s="7"/>
      <c r="V56" s="3"/>
    </row>
    <row r="57" spans="1:23" x14ac:dyDescent="0.2">
      <c r="A57" s="93" t="s">
        <v>66</v>
      </c>
      <c r="B57" s="56">
        <v>1220</v>
      </c>
      <c r="C57" s="62">
        <v>4736.8999999999996</v>
      </c>
      <c r="D57" s="58">
        <v>608</v>
      </c>
      <c r="E57" s="16">
        <v>4761</v>
      </c>
      <c r="F57" s="58">
        <v>498</v>
      </c>
      <c r="G57" s="16">
        <v>4708.1400000000003</v>
      </c>
      <c r="H57" s="58">
        <v>114</v>
      </c>
      <c r="I57" s="63">
        <v>4734.0600000000004</v>
      </c>
      <c r="J57" s="93" t="s">
        <v>66</v>
      </c>
      <c r="K57" s="56">
        <v>607</v>
      </c>
      <c r="L57" s="64">
        <v>4768.08</v>
      </c>
      <c r="M57" s="58"/>
      <c r="N57" s="16"/>
      <c r="O57" s="58">
        <v>537</v>
      </c>
      <c r="P57" s="16">
        <v>4770.88</v>
      </c>
      <c r="Q57" s="58">
        <v>70</v>
      </c>
      <c r="R57" s="63">
        <v>4746.58</v>
      </c>
      <c r="S57" s="7"/>
      <c r="V57" s="3"/>
    </row>
    <row r="58" spans="1:23" x14ac:dyDescent="0.2">
      <c r="A58" s="93" t="s">
        <v>12</v>
      </c>
      <c r="B58" s="56">
        <v>1307</v>
      </c>
      <c r="C58" s="62">
        <v>5396.4</v>
      </c>
      <c r="D58" s="58">
        <v>848</v>
      </c>
      <c r="E58" s="16">
        <v>5408.27</v>
      </c>
      <c r="F58" s="58">
        <v>348</v>
      </c>
      <c r="G58" s="16">
        <v>5356.59</v>
      </c>
      <c r="H58" s="58">
        <v>111</v>
      </c>
      <c r="I58" s="63">
        <v>5430.61</v>
      </c>
      <c r="J58" s="93" t="s">
        <v>12</v>
      </c>
      <c r="K58" s="56">
        <v>431</v>
      </c>
      <c r="L58" s="19">
        <v>5483.37</v>
      </c>
      <c r="M58" s="58"/>
      <c r="N58" s="16"/>
      <c r="O58" s="58">
        <v>389</v>
      </c>
      <c r="P58" s="16">
        <v>5491.81</v>
      </c>
      <c r="Q58" s="58">
        <v>42</v>
      </c>
      <c r="R58" s="63">
        <v>5405.2</v>
      </c>
      <c r="S58" s="7"/>
      <c r="V58" s="3"/>
    </row>
    <row r="59" spans="1:23" x14ac:dyDescent="0.2">
      <c r="A59" s="93" t="s">
        <v>13</v>
      </c>
      <c r="B59" s="56">
        <v>694</v>
      </c>
      <c r="C59" s="62">
        <v>6446.01</v>
      </c>
      <c r="D59" s="58">
        <v>557</v>
      </c>
      <c r="E59" s="16">
        <v>6447.48</v>
      </c>
      <c r="F59" s="58">
        <v>87</v>
      </c>
      <c r="G59" s="16">
        <v>6440.01</v>
      </c>
      <c r="H59" s="58">
        <v>50</v>
      </c>
      <c r="I59" s="63">
        <v>6440</v>
      </c>
      <c r="J59" s="93" t="s">
        <v>13</v>
      </c>
      <c r="K59" s="56">
        <v>225</v>
      </c>
      <c r="L59" s="19">
        <v>6495.81</v>
      </c>
      <c r="M59" s="58"/>
      <c r="N59" s="16"/>
      <c r="O59" s="58">
        <v>207</v>
      </c>
      <c r="P59" s="16">
        <v>6489.44</v>
      </c>
      <c r="Q59" s="58">
        <v>18</v>
      </c>
      <c r="R59" s="63">
        <v>6569.09</v>
      </c>
      <c r="S59" s="7"/>
      <c r="V59" s="3"/>
    </row>
    <row r="60" spans="1:23" x14ac:dyDescent="0.2">
      <c r="A60" s="93" t="s">
        <v>14</v>
      </c>
      <c r="B60" s="56">
        <v>218</v>
      </c>
      <c r="C60" s="62">
        <v>7424.47</v>
      </c>
      <c r="D60" s="58">
        <v>147</v>
      </c>
      <c r="E60" s="16">
        <v>7392.3</v>
      </c>
      <c r="F60" s="58">
        <v>47</v>
      </c>
      <c r="G60" s="16">
        <v>7453.48</v>
      </c>
      <c r="H60" s="58">
        <v>24</v>
      </c>
      <c r="I60" s="63">
        <v>7564.7</v>
      </c>
      <c r="J60" s="93" t="s">
        <v>14</v>
      </c>
      <c r="K60" s="56">
        <v>101</v>
      </c>
      <c r="L60" s="19">
        <v>7400.08</v>
      </c>
      <c r="M60" s="58"/>
      <c r="N60" s="16"/>
      <c r="O60" s="58">
        <v>96</v>
      </c>
      <c r="P60" s="16">
        <v>7393.75</v>
      </c>
      <c r="Q60" s="58">
        <v>5</v>
      </c>
      <c r="R60" s="63">
        <v>7521.71</v>
      </c>
      <c r="S60" s="7"/>
      <c r="V60" s="3"/>
    </row>
    <row r="61" spans="1:23" x14ac:dyDescent="0.2">
      <c r="A61" s="93" t="s">
        <v>67</v>
      </c>
      <c r="B61" s="56">
        <v>237</v>
      </c>
      <c r="C61" s="62">
        <v>9286.2199999999993</v>
      </c>
      <c r="D61" s="58">
        <v>173</v>
      </c>
      <c r="E61" s="16">
        <v>9344.7099999999991</v>
      </c>
      <c r="F61" s="58">
        <v>51</v>
      </c>
      <c r="G61" s="16">
        <v>9124.3799999999992</v>
      </c>
      <c r="H61" s="58">
        <v>13</v>
      </c>
      <c r="I61" s="63">
        <v>9142.77</v>
      </c>
      <c r="J61" s="93" t="s">
        <v>67</v>
      </c>
      <c r="K61" s="56">
        <v>62</v>
      </c>
      <c r="L61" s="19">
        <v>8961.5400000000009</v>
      </c>
      <c r="M61" s="58"/>
      <c r="N61" s="16"/>
      <c r="O61" s="58">
        <v>59</v>
      </c>
      <c r="P61" s="16">
        <v>8958.48</v>
      </c>
      <c r="Q61" s="58">
        <v>3</v>
      </c>
      <c r="R61" s="63">
        <v>9021.61</v>
      </c>
      <c r="S61" s="7"/>
      <c r="V61" s="3"/>
    </row>
    <row r="62" spans="1:23" x14ac:dyDescent="0.2">
      <c r="A62" s="48" t="s">
        <v>1</v>
      </c>
      <c r="B62" s="65">
        <v>15754</v>
      </c>
      <c r="C62" s="66">
        <v>3982.28</v>
      </c>
      <c r="D62" s="65">
        <v>6228</v>
      </c>
      <c r="E62" s="66">
        <v>4455.09</v>
      </c>
      <c r="F62" s="65">
        <v>8369</v>
      </c>
      <c r="G62" s="66">
        <v>3637.01</v>
      </c>
      <c r="H62" s="65">
        <v>1157</v>
      </c>
      <c r="I62" s="66">
        <v>3934.58</v>
      </c>
      <c r="J62" s="48" t="s">
        <v>1</v>
      </c>
      <c r="K62" s="65">
        <v>6779</v>
      </c>
      <c r="L62" s="66">
        <v>3363.24</v>
      </c>
      <c r="M62" s="65"/>
      <c r="N62" s="66"/>
      <c r="O62" s="65">
        <v>5867</v>
      </c>
      <c r="P62" s="66">
        <v>3386.75</v>
      </c>
      <c r="Q62" s="65">
        <v>912</v>
      </c>
      <c r="R62" s="66">
        <v>3212.06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veljači 2021.</vt:lpstr>
      <vt:lpstr>u veljači 2021.-prema svotama</vt:lpstr>
      <vt:lpstr>u veljači 2021.-svote bez MU</vt:lpstr>
      <vt:lpstr>'u veljači 2021.'!Podrucje_ispisa</vt:lpstr>
      <vt:lpstr>'u veljači 2021.-prema svotama'!Podrucje_ispisa</vt:lpstr>
      <vt:lpstr>'u veljači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2021-01-27T12:38:34Z</cp:lastPrinted>
  <dcterms:created xsi:type="dcterms:W3CDTF">2012-01-05T13:22:43Z</dcterms:created>
  <dcterms:modified xsi:type="dcterms:W3CDTF">2021-01-27T13:50:19Z</dcterms:modified>
</cp:coreProperties>
</file>