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 activeTab="2"/>
  </bookViews>
  <sheets>
    <sheet name="u ožujku 2021." sheetId="7" r:id="rId1"/>
    <sheet name="u ožujku 2021.-prema svotama" sheetId="6" r:id="rId2"/>
    <sheet name="u ožujku 2021.-svote bez MU" sheetId="8" r:id="rId3"/>
  </sheets>
  <definedNames>
    <definedName name="_xlnm.Print_Area" localSheetId="0">'u ožujku 2021.'!$A$1:$E$54</definedName>
    <definedName name="_xlnm.Print_Area" localSheetId="1">'u ožujku 2021.-prema svotama'!$A$1:$R$65</definedName>
    <definedName name="_xlnm.Print_Area" localSheetId="2">'u ožujku 2021.-svote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P47" i="7" l="1"/>
  <c r="R49" i="7"/>
  <c r="B44" i="7"/>
  <c r="Q48" i="7"/>
  <c r="S49" i="7" s="1"/>
  <c r="Q47" i="7"/>
  <c r="T49" i="7" s="1"/>
  <c r="D44" i="7"/>
  <c r="S23" i="7" l="1"/>
  <c r="R50" i="7"/>
  <c r="P23" i="7"/>
  <c r="Q50" i="7"/>
  <c r="R23" i="7"/>
  <c r="R24" i="7"/>
</calcChain>
</file>

<file path=xl/sharedStrings.xml><?xml version="1.0" encoding="utf-8"?>
<sst xmlns="http://schemas.openxmlformats.org/spreadsheetml/2006/main" count="401" uniqueCount="109">
  <si>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</si>
  <si>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</si>
  <si>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</si>
  <si>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</si>
  <si>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</si>
  <si>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</si>
  <si>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</si>
  <si>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</si>
  <si>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</si>
  <si>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</si>
  <si>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</si>
  <si>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</si>
  <si>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</si>
  <si>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</si>
  <si>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</si>
  <si>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</si>
  <si>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</si>
  <si>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</si>
  <si>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</si>
  <si>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</si>
  <si>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</si>
  <si>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</si>
  <si>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</si>
  <si>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</si>
  <si>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</si>
  <si>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</si>
  <si>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</si>
  <si>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</si>
  <si>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</si>
  <si>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</si>
  <si>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</si>
  <si>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</si>
  <si>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</si>
  <si>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</si>
  <si>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</si>
  <si>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</si>
  <si>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</si>
  <si>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</si>
  <si>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</si>
  <si>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</si>
  <si>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</si>
  <si>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</si>
  <si>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</si>
  <si>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</si>
  <si>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</si>
  <si>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</si>
  <si>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</si>
  <si>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</si>
  <si>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</si>
  <si>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</si>
  <si>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</si>
  <si>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</si>
  <si>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</si>
  <si>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</si>
  <si>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</si>
  <si>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</si>
  <si>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</si>
  <si>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</si>
  <si>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</si>
  <si>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</si>
  <si>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</si>
  <si>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</si>
  <si>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</si>
  <si>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</si>
  <si>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</si>
  <si>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</si>
  <si>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</si>
  <si>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</si>
  <si>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</si>
  <si>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</si>
  <si>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</si>
  <si>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</si>
  <si>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</si>
  <si>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</si>
  <si>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</si>
  <si>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</si>
  <si>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</si>
  <si>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</si>
  <si>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</si>
  <si>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</si>
  <si>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</si>
  <si>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</si>
  <si>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</si>
  <si>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</si>
  <si>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</si>
  <si>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</si>
  <si>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</si>
  <si>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</si>
  <si>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</si>
  <si>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</si>
  <si>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</si>
  <si>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</si>
  <si>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</si>
  <si>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</si>
  <si>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</si>
  <si>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</si>
  <si>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</si>
  <si>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</si>
  <si>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</si>
  <si>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</si>
  <si>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</si>
  <si>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</si>
  <si>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</si>
  <si>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</si>
  <si>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</si>
  <si>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</si>
  <si>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</si>
  <si>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</si>
  <si>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veljaču 2021. (isplata u ožujku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</si>
</sst>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7" fillId="0" borderId="0" xfId="0" applyFont="1"/>
    <xf numFmtId="0" fontId="22" fillId="2" borderId="0" xfId="0" applyFont="1" applyFill="1" applyBorder="1"/>
    <xf numFmtId="0" fontId="22" fillId="2" borderId="0" xfId="0" applyFont="1" applyFill="1" applyBorder="1" applyAlignment="1">
      <alignment vertical="top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top"/>
    </xf>
    <xf numFmtId="0" fontId="33" fillId="0" borderId="0" xfId="0" applyFont="1"/>
    <xf numFmtId="4" fontId="32" fillId="0" borderId="0" xfId="0" applyNumberFormat="1" applyFont="1" applyFill="1" applyBorder="1"/>
    <xf numFmtId="0" fontId="20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Normal="100" workbookViewId="0">
      <selection activeCell="J25" sqref="J25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54"/>
    <col min="15" max="20" width="9.140625" style="158"/>
    <col min="21" max="22" width="9.140625" style="128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33" t="s">
        <v>32</v>
      </c>
      <c r="B5" s="133"/>
      <c r="C5" s="133"/>
      <c r="D5" s="133"/>
      <c r="E5" s="133"/>
    </row>
    <row r="6" spans="1:23" x14ac:dyDescent="0.2">
      <c r="A6" s="133" t="s">
        <v>108</v>
      </c>
      <c r="B6" s="133"/>
      <c r="C6" s="133"/>
      <c r="D6" s="133"/>
      <c r="E6" s="133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34" t="s">
        <v>34</v>
      </c>
      <c r="B8" s="134" t="s">
        <v>22</v>
      </c>
      <c r="C8" s="134" t="s">
        <v>35</v>
      </c>
      <c r="D8" s="142" t="s">
        <v>36</v>
      </c>
      <c r="E8" s="143"/>
    </row>
    <row r="9" spans="1:23" ht="28.5" customHeight="1" x14ac:dyDescent="0.2">
      <c r="A9" s="135"/>
      <c r="B9" s="135"/>
      <c r="C9" s="135"/>
      <c r="D9" s="77" t="s">
        <v>37</v>
      </c>
      <c r="E9" s="78" t="s">
        <v>38</v>
      </c>
      <c r="O9" s="159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58" t="s">
        <v>91</v>
      </c>
      <c r="R11" s="159" t="s">
        <v>95</v>
      </c>
      <c r="W11" s="124"/>
    </row>
    <row r="12" spans="1:23" ht="18.75" customHeight="1" x14ac:dyDescent="0.2">
      <c r="A12" s="96" t="s">
        <v>40</v>
      </c>
      <c r="B12" s="112">
        <f>P12</f>
        <v>499279</v>
      </c>
      <c r="C12" s="99">
        <f>Q12</f>
        <v>2772.55</v>
      </c>
      <c r="D12" s="96">
        <f>R12</f>
        <v>408719</v>
      </c>
      <c r="E12" s="99">
        <f>S12</f>
        <v>3208.75</v>
      </c>
      <c r="O12" s="158" t="s">
        <v>81</v>
      </c>
      <c r="P12" s="158">
        <v>499279</v>
      </c>
      <c r="Q12" s="158">
        <v>2772.55</v>
      </c>
      <c r="R12" s="118">
        <v>408719</v>
      </c>
      <c r="S12" s="118">
        <v>3208.75</v>
      </c>
      <c r="W12" s="124"/>
    </row>
    <row r="13" spans="1:23" x14ac:dyDescent="0.2">
      <c r="A13" s="80" t="s">
        <v>54</v>
      </c>
      <c r="B13" s="113">
        <f>P14</f>
        <v>38486</v>
      </c>
      <c r="C13" s="111">
        <f>Q14</f>
        <v>3683.77</v>
      </c>
      <c r="D13" s="110">
        <f>R14</f>
        <v>33742</v>
      </c>
      <c r="E13" s="111">
        <f>S14</f>
        <v>3879.33</v>
      </c>
      <c r="O13" s="158" t="s">
        <v>82</v>
      </c>
      <c r="P13" s="158">
        <v>204743</v>
      </c>
      <c r="Q13" s="158">
        <v>2665.78</v>
      </c>
      <c r="R13" s="118">
        <v>168404</v>
      </c>
      <c r="S13" s="118">
        <v>2968.01</v>
      </c>
      <c r="W13" s="124"/>
    </row>
    <row r="14" spans="1:23" ht="15" x14ac:dyDescent="0.2">
      <c r="A14" s="80" t="s">
        <v>96</v>
      </c>
      <c r="B14" s="113">
        <f>P16</f>
        <v>82312</v>
      </c>
      <c r="C14" s="111">
        <f>Q16</f>
        <v>2440.16</v>
      </c>
      <c r="D14" s="110">
        <f>R16</f>
        <v>71010</v>
      </c>
      <c r="E14" s="111">
        <f>S16</f>
        <v>2751.03</v>
      </c>
      <c r="O14" s="158" t="s">
        <v>83</v>
      </c>
      <c r="P14" s="158">
        <v>38486</v>
      </c>
      <c r="Q14" s="158">
        <v>3683.77</v>
      </c>
      <c r="R14" s="118">
        <v>33742</v>
      </c>
      <c r="S14" s="118">
        <v>3879.33</v>
      </c>
      <c r="W14" s="124"/>
    </row>
    <row r="15" spans="1:23" x14ac:dyDescent="0.2">
      <c r="A15" s="26" t="s">
        <v>41</v>
      </c>
      <c r="B15" s="114">
        <f>P18</f>
        <v>620077</v>
      </c>
      <c r="C15" s="115">
        <f>Q18</f>
        <v>2784.98</v>
      </c>
      <c r="D15" s="116">
        <f>R18</f>
        <v>513471</v>
      </c>
      <c r="E15" s="115">
        <f>S18</f>
        <v>3189.52</v>
      </c>
      <c r="O15" s="158" t="s">
        <v>84</v>
      </c>
      <c r="P15" s="158">
        <v>343</v>
      </c>
      <c r="Q15" s="158">
        <v>2894.69</v>
      </c>
      <c r="R15" s="118">
        <v>335</v>
      </c>
      <c r="S15" s="118">
        <v>2905.82</v>
      </c>
      <c r="W15" s="124"/>
    </row>
    <row r="16" spans="1:23" x14ac:dyDescent="0.2">
      <c r="A16" s="110" t="s">
        <v>42</v>
      </c>
      <c r="B16" s="113">
        <f>P13</f>
        <v>204743</v>
      </c>
      <c r="C16" s="111">
        <f>Q13</f>
        <v>2665.78</v>
      </c>
      <c r="D16" s="110">
        <f>R13</f>
        <v>168404</v>
      </c>
      <c r="E16" s="111">
        <f>S13</f>
        <v>2968.01</v>
      </c>
      <c r="O16" s="158" t="s">
        <v>85</v>
      </c>
      <c r="P16" s="158">
        <v>82312</v>
      </c>
      <c r="Q16" s="158">
        <v>2440.16</v>
      </c>
      <c r="R16" s="118">
        <v>71010</v>
      </c>
      <c r="S16" s="118">
        <v>2751.03</v>
      </c>
      <c r="W16" s="124"/>
    </row>
    <row r="17" spans="1:23" ht="15.75" customHeight="1" x14ac:dyDescent="0.2">
      <c r="A17" s="81" t="s">
        <v>55</v>
      </c>
      <c r="B17" s="113">
        <f>P15</f>
        <v>343</v>
      </c>
      <c r="C17" s="111">
        <f>Q15</f>
        <v>2894.69</v>
      </c>
      <c r="D17" s="110">
        <f>R15</f>
        <v>335</v>
      </c>
      <c r="E17" s="111">
        <f>S15</f>
        <v>2905.82</v>
      </c>
      <c r="O17" s="158" t="s">
        <v>86</v>
      </c>
      <c r="P17" s="158">
        <v>825163</v>
      </c>
      <c r="Q17" s="158">
        <v>2755.45</v>
      </c>
      <c r="R17" s="118">
        <v>682210</v>
      </c>
      <c r="S17" s="118">
        <v>3134.7</v>
      </c>
      <c r="T17" s="158">
        <f>SUM(P12:P16)-P17</f>
        <v>0</v>
      </c>
      <c r="U17" s="128">
        <f>SUM(R12:R16)-R17</f>
        <v>0</v>
      </c>
      <c r="V17" s="128">
        <f>SUM(P17,P19,P20)-P21</f>
        <v>0</v>
      </c>
      <c r="W17" s="124"/>
    </row>
    <row r="18" spans="1:23" x14ac:dyDescent="0.2">
      <c r="A18" s="26" t="s">
        <v>43</v>
      </c>
      <c r="B18" s="114">
        <f>P17</f>
        <v>825163</v>
      </c>
      <c r="C18" s="115">
        <f>Q17</f>
        <v>2755.45</v>
      </c>
      <c r="D18" s="116">
        <f>R17</f>
        <v>682210</v>
      </c>
      <c r="E18" s="115">
        <f>S17</f>
        <v>3134.7</v>
      </c>
      <c r="O18" s="158" t="s">
        <v>87</v>
      </c>
      <c r="P18" s="158">
        <v>620077</v>
      </c>
      <c r="Q18" s="158">
        <v>2784.98</v>
      </c>
      <c r="R18" s="118">
        <v>513471</v>
      </c>
      <c r="S18" s="118">
        <v>3189.52</v>
      </c>
      <c r="T18" s="158">
        <f>SUM(P12,P14,P16)-P18</f>
        <v>0</v>
      </c>
      <c r="U18" s="128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106450</v>
      </c>
      <c r="C19" s="111">
        <f t="shared" si="0"/>
        <v>2081.98</v>
      </c>
      <c r="D19" s="110">
        <f t="shared" si="0"/>
        <v>100521</v>
      </c>
      <c r="E19" s="111">
        <f t="shared" si="0"/>
        <v>2175.92</v>
      </c>
      <c r="O19" s="158" t="s">
        <v>88</v>
      </c>
      <c r="P19" s="158">
        <v>106450</v>
      </c>
      <c r="Q19" s="158">
        <v>2081.98</v>
      </c>
      <c r="R19" s="118">
        <v>100521</v>
      </c>
      <c r="S19" s="118">
        <v>2175.92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216111</v>
      </c>
      <c r="C20" s="111">
        <f t="shared" si="0"/>
        <v>2087.35</v>
      </c>
      <c r="D20" s="110">
        <f t="shared" si="0"/>
        <v>185274</v>
      </c>
      <c r="E20" s="117">
        <f t="shared" si="0"/>
        <v>2331.4</v>
      </c>
      <c r="G20" s="76"/>
      <c r="N20" s="155"/>
      <c r="O20" s="160" t="s">
        <v>89</v>
      </c>
      <c r="P20" s="160">
        <v>216111</v>
      </c>
      <c r="Q20" s="160">
        <v>2087.35</v>
      </c>
      <c r="R20" s="160">
        <v>185274</v>
      </c>
      <c r="S20" s="160">
        <v>2331.4</v>
      </c>
      <c r="T20" s="160"/>
      <c r="U20" s="129"/>
      <c r="V20" s="129"/>
      <c r="W20" s="126"/>
    </row>
    <row r="21" spans="1:23" ht="15.75" customHeight="1" x14ac:dyDescent="0.2">
      <c r="A21" s="14" t="s">
        <v>45</v>
      </c>
      <c r="B21" s="86">
        <f>SUM(P17,P19,P20)</f>
        <v>1147724</v>
      </c>
      <c r="C21" s="87">
        <f>Q21</f>
        <v>2567.19</v>
      </c>
      <c r="D21" s="88">
        <f>SUM(D18:D20)</f>
        <v>968005</v>
      </c>
      <c r="E21" s="87">
        <f>S21</f>
        <v>2881.38</v>
      </c>
      <c r="G21" s="67"/>
      <c r="O21" s="158" t="s">
        <v>90</v>
      </c>
      <c r="P21" s="158">
        <v>1147724</v>
      </c>
      <c r="Q21" s="158">
        <v>2567.19</v>
      </c>
      <c r="R21" s="158">
        <v>968005</v>
      </c>
      <c r="S21" s="158">
        <v>2881.38</v>
      </c>
      <c r="T21" s="158">
        <f>SUM(P17,P19,P20)-P21</f>
        <v>0</v>
      </c>
      <c r="U21" s="128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58" t="s">
        <v>92</v>
      </c>
      <c r="P22" s="118">
        <v>1241244</v>
      </c>
      <c r="Q22" s="118">
        <v>2786.64</v>
      </c>
      <c r="R22" s="118">
        <v>1061351</v>
      </c>
      <c r="S22" s="118">
        <v>3110.32</v>
      </c>
      <c r="W22" s="124"/>
    </row>
    <row r="23" spans="1:23" x14ac:dyDescent="0.2">
      <c r="A23" s="70" t="s">
        <v>50</v>
      </c>
      <c r="B23" s="70"/>
      <c r="C23" s="70"/>
      <c r="D23" s="70"/>
      <c r="O23" s="158" t="s">
        <v>93</v>
      </c>
      <c r="P23" s="161">
        <f>B44-B36-B28-B21-B43</f>
        <v>0</v>
      </c>
      <c r="R23" s="158">
        <f>D44-D43-D36-D28-D21</f>
        <v>0</v>
      </c>
      <c r="S23" s="162">
        <f>((D21*E21)+(D28*E28)+(D36*E36)+(D43*E43))/D44</f>
        <v>3110.3196916477209</v>
      </c>
      <c r="T23" s="158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58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6315</v>
      </c>
      <c r="C25" s="99">
        <f t="shared" si="1"/>
        <v>4433.3100000000004</v>
      </c>
      <c r="D25" s="97">
        <f t="shared" si="1"/>
        <v>6225</v>
      </c>
      <c r="E25" s="99">
        <f t="shared" si="1"/>
        <v>4454.07</v>
      </c>
      <c r="P25" s="158">
        <v>6315</v>
      </c>
      <c r="Q25" s="158">
        <v>4433.3100000000004</v>
      </c>
      <c r="R25" s="158">
        <v>6225</v>
      </c>
      <c r="S25" s="158">
        <v>4454.07</v>
      </c>
      <c r="W25" s="124"/>
    </row>
    <row r="26" spans="1:23" x14ac:dyDescent="0.2">
      <c r="A26" s="100" t="s">
        <v>46</v>
      </c>
      <c r="B26" s="110">
        <f t="shared" si="1"/>
        <v>8368</v>
      </c>
      <c r="C26" s="111">
        <f t="shared" si="1"/>
        <v>3635.79</v>
      </c>
      <c r="D26" s="100">
        <f t="shared" si="1"/>
        <v>8363</v>
      </c>
      <c r="E26" s="111">
        <f t="shared" si="1"/>
        <v>3637.14</v>
      </c>
      <c r="P26" s="158">
        <v>8368</v>
      </c>
      <c r="Q26" s="158">
        <v>3635.79</v>
      </c>
      <c r="R26" s="158">
        <v>8363</v>
      </c>
      <c r="S26" s="158">
        <v>3637.14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1154</v>
      </c>
      <c r="C27" s="111">
        <f t="shared" si="1"/>
        <v>3876.1</v>
      </c>
      <c r="D27" s="100">
        <f t="shared" si="1"/>
        <v>1146</v>
      </c>
      <c r="E27" s="111">
        <f t="shared" si="1"/>
        <v>3893.74</v>
      </c>
      <c r="N27" s="155"/>
      <c r="O27" s="160"/>
      <c r="P27" s="160">
        <v>1154</v>
      </c>
      <c r="Q27" s="160">
        <v>3876.1</v>
      </c>
      <c r="R27" s="158">
        <v>1146</v>
      </c>
      <c r="S27" s="158">
        <v>3893.74</v>
      </c>
      <c r="T27" s="160"/>
      <c r="U27" s="129"/>
      <c r="V27" s="129"/>
      <c r="W27" s="126"/>
    </row>
    <row r="28" spans="1:23" ht="15.75" customHeight="1" x14ac:dyDescent="0.2">
      <c r="A28" s="14" t="s">
        <v>1</v>
      </c>
      <c r="B28" s="88">
        <f>SUM(P25:P27)</f>
        <v>15837</v>
      </c>
      <c r="C28" s="87">
        <f>Q28</f>
        <v>3971.31</v>
      </c>
      <c r="D28" s="88">
        <f>SUM(D25:D27)</f>
        <v>15734</v>
      </c>
      <c r="E28" s="87">
        <f>S28</f>
        <v>3979.04</v>
      </c>
      <c r="P28" s="158">
        <v>15837</v>
      </c>
      <c r="Q28" s="158">
        <v>3971.31</v>
      </c>
      <c r="R28" s="158">
        <v>15734</v>
      </c>
      <c r="S28" s="158">
        <v>3979.04</v>
      </c>
      <c r="T28" s="158">
        <f>P28-P25-P26-P27</f>
        <v>0</v>
      </c>
      <c r="U28" s="128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38" t="s">
        <v>56</v>
      </c>
      <c r="B30" s="138"/>
      <c r="C30" s="138"/>
      <c r="D30" s="138"/>
      <c r="E30" s="138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1825</v>
      </c>
      <c r="C32" s="98">
        <f t="shared" si="2"/>
        <v>3109.86</v>
      </c>
      <c r="D32" s="97">
        <f t="shared" si="2"/>
        <v>1825</v>
      </c>
      <c r="E32" s="99">
        <f t="shared" si="2"/>
        <v>3109.86</v>
      </c>
      <c r="P32" s="158">
        <v>1825</v>
      </c>
      <c r="Q32" s="158">
        <v>3109.86</v>
      </c>
      <c r="R32" s="158">
        <v>1825</v>
      </c>
      <c r="S32" s="158">
        <v>3109.86</v>
      </c>
      <c r="W32" s="124"/>
    </row>
    <row r="33" spans="1:23" ht="15" customHeight="1" x14ac:dyDescent="0.2">
      <c r="A33" s="94" t="s">
        <v>97</v>
      </c>
      <c r="B33" s="100">
        <f>P33</f>
        <v>1235</v>
      </c>
      <c r="C33" s="101">
        <f>Q33</f>
        <v>3830.27</v>
      </c>
      <c r="D33" s="100">
        <f>R33</f>
        <v>1232</v>
      </c>
      <c r="E33" s="102">
        <f>S33</f>
        <v>3831.84</v>
      </c>
      <c r="P33" s="158">
        <v>1235</v>
      </c>
      <c r="Q33" s="158">
        <v>3830.27</v>
      </c>
      <c r="R33" s="158">
        <v>1232</v>
      </c>
      <c r="S33" s="158">
        <v>3831.84</v>
      </c>
      <c r="W33" s="124"/>
    </row>
    <row r="34" spans="1:23" ht="15" customHeight="1" x14ac:dyDescent="0.2">
      <c r="A34" s="80" t="s">
        <v>101</v>
      </c>
      <c r="B34" s="100">
        <f t="shared" si="2"/>
        <v>53113</v>
      </c>
      <c r="C34" s="101">
        <f t="shared" si="2"/>
        <v>5925.51</v>
      </c>
      <c r="D34" s="100">
        <f t="shared" si="2"/>
        <v>53054</v>
      </c>
      <c r="E34" s="102">
        <f t="shared" si="2"/>
        <v>5928.4</v>
      </c>
      <c r="P34" s="158">
        <v>53113</v>
      </c>
      <c r="Q34" s="158">
        <v>5925.51</v>
      </c>
      <c r="R34" s="158">
        <v>53054</v>
      </c>
      <c r="S34" s="158">
        <v>5928.4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14734</v>
      </c>
      <c r="C35" s="101">
        <f t="shared" si="2"/>
        <v>6898.68</v>
      </c>
      <c r="D35" s="100">
        <f t="shared" si="2"/>
        <v>14726</v>
      </c>
      <c r="E35" s="102">
        <f t="shared" si="2"/>
        <v>6900.57</v>
      </c>
      <c r="N35" s="155"/>
      <c r="O35" s="160"/>
      <c r="P35" s="160">
        <v>14734</v>
      </c>
      <c r="Q35" s="160">
        <v>6898.68</v>
      </c>
      <c r="R35" s="160">
        <v>14726</v>
      </c>
      <c r="S35" s="160">
        <v>6900.57</v>
      </c>
      <c r="T35" s="160"/>
      <c r="U35" s="129"/>
      <c r="V35" s="129"/>
      <c r="W35" s="126"/>
    </row>
    <row r="36" spans="1:23" ht="17.25" customHeight="1" x14ac:dyDescent="0.2">
      <c r="A36" s="14" t="s">
        <v>1</v>
      </c>
      <c r="B36" s="88">
        <f>SUM(P32:P35)</f>
        <v>70907</v>
      </c>
      <c r="C36" s="87">
        <f>Q36</f>
        <v>6018.77</v>
      </c>
      <c r="D36" s="88">
        <f>SUM(D32:D35)</f>
        <v>70837</v>
      </c>
      <c r="E36" s="87">
        <f>S36</f>
        <v>6021.42</v>
      </c>
      <c r="P36" s="158">
        <v>70907</v>
      </c>
      <c r="Q36" s="158">
        <v>6018.77</v>
      </c>
      <c r="R36" s="158">
        <v>70837</v>
      </c>
      <c r="S36" s="158">
        <v>6021.42</v>
      </c>
      <c r="T36" s="158">
        <f>P36-P32-P33-P34-P35</f>
        <v>0</v>
      </c>
      <c r="U36" s="128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5857</v>
      </c>
      <c r="C41" s="104">
        <f t="shared" si="3"/>
        <v>3389.67</v>
      </c>
      <c r="D41" s="103">
        <f t="shared" si="3"/>
        <v>5857</v>
      </c>
      <c r="E41" s="105">
        <f t="shared" si="3"/>
        <v>3389.67</v>
      </c>
      <c r="P41" s="158">
        <v>5857</v>
      </c>
      <c r="Q41" s="158">
        <v>3389.67</v>
      </c>
      <c r="R41" s="158">
        <v>5857</v>
      </c>
      <c r="S41" s="158">
        <v>3389.67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919</v>
      </c>
      <c r="C42" s="107">
        <f t="shared" si="3"/>
        <v>3214.03</v>
      </c>
      <c r="D42" s="108">
        <f t="shared" si="3"/>
        <v>918</v>
      </c>
      <c r="E42" s="109">
        <f t="shared" si="3"/>
        <v>3215.46</v>
      </c>
      <c r="N42" s="155"/>
      <c r="O42" s="160"/>
      <c r="P42" s="158">
        <v>919</v>
      </c>
      <c r="Q42" s="158">
        <v>3214.03</v>
      </c>
      <c r="R42" s="160">
        <v>918</v>
      </c>
      <c r="S42" s="160">
        <v>3215.46</v>
      </c>
      <c r="T42" s="160"/>
      <c r="U42" s="129"/>
      <c r="V42" s="129"/>
      <c r="W42" s="126"/>
    </row>
    <row r="43" spans="1:23" ht="15" customHeight="1" x14ac:dyDescent="0.2">
      <c r="A43" s="14" t="s">
        <v>1</v>
      </c>
      <c r="B43" s="88">
        <f>SUM(B41:B42)</f>
        <v>6776</v>
      </c>
      <c r="C43" s="87">
        <f>Q43</f>
        <v>3365.85</v>
      </c>
      <c r="D43" s="92">
        <f>R43</f>
        <v>6775</v>
      </c>
      <c r="E43" s="87">
        <f>S43</f>
        <v>3366.07</v>
      </c>
      <c r="P43" s="158">
        <v>6776</v>
      </c>
      <c r="Q43" s="158">
        <v>3365.85</v>
      </c>
      <c r="R43" s="158">
        <v>6775</v>
      </c>
      <c r="S43" s="158">
        <v>3366.07</v>
      </c>
      <c r="W43" s="124"/>
    </row>
    <row r="44" spans="1:23" ht="18" customHeight="1" x14ac:dyDescent="0.2">
      <c r="A44" s="14" t="s">
        <v>47</v>
      </c>
      <c r="B44" s="86">
        <f>SUM(B21,B28,B36,B43)</f>
        <v>1241244</v>
      </c>
      <c r="C44" s="87">
        <f>Q22</f>
        <v>2786.64</v>
      </c>
      <c r="D44" s="88">
        <f>SUM(D21,D28,D36,D43)</f>
        <v>1061351</v>
      </c>
      <c r="E44" s="87">
        <f>S22</f>
        <v>3110.32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58" t="s">
        <v>105</v>
      </c>
    </row>
    <row r="47" spans="1:23" x14ac:dyDescent="0.2">
      <c r="A47" s="85" t="s">
        <v>49</v>
      </c>
      <c r="B47" s="4"/>
      <c r="C47" s="4"/>
      <c r="D47" s="5"/>
      <c r="O47" s="160"/>
      <c r="P47" s="163">
        <f>((B21*C21)+(B28*C28)+(B36*C36)+(B43*C43))/(B21+B28+B36+B43)</f>
        <v>2786.6391587955304</v>
      </c>
      <c r="Q47" s="163">
        <f>((D21*E21)+(D28*E28)+(D36*E36)+(D43*E43))/(D21+D28+D36+D43)</f>
        <v>3110.3196916477209</v>
      </c>
      <c r="R47" s="160"/>
      <c r="S47" s="160"/>
      <c r="T47" s="160"/>
      <c r="U47" s="129"/>
      <c r="V47" s="129"/>
    </row>
    <row r="48" spans="1:23" ht="10.5" customHeight="1" x14ac:dyDescent="0.2">
      <c r="A48" s="140"/>
      <c r="B48" s="141"/>
      <c r="C48" s="141"/>
      <c r="D48" s="141"/>
      <c r="E48" s="141"/>
      <c r="P48" s="161">
        <f>B21+B28+B36+B43</f>
        <v>1241244</v>
      </c>
      <c r="Q48" s="158">
        <f>D21+D28+D36+D43</f>
        <v>1061351</v>
      </c>
    </row>
    <row r="49" spans="1:20" ht="43.5" customHeight="1" x14ac:dyDescent="0.2">
      <c r="A49" s="136" t="s">
        <v>102</v>
      </c>
      <c r="B49" s="137"/>
      <c r="C49" s="137"/>
      <c r="D49" s="137"/>
      <c r="E49" s="137"/>
      <c r="M49" s="127"/>
      <c r="P49" s="159" t="s">
        <v>106</v>
      </c>
      <c r="Q49" s="164">
        <f>P22-P48</f>
        <v>0</v>
      </c>
      <c r="R49" s="165">
        <f>Q22-P47</f>
        <v>8.4120446945235017E-4</v>
      </c>
      <c r="S49" s="159">
        <f>Q48-R22</f>
        <v>0</v>
      </c>
      <c r="T49" s="165">
        <f>Q47-S22</f>
        <v>-3.0835227926218067E-4</v>
      </c>
    </row>
    <row r="50" spans="1:20" ht="15.75" customHeight="1" x14ac:dyDescent="0.2">
      <c r="A50" s="139" t="s">
        <v>98</v>
      </c>
      <c r="B50" s="139"/>
      <c r="C50" s="139"/>
      <c r="D50" s="139"/>
      <c r="E50" s="139"/>
      <c r="F50" s="95"/>
      <c r="G50" s="95"/>
      <c r="H50" s="95"/>
      <c r="I50" s="95"/>
      <c r="J50" s="95"/>
      <c r="N50" s="156"/>
      <c r="P50" s="159"/>
      <c r="Q50" s="164">
        <f>B44-P48</f>
        <v>0</v>
      </c>
      <c r="R50" s="159">
        <f>D44-Q48</f>
        <v>0</v>
      </c>
      <c r="S50" s="159"/>
      <c r="T50" s="159"/>
    </row>
    <row r="52" spans="1:20" x14ac:dyDescent="0.2">
      <c r="A52" s="132" t="s">
        <v>107</v>
      </c>
      <c r="B52" s="132"/>
      <c r="C52" s="132"/>
      <c r="D52" s="132"/>
      <c r="E52" s="132"/>
    </row>
    <row r="53" spans="1:20" ht="0.75" customHeight="1" x14ac:dyDescent="0.2">
      <c r="A53" s="132"/>
      <c r="B53" s="132"/>
      <c r="C53" s="132"/>
      <c r="D53" s="132"/>
      <c r="E53" s="132"/>
    </row>
    <row r="54" spans="1:20" x14ac:dyDescent="0.2">
      <c r="N54" s="157"/>
    </row>
    <row r="55" spans="1:20" ht="15" x14ac:dyDescent="0.2">
      <c r="A55" s="130"/>
    </row>
    <row r="57" spans="1:20" ht="15" x14ac:dyDescent="0.25">
      <c r="A57" s="131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W26" sqref="W26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48" t="s">
        <v>24</v>
      </c>
      <c r="B6" s="148"/>
      <c r="C6" s="148"/>
      <c r="D6" s="148"/>
      <c r="E6" s="148"/>
      <c r="F6" s="148"/>
      <c r="G6" s="148"/>
      <c r="H6" s="148"/>
      <c r="I6" s="148"/>
      <c r="J6" s="148" t="s">
        <v>25</v>
      </c>
      <c r="K6" s="148"/>
      <c r="L6" s="148"/>
      <c r="M6" s="148"/>
      <c r="N6" s="148"/>
      <c r="O6" s="148"/>
      <c r="P6" s="148"/>
      <c r="Q6" s="148"/>
      <c r="R6" s="148"/>
      <c r="U6" s="3"/>
      <c r="V6" s="3"/>
    </row>
    <row r="7" spans="1:22" ht="12.75" x14ac:dyDescent="0.2">
      <c r="A7" s="148" t="s">
        <v>23</v>
      </c>
      <c r="B7" s="148"/>
      <c r="C7" s="148"/>
      <c r="D7" s="148"/>
      <c r="E7" s="148"/>
      <c r="F7" s="148"/>
      <c r="G7" s="148"/>
      <c r="H7" s="148"/>
      <c r="I7" s="148"/>
      <c r="J7" s="148" t="s">
        <v>23</v>
      </c>
      <c r="K7" s="148"/>
      <c r="L7" s="148"/>
      <c r="M7" s="148"/>
      <c r="N7" s="148"/>
      <c r="O7" s="148"/>
      <c r="P7" s="148"/>
      <c r="Q7" s="148"/>
      <c r="R7" s="148"/>
      <c r="U7" s="3"/>
      <c r="V7" s="3"/>
    </row>
    <row r="8" spans="1:22" ht="12.75" x14ac:dyDescent="0.2">
      <c r="A8" s="153" t="s">
        <v>68</v>
      </c>
      <c r="B8" s="153"/>
      <c r="C8" s="153"/>
      <c r="D8" s="153"/>
      <c r="E8" s="153"/>
      <c r="F8" s="153"/>
      <c r="G8" s="153"/>
      <c r="H8" s="153"/>
      <c r="I8" s="153"/>
      <c r="J8" s="148" t="s">
        <v>58</v>
      </c>
      <c r="K8" s="148"/>
      <c r="L8" s="148"/>
      <c r="M8" s="148"/>
      <c r="N8" s="148"/>
      <c r="O8" s="148"/>
      <c r="P8" s="148"/>
      <c r="Q8" s="148"/>
      <c r="R8" s="148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48" t="s">
        <v>69</v>
      </c>
      <c r="K9" s="148"/>
      <c r="L9" s="148"/>
      <c r="M9" s="148"/>
      <c r="N9" s="148"/>
      <c r="O9" s="148"/>
      <c r="P9" s="148"/>
      <c r="Q9" s="148"/>
      <c r="R9" s="148"/>
      <c r="U9" s="3"/>
      <c r="V9" s="3"/>
    </row>
    <row r="10" spans="1:22" x14ac:dyDescent="0.2">
      <c r="A10" s="144" t="s">
        <v>108</v>
      </c>
      <c r="B10" s="144"/>
      <c r="C10" s="144"/>
      <c r="D10" s="144"/>
      <c r="E10" s="144"/>
      <c r="F10" s="144"/>
      <c r="G10" s="144"/>
      <c r="H10" s="144"/>
      <c r="I10" s="144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4" t="str">
        <f>A10</f>
        <v>za veljaču 2021. (isplata u ožujku 2021.)</v>
      </c>
      <c r="K11" s="144"/>
      <c r="L11" s="144"/>
      <c r="M11" s="144"/>
      <c r="N11" s="144"/>
      <c r="O11" s="144"/>
      <c r="P11" s="144"/>
      <c r="Q11" s="144"/>
      <c r="R11" s="144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49" t="s">
        <v>6</v>
      </c>
      <c r="C13" s="150"/>
      <c r="D13" s="150"/>
      <c r="E13" s="150"/>
      <c r="F13" s="150"/>
      <c r="G13" s="150"/>
      <c r="H13" s="150"/>
      <c r="I13" s="151"/>
      <c r="J13" s="29"/>
      <c r="K13" s="149" t="s">
        <v>6</v>
      </c>
      <c r="L13" s="150"/>
      <c r="M13" s="150"/>
      <c r="N13" s="150"/>
      <c r="O13" s="150"/>
      <c r="P13" s="150"/>
      <c r="Q13" s="150"/>
      <c r="R13" s="151"/>
      <c r="U13" s="3"/>
      <c r="V13" s="3"/>
    </row>
    <row r="14" spans="1:22" x14ac:dyDescent="0.2">
      <c r="A14" s="30"/>
      <c r="B14" s="149" t="s">
        <v>1</v>
      </c>
      <c r="C14" s="151"/>
      <c r="D14" s="149" t="s">
        <v>7</v>
      </c>
      <c r="E14" s="151"/>
      <c r="F14" s="149" t="s">
        <v>70</v>
      </c>
      <c r="G14" s="151"/>
      <c r="H14" s="149" t="s">
        <v>8</v>
      </c>
      <c r="I14" s="151"/>
      <c r="J14" s="30"/>
      <c r="K14" s="149" t="s">
        <v>1</v>
      </c>
      <c r="L14" s="151"/>
      <c r="M14" s="149" t="s">
        <v>29</v>
      </c>
      <c r="N14" s="151"/>
      <c r="O14" s="149" t="s">
        <v>70</v>
      </c>
      <c r="P14" s="151"/>
      <c r="Q14" s="149" t="s">
        <v>8</v>
      </c>
      <c r="R14" s="151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92275</v>
      </c>
      <c r="C17" s="37">
        <v>234.2</v>
      </c>
      <c r="D17" s="38">
        <v>66810</v>
      </c>
      <c r="E17" s="39">
        <v>233.71</v>
      </c>
      <c r="F17" s="38">
        <v>5638</v>
      </c>
      <c r="G17" s="39">
        <v>278.8</v>
      </c>
      <c r="H17" s="38">
        <v>19827</v>
      </c>
      <c r="I17" s="40">
        <v>223.14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63363</v>
      </c>
      <c r="C18" s="43">
        <v>754.02</v>
      </c>
      <c r="D18" s="38">
        <v>41915</v>
      </c>
      <c r="E18" s="39">
        <v>745.41</v>
      </c>
      <c r="F18" s="38">
        <v>5686</v>
      </c>
      <c r="G18" s="39">
        <v>783.83</v>
      </c>
      <c r="H18" s="38">
        <v>15762</v>
      </c>
      <c r="I18" s="40">
        <v>766.17</v>
      </c>
      <c r="J18" s="93" t="s">
        <v>9</v>
      </c>
      <c r="K18" s="36">
        <v>13</v>
      </c>
      <c r="L18" s="43">
        <v>882.77</v>
      </c>
      <c r="M18" s="38" t="s">
        <v>103</v>
      </c>
      <c r="N18" s="42" t="s">
        <v>104</v>
      </c>
      <c r="O18" s="38">
        <v>13</v>
      </c>
      <c r="P18" s="39">
        <v>882.77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110080</v>
      </c>
      <c r="C19" s="44">
        <v>1244.26</v>
      </c>
      <c r="D19" s="38">
        <v>62782</v>
      </c>
      <c r="E19" s="45">
        <v>1243.51</v>
      </c>
      <c r="F19" s="38">
        <v>13489</v>
      </c>
      <c r="G19" s="45">
        <v>1297.6600000000001</v>
      </c>
      <c r="H19" s="38">
        <v>33809</v>
      </c>
      <c r="I19" s="46">
        <v>1224.3499999999999</v>
      </c>
      <c r="J19" s="93" t="s">
        <v>10</v>
      </c>
      <c r="K19" s="36">
        <v>44</v>
      </c>
      <c r="L19" s="44">
        <v>1319.11</v>
      </c>
      <c r="M19" s="38">
        <v>2</v>
      </c>
      <c r="N19" s="45">
        <v>1331.79</v>
      </c>
      <c r="O19" s="38">
        <v>32</v>
      </c>
      <c r="P19" s="39">
        <v>1310.84</v>
      </c>
      <c r="Q19" s="38">
        <v>10</v>
      </c>
      <c r="R19" s="46">
        <v>1343.04</v>
      </c>
      <c r="U19" s="3"/>
      <c r="V19" s="3"/>
    </row>
    <row r="20" spans="1:22" x14ac:dyDescent="0.2">
      <c r="A20" s="93" t="s">
        <v>11</v>
      </c>
      <c r="B20" s="36">
        <v>154101</v>
      </c>
      <c r="C20" s="44">
        <v>1768.28</v>
      </c>
      <c r="D20" s="38">
        <v>94520</v>
      </c>
      <c r="E20" s="45">
        <v>1771.44</v>
      </c>
      <c r="F20" s="38">
        <v>27844</v>
      </c>
      <c r="G20" s="45">
        <v>1778.97</v>
      </c>
      <c r="H20" s="38">
        <v>31737</v>
      </c>
      <c r="I20" s="46">
        <v>1749.48</v>
      </c>
      <c r="J20" s="93" t="s">
        <v>11</v>
      </c>
      <c r="K20" s="36">
        <v>173</v>
      </c>
      <c r="L20" s="44">
        <v>1821.1</v>
      </c>
      <c r="M20" s="38" t="s">
        <v>103</v>
      </c>
      <c r="N20" s="45" t="s">
        <v>104</v>
      </c>
      <c r="O20" s="38">
        <v>98</v>
      </c>
      <c r="P20" s="45">
        <v>1764.04</v>
      </c>
      <c r="Q20" s="38">
        <v>75</v>
      </c>
      <c r="R20" s="46">
        <v>1895.66</v>
      </c>
      <c r="U20" s="121"/>
      <c r="V20" s="3"/>
    </row>
    <row r="21" spans="1:22" x14ac:dyDescent="0.2">
      <c r="A21" s="93" t="s">
        <v>74</v>
      </c>
      <c r="B21" s="36">
        <v>203643</v>
      </c>
      <c r="C21" s="44">
        <v>2245.7800000000002</v>
      </c>
      <c r="D21" s="38">
        <v>130125</v>
      </c>
      <c r="E21" s="45">
        <v>2251.06</v>
      </c>
      <c r="F21" s="38">
        <v>25468</v>
      </c>
      <c r="G21" s="45">
        <v>2252.6799999999998</v>
      </c>
      <c r="H21" s="38">
        <v>48050</v>
      </c>
      <c r="I21" s="46">
        <v>2227.81</v>
      </c>
      <c r="J21" s="93" t="s">
        <v>74</v>
      </c>
      <c r="K21" s="36">
        <v>1615</v>
      </c>
      <c r="L21" s="44">
        <v>2322.0100000000002</v>
      </c>
      <c r="M21" s="38">
        <v>17</v>
      </c>
      <c r="N21" s="45">
        <v>2294.1999999999998</v>
      </c>
      <c r="O21" s="38">
        <v>1077</v>
      </c>
      <c r="P21" s="45">
        <v>2356.1</v>
      </c>
      <c r="Q21" s="38">
        <v>521</v>
      </c>
      <c r="R21" s="46">
        <v>2252.4299999999998</v>
      </c>
      <c r="U21" s="121"/>
      <c r="V21" s="3"/>
    </row>
    <row r="22" spans="1:22" x14ac:dyDescent="0.2">
      <c r="A22" s="93" t="s">
        <v>62</v>
      </c>
      <c r="B22" s="36">
        <v>153865</v>
      </c>
      <c r="C22" s="44">
        <v>2765.63</v>
      </c>
      <c r="D22" s="38">
        <v>111948</v>
      </c>
      <c r="E22" s="45">
        <v>2775.2</v>
      </c>
      <c r="F22" s="38">
        <v>14050</v>
      </c>
      <c r="G22" s="45">
        <v>2767.93</v>
      </c>
      <c r="H22" s="38">
        <v>27867</v>
      </c>
      <c r="I22" s="46">
        <v>2726.05</v>
      </c>
      <c r="J22" s="93" t="s">
        <v>62</v>
      </c>
      <c r="K22" s="36">
        <v>4369</v>
      </c>
      <c r="L22" s="44">
        <v>2831.17</v>
      </c>
      <c r="M22" s="38">
        <v>820</v>
      </c>
      <c r="N22" s="45">
        <v>2948.7</v>
      </c>
      <c r="O22" s="38">
        <v>2754</v>
      </c>
      <c r="P22" s="45">
        <v>2810.97</v>
      </c>
      <c r="Q22" s="38">
        <v>795</v>
      </c>
      <c r="R22" s="46">
        <v>2779.92</v>
      </c>
      <c r="U22" s="121"/>
      <c r="V22" s="3"/>
    </row>
    <row r="23" spans="1:22" x14ac:dyDescent="0.2">
      <c r="A23" s="93" t="s">
        <v>63</v>
      </c>
      <c r="B23" s="36">
        <v>114464</v>
      </c>
      <c r="C23" s="44">
        <v>3231.37</v>
      </c>
      <c r="D23" s="38">
        <v>90356</v>
      </c>
      <c r="E23" s="45">
        <v>3235.12</v>
      </c>
      <c r="F23" s="38">
        <v>8065</v>
      </c>
      <c r="G23" s="45">
        <v>3194.59</v>
      </c>
      <c r="H23" s="38">
        <v>16043</v>
      </c>
      <c r="I23" s="46">
        <v>3228.74</v>
      </c>
      <c r="J23" s="93" t="s">
        <v>63</v>
      </c>
      <c r="K23" s="36">
        <v>6480</v>
      </c>
      <c r="L23" s="44">
        <v>3244.74</v>
      </c>
      <c r="M23" s="38">
        <v>1439</v>
      </c>
      <c r="N23" s="45">
        <v>3194.81</v>
      </c>
      <c r="O23" s="38">
        <v>4603</v>
      </c>
      <c r="P23" s="45">
        <v>3260.15</v>
      </c>
      <c r="Q23" s="38">
        <v>438</v>
      </c>
      <c r="R23" s="46">
        <v>3246.82</v>
      </c>
      <c r="U23" s="121"/>
      <c r="V23" s="122"/>
    </row>
    <row r="24" spans="1:22" x14ac:dyDescent="0.2">
      <c r="A24" s="93" t="s">
        <v>64</v>
      </c>
      <c r="B24" s="36">
        <v>79872</v>
      </c>
      <c r="C24" s="44">
        <v>3735.51</v>
      </c>
      <c r="D24" s="38">
        <v>67931</v>
      </c>
      <c r="E24" s="45">
        <v>3737.23</v>
      </c>
      <c r="F24" s="38">
        <v>3173</v>
      </c>
      <c r="G24" s="45">
        <v>3715.18</v>
      </c>
      <c r="H24" s="38">
        <v>8768</v>
      </c>
      <c r="I24" s="46">
        <v>3729.55</v>
      </c>
      <c r="J24" s="93" t="s">
        <v>64</v>
      </c>
      <c r="K24" s="36">
        <v>4605</v>
      </c>
      <c r="L24" s="44">
        <v>3745.91</v>
      </c>
      <c r="M24" s="38">
        <v>445</v>
      </c>
      <c r="N24" s="45">
        <v>3662.5</v>
      </c>
      <c r="O24" s="38">
        <v>3561</v>
      </c>
      <c r="P24" s="45">
        <v>3760.29</v>
      </c>
      <c r="Q24" s="38">
        <v>599</v>
      </c>
      <c r="R24" s="46">
        <v>3722.4</v>
      </c>
      <c r="U24" s="3"/>
      <c r="V24" s="3"/>
    </row>
    <row r="25" spans="1:22" x14ac:dyDescent="0.2">
      <c r="A25" s="93" t="s">
        <v>65</v>
      </c>
      <c r="B25" s="36">
        <v>62661</v>
      </c>
      <c r="C25" s="44">
        <v>4231.6099999999997</v>
      </c>
      <c r="D25" s="38">
        <v>55098</v>
      </c>
      <c r="E25" s="45">
        <v>4234.2</v>
      </c>
      <c r="F25" s="38">
        <v>1494</v>
      </c>
      <c r="G25" s="45">
        <v>4205.1899999999996</v>
      </c>
      <c r="H25" s="38">
        <v>6069</v>
      </c>
      <c r="I25" s="46">
        <v>4214.58</v>
      </c>
      <c r="J25" s="93" t="s">
        <v>65</v>
      </c>
      <c r="K25" s="36">
        <v>7388</v>
      </c>
      <c r="L25" s="44">
        <v>4209.7700000000004</v>
      </c>
      <c r="M25" s="38">
        <v>143</v>
      </c>
      <c r="N25" s="45">
        <v>4177.1000000000004</v>
      </c>
      <c r="O25" s="38">
        <v>6405</v>
      </c>
      <c r="P25" s="45">
        <v>4203.8599999999997</v>
      </c>
      <c r="Q25" s="38">
        <v>840</v>
      </c>
      <c r="R25" s="46">
        <v>4260.33</v>
      </c>
      <c r="U25" s="123"/>
      <c r="V25" s="123"/>
    </row>
    <row r="26" spans="1:22" x14ac:dyDescent="0.2">
      <c r="A26" s="93" t="s">
        <v>66</v>
      </c>
      <c r="B26" s="36">
        <v>39653</v>
      </c>
      <c r="C26" s="44">
        <v>4729.9799999999996</v>
      </c>
      <c r="D26" s="38">
        <v>35979</v>
      </c>
      <c r="E26" s="45">
        <v>4730.41</v>
      </c>
      <c r="F26" s="38">
        <v>601</v>
      </c>
      <c r="G26" s="45">
        <v>4726.04</v>
      </c>
      <c r="H26" s="38">
        <v>3073</v>
      </c>
      <c r="I26" s="46">
        <v>4725.75</v>
      </c>
      <c r="J26" s="93" t="s">
        <v>66</v>
      </c>
      <c r="K26" s="36">
        <v>3584</v>
      </c>
      <c r="L26" s="44">
        <v>4740.32</v>
      </c>
      <c r="M26" s="38">
        <v>42</v>
      </c>
      <c r="N26" s="45">
        <v>4742.2299999999996</v>
      </c>
      <c r="O26" s="38">
        <v>2996</v>
      </c>
      <c r="P26" s="45">
        <v>4744.28</v>
      </c>
      <c r="Q26" s="38">
        <v>546</v>
      </c>
      <c r="R26" s="46">
        <v>4718.4399999999996</v>
      </c>
      <c r="U26" s="3"/>
      <c r="V26" s="3"/>
    </row>
    <row r="27" spans="1:22" x14ac:dyDescent="0.2">
      <c r="A27" s="93" t="s">
        <v>12</v>
      </c>
      <c r="B27" s="36">
        <v>40049</v>
      </c>
      <c r="C27" s="44">
        <v>5426.09</v>
      </c>
      <c r="D27" s="38">
        <v>36171</v>
      </c>
      <c r="E27" s="45">
        <v>5427.03</v>
      </c>
      <c r="F27" s="38">
        <v>587</v>
      </c>
      <c r="G27" s="45">
        <v>5412.28</v>
      </c>
      <c r="H27" s="38">
        <v>3291</v>
      </c>
      <c r="I27" s="46">
        <v>5418.22</v>
      </c>
      <c r="J27" s="93" t="s">
        <v>12</v>
      </c>
      <c r="K27" s="36">
        <v>9096</v>
      </c>
      <c r="L27" s="44">
        <v>5405.25</v>
      </c>
      <c r="M27" s="38">
        <v>84</v>
      </c>
      <c r="N27" s="45">
        <v>5356.63</v>
      </c>
      <c r="O27" s="38">
        <v>7563</v>
      </c>
      <c r="P27" s="45">
        <v>5394.89</v>
      </c>
      <c r="Q27" s="38">
        <v>1449</v>
      </c>
      <c r="R27" s="46">
        <v>5462.18</v>
      </c>
      <c r="U27" s="3"/>
      <c r="V27" s="3"/>
    </row>
    <row r="28" spans="1:22" x14ac:dyDescent="0.2">
      <c r="A28" s="93" t="s">
        <v>13</v>
      </c>
      <c r="B28" s="36">
        <v>18626</v>
      </c>
      <c r="C28" s="47">
        <v>6407.73</v>
      </c>
      <c r="D28" s="38">
        <v>16998</v>
      </c>
      <c r="E28" s="45">
        <v>6414.17</v>
      </c>
      <c r="F28" s="38">
        <v>249</v>
      </c>
      <c r="G28" s="45">
        <v>6415.11</v>
      </c>
      <c r="H28" s="38">
        <v>1379</v>
      </c>
      <c r="I28" s="46">
        <v>6327.1</v>
      </c>
      <c r="J28" s="93" t="s">
        <v>13</v>
      </c>
      <c r="K28" s="36">
        <v>8274</v>
      </c>
      <c r="L28" s="47">
        <v>6435.6</v>
      </c>
      <c r="M28" s="38">
        <v>43</v>
      </c>
      <c r="N28" s="45">
        <v>6341.73</v>
      </c>
      <c r="O28" s="38">
        <v>7204</v>
      </c>
      <c r="P28" s="45">
        <v>6431.5</v>
      </c>
      <c r="Q28" s="38">
        <v>1027</v>
      </c>
      <c r="R28" s="46">
        <v>6468.3</v>
      </c>
      <c r="U28" s="3"/>
      <c r="V28" s="3"/>
    </row>
    <row r="29" spans="1:22" x14ac:dyDescent="0.2">
      <c r="A29" s="93" t="s">
        <v>14</v>
      </c>
      <c r="B29" s="36">
        <v>7162</v>
      </c>
      <c r="C29" s="47">
        <v>7430.34</v>
      </c>
      <c r="D29" s="38">
        <v>6799</v>
      </c>
      <c r="E29" s="45">
        <v>7430.57</v>
      </c>
      <c r="F29" s="38">
        <v>72</v>
      </c>
      <c r="G29" s="45">
        <v>7458.5</v>
      </c>
      <c r="H29" s="38">
        <v>291</v>
      </c>
      <c r="I29" s="46">
        <v>7418.06</v>
      </c>
      <c r="J29" s="93" t="s">
        <v>14</v>
      </c>
      <c r="K29" s="36">
        <v>8975</v>
      </c>
      <c r="L29" s="47">
        <v>7603.99</v>
      </c>
      <c r="M29" s="38">
        <v>17</v>
      </c>
      <c r="N29" s="45">
        <v>7425.87</v>
      </c>
      <c r="O29" s="38">
        <v>6072</v>
      </c>
      <c r="P29" s="45">
        <v>7567.69</v>
      </c>
      <c r="Q29" s="38">
        <v>2886</v>
      </c>
      <c r="R29" s="46">
        <v>7681.41</v>
      </c>
      <c r="U29" s="3"/>
      <c r="V29" s="3"/>
    </row>
    <row r="30" spans="1:22" x14ac:dyDescent="0.2">
      <c r="A30" s="93" t="s">
        <v>75</v>
      </c>
      <c r="B30" s="36">
        <v>7910</v>
      </c>
      <c r="C30" s="47">
        <v>9339.27</v>
      </c>
      <c r="D30" s="38">
        <v>7731</v>
      </c>
      <c r="E30" s="45">
        <v>9339.9</v>
      </c>
      <c r="F30" s="38">
        <v>34</v>
      </c>
      <c r="G30" s="45">
        <v>9199.7000000000007</v>
      </c>
      <c r="H30" s="38">
        <v>145</v>
      </c>
      <c r="I30" s="46">
        <v>9338.65</v>
      </c>
      <c r="J30" s="93" t="s">
        <v>75</v>
      </c>
      <c r="K30" s="36">
        <v>16291</v>
      </c>
      <c r="L30" s="47">
        <v>9406.52</v>
      </c>
      <c r="M30" s="38">
        <v>8</v>
      </c>
      <c r="N30" s="45">
        <v>9217.84</v>
      </c>
      <c r="O30" s="38">
        <v>10735</v>
      </c>
      <c r="P30" s="45">
        <v>9463.89</v>
      </c>
      <c r="Q30" s="38">
        <v>5548</v>
      </c>
      <c r="R30" s="46">
        <v>9295.7900000000009</v>
      </c>
      <c r="U30" s="3"/>
      <c r="V30" s="3"/>
    </row>
    <row r="31" spans="1:22" x14ac:dyDescent="0.2">
      <c r="A31" s="48" t="s">
        <v>1</v>
      </c>
      <c r="B31" s="49">
        <v>1147724</v>
      </c>
      <c r="C31" s="50">
        <v>2567.19</v>
      </c>
      <c r="D31" s="49">
        <v>825163</v>
      </c>
      <c r="E31" s="50">
        <v>2755.45</v>
      </c>
      <c r="F31" s="49">
        <v>106450</v>
      </c>
      <c r="G31" s="50">
        <v>2081.98</v>
      </c>
      <c r="H31" s="49">
        <v>216111</v>
      </c>
      <c r="I31" s="50">
        <v>2087.35</v>
      </c>
      <c r="J31" s="48" t="s">
        <v>1</v>
      </c>
      <c r="K31" s="49">
        <v>70907</v>
      </c>
      <c r="L31" s="50">
        <v>6018.77</v>
      </c>
      <c r="M31" s="49">
        <v>3060</v>
      </c>
      <c r="N31" s="50">
        <v>3400.61</v>
      </c>
      <c r="O31" s="49">
        <v>53113</v>
      </c>
      <c r="P31" s="50">
        <v>5925.51</v>
      </c>
      <c r="Q31" s="49">
        <v>14734</v>
      </c>
      <c r="R31" s="50">
        <v>6898.68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2" t="s">
        <v>99</v>
      </c>
      <c r="K33" s="152"/>
      <c r="L33" s="152"/>
      <c r="M33" s="152"/>
      <c r="N33" s="152"/>
      <c r="O33" s="152"/>
      <c r="P33" s="152"/>
      <c r="Q33" s="152"/>
      <c r="R33" s="152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48" t="s">
        <v>24</v>
      </c>
      <c r="B37" s="148"/>
      <c r="C37" s="148"/>
      <c r="D37" s="148"/>
      <c r="E37" s="148"/>
      <c r="F37" s="148"/>
      <c r="G37" s="148"/>
      <c r="H37" s="148"/>
      <c r="I37" s="148"/>
      <c r="J37" s="148" t="s">
        <v>27</v>
      </c>
      <c r="K37" s="148"/>
      <c r="L37" s="148"/>
      <c r="M37" s="148"/>
      <c r="N37" s="148"/>
      <c r="O37" s="148"/>
      <c r="P37" s="148"/>
      <c r="Q37" s="148"/>
      <c r="R37" s="148"/>
      <c r="U37" s="3"/>
      <c r="V37" s="3"/>
    </row>
    <row r="38" spans="1:22" ht="12.75" x14ac:dyDescent="0.2">
      <c r="A38" s="148" t="s">
        <v>23</v>
      </c>
      <c r="B38" s="148"/>
      <c r="C38" s="148"/>
      <c r="D38" s="148"/>
      <c r="E38" s="148"/>
      <c r="F38" s="148"/>
      <c r="G38" s="148"/>
      <c r="H38" s="148"/>
      <c r="I38" s="148"/>
      <c r="J38" s="148" t="s">
        <v>28</v>
      </c>
      <c r="K38" s="148"/>
      <c r="L38" s="148"/>
      <c r="M38" s="148"/>
      <c r="N38" s="148"/>
      <c r="O38" s="148"/>
      <c r="P38" s="148"/>
      <c r="Q38" s="148"/>
      <c r="R38" s="148"/>
      <c r="U38" s="3"/>
      <c r="V38" s="3"/>
    </row>
    <row r="39" spans="1:22" ht="12.75" x14ac:dyDescent="0.2">
      <c r="A39" s="148" t="s">
        <v>15</v>
      </c>
      <c r="B39" s="148"/>
      <c r="C39" s="148"/>
      <c r="D39" s="148"/>
      <c r="E39" s="148"/>
      <c r="F39" s="148"/>
      <c r="G39" s="148"/>
      <c r="H39" s="148"/>
      <c r="I39" s="148"/>
      <c r="J39" s="148" t="s">
        <v>26</v>
      </c>
      <c r="K39" s="148"/>
      <c r="L39" s="148"/>
      <c r="M39" s="148"/>
      <c r="N39" s="148"/>
      <c r="O39" s="148"/>
      <c r="P39" s="148"/>
      <c r="Q39" s="148"/>
      <c r="R39" s="148"/>
      <c r="U39" s="3"/>
      <c r="V39" s="3"/>
    </row>
    <row r="40" spans="1:22" ht="12.75" x14ac:dyDescent="0.2">
      <c r="A40" s="148" t="s">
        <v>71</v>
      </c>
      <c r="B40" s="148"/>
      <c r="C40" s="148"/>
      <c r="D40" s="148"/>
      <c r="E40" s="148"/>
      <c r="F40" s="148"/>
      <c r="G40" s="148"/>
      <c r="H40" s="148"/>
      <c r="I40" s="148"/>
      <c r="J40" s="148" t="s">
        <v>77</v>
      </c>
      <c r="K40" s="148"/>
      <c r="L40" s="148"/>
      <c r="M40" s="148"/>
      <c r="N40" s="148"/>
      <c r="O40" s="148"/>
      <c r="P40" s="148"/>
      <c r="Q40" s="148"/>
      <c r="R40" s="148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48" t="s">
        <v>78</v>
      </c>
      <c r="K41" s="148"/>
      <c r="L41" s="148"/>
      <c r="M41" s="148"/>
      <c r="N41" s="148"/>
      <c r="O41" s="148"/>
      <c r="P41" s="148"/>
      <c r="Q41" s="148"/>
      <c r="R41" s="148"/>
      <c r="U41" s="3"/>
      <c r="V41" s="3"/>
    </row>
    <row r="42" spans="1:22" ht="12.75" customHeight="1" x14ac:dyDescent="0.2">
      <c r="A42" s="144" t="str">
        <f>A10</f>
        <v>za veljaču 2021. (isplata u ožujku 2021.)</v>
      </c>
      <c r="B42" s="144"/>
      <c r="C42" s="144"/>
      <c r="D42" s="144"/>
      <c r="E42" s="144"/>
      <c r="F42" s="144"/>
      <c r="G42" s="144"/>
      <c r="H42" s="144"/>
      <c r="I42" s="144"/>
      <c r="J42" s="144" t="str">
        <f>A10</f>
        <v>za veljaču 2021. (isplata u ožujku 2021.)</v>
      </c>
      <c r="K42" s="144"/>
      <c r="L42" s="144"/>
      <c r="M42" s="144"/>
      <c r="N42" s="144"/>
      <c r="O42" s="144"/>
      <c r="P42" s="144"/>
      <c r="Q42" s="144"/>
      <c r="R42" s="144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45" t="s">
        <v>6</v>
      </c>
      <c r="C44" s="146"/>
      <c r="D44" s="146"/>
      <c r="E44" s="146"/>
      <c r="F44" s="146"/>
      <c r="G44" s="146"/>
      <c r="H44" s="146"/>
      <c r="I44" s="147"/>
      <c r="J44" s="29"/>
      <c r="K44" s="145" t="s">
        <v>6</v>
      </c>
      <c r="L44" s="146"/>
      <c r="M44" s="146"/>
      <c r="N44" s="146"/>
      <c r="O44" s="146"/>
      <c r="P44" s="146"/>
      <c r="Q44" s="146"/>
      <c r="R44" s="147"/>
      <c r="U44" s="3"/>
      <c r="V44" s="3"/>
    </row>
    <row r="45" spans="1:22" x14ac:dyDescent="0.2">
      <c r="A45" s="30"/>
      <c r="B45" s="145" t="s">
        <v>1</v>
      </c>
      <c r="C45" s="147"/>
      <c r="D45" s="145" t="s">
        <v>7</v>
      </c>
      <c r="E45" s="147"/>
      <c r="F45" s="145" t="s">
        <v>70</v>
      </c>
      <c r="G45" s="147"/>
      <c r="H45" s="145" t="s">
        <v>8</v>
      </c>
      <c r="I45" s="147"/>
      <c r="J45" s="30"/>
      <c r="K45" s="145" t="s">
        <v>1</v>
      </c>
      <c r="L45" s="147"/>
      <c r="M45" s="145" t="s">
        <v>7</v>
      </c>
      <c r="N45" s="147"/>
      <c r="O45" s="145" t="s">
        <v>70</v>
      </c>
      <c r="P45" s="147"/>
      <c r="Q45" s="145" t="s">
        <v>8</v>
      </c>
      <c r="R45" s="147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477.58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477.58</v>
      </c>
      <c r="J48" s="93" t="s">
        <v>73</v>
      </c>
      <c r="K48" s="56">
        <v>39</v>
      </c>
      <c r="L48" s="61">
        <v>271.58</v>
      </c>
      <c r="M48" s="58"/>
      <c r="N48" s="51"/>
      <c r="O48" s="58">
        <v>37</v>
      </c>
      <c r="P48" s="51">
        <v>265.22000000000003</v>
      </c>
      <c r="Q48" s="58">
        <v>2</v>
      </c>
      <c r="R48" s="60">
        <v>389.17</v>
      </c>
      <c r="U48" s="3"/>
      <c r="V48" s="3"/>
    </row>
    <row r="49" spans="1:22" x14ac:dyDescent="0.2">
      <c r="A49" s="93" t="s">
        <v>9</v>
      </c>
      <c r="B49" s="56">
        <v>16</v>
      </c>
      <c r="C49" s="57">
        <v>784.61</v>
      </c>
      <c r="D49" s="58" t="s">
        <v>103</v>
      </c>
      <c r="E49" s="51" t="s">
        <v>104</v>
      </c>
      <c r="F49" s="58">
        <v>11</v>
      </c>
      <c r="G49" s="59">
        <v>852.03</v>
      </c>
      <c r="H49" s="58">
        <v>5</v>
      </c>
      <c r="I49" s="60">
        <v>636.30999999999995</v>
      </c>
      <c r="J49" s="93" t="s">
        <v>9</v>
      </c>
      <c r="K49" s="56">
        <v>166</v>
      </c>
      <c r="L49" s="61">
        <v>814.99</v>
      </c>
      <c r="M49" s="58"/>
      <c r="N49" s="51"/>
      <c r="O49" s="58">
        <v>146</v>
      </c>
      <c r="P49" s="51">
        <v>811.19</v>
      </c>
      <c r="Q49" s="58">
        <v>20</v>
      </c>
      <c r="R49" s="60">
        <v>842.73</v>
      </c>
      <c r="S49" s="7"/>
      <c r="U49" s="3"/>
      <c r="V49" s="3"/>
    </row>
    <row r="50" spans="1:22" x14ac:dyDescent="0.2">
      <c r="A50" s="93" t="s">
        <v>10</v>
      </c>
      <c r="B50" s="56">
        <v>102</v>
      </c>
      <c r="C50" s="62">
        <v>1330.47</v>
      </c>
      <c r="D50" s="58">
        <v>22</v>
      </c>
      <c r="E50" s="16">
        <v>1365.5</v>
      </c>
      <c r="F50" s="58">
        <v>71</v>
      </c>
      <c r="G50" s="16">
        <v>1317.89</v>
      </c>
      <c r="H50" s="58">
        <v>9</v>
      </c>
      <c r="I50" s="63">
        <v>1344.07</v>
      </c>
      <c r="J50" s="93" t="s">
        <v>10</v>
      </c>
      <c r="K50" s="56">
        <v>304</v>
      </c>
      <c r="L50" s="64">
        <v>1254.6199999999999</v>
      </c>
      <c r="M50" s="58"/>
      <c r="N50" s="16"/>
      <c r="O50" s="58">
        <v>248</v>
      </c>
      <c r="P50" s="16">
        <v>1256.1600000000001</v>
      </c>
      <c r="Q50" s="58">
        <v>56</v>
      </c>
      <c r="R50" s="63">
        <v>1247.83</v>
      </c>
      <c r="S50" s="7"/>
      <c r="U50" s="3"/>
      <c r="V50" s="3"/>
    </row>
    <row r="51" spans="1:22" x14ac:dyDescent="0.2">
      <c r="A51" s="93" t="s">
        <v>11</v>
      </c>
      <c r="B51" s="56">
        <v>435</v>
      </c>
      <c r="C51" s="62">
        <v>1779.83</v>
      </c>
      <c r="D51" s="58">
        <v>154</v>
      </c>
      <c r="E51" s="16">
        <v>1761.44</v>
      </c>
      <c r="F51" s="58">
        <v>251</v>
      </c>
      <c r="G51" s="16">
        <v>1789.18</v>
      </c>
      <c r="H51" s="58">
        <v>30</v>
      </c>
      <c r="I51" s="63">
        <v>1795.97</v>
      </c>
      <c r="J51" s="93" t="s">
        <v>11</v>
      </c>
      <c r="K51" s="56">
        <v>662</v>
      </c>
      <c r="L51" s="64">
        <v>1766.46</v>
      </c>
      <c r="M51" s="58"/>
      <c r="N51" s="16"/>
      <c r="O51" s="58">
        <v>520</v>
      </c>
      <c r="P51" s="16">
        <v>1768</v>
      </c>
      <c r="Q51" s="58">
        <v>142</v>
      </c>
      <c r="R51" s="63">
        <v>1760.84</v>
      </c>
      <c r="S51" s="7"/>
      <c r="U51" s="3"/>
      <c r="V51" s="3"/>
    </row>
    <row r="52" spans="1:22" x14ac:dyDescent="0.2">
      <c r="A52" s="93" t="s">
        <v>74</v>
      </c>
      <c r="B52" s="56">
        <v>602</v>
      </c>
      <c r="C52" s="62">
        <v>2266.88</v>
      </c>
      <c r="D52" s="58">
        <v>58</v>
      </c>
      <c r="E52" s="16">
        <v>2198.04</v>
      </c>
      <c r="F52" s="58">
        <v>466</v>
      </c>
      <c r="G52" s="16">
        <v>2270.5100000000002</v>
      </c>
      <c r="H52" s="58">
        <v>78</v>
      </c>
      <c r="I52" s="63">
        <v>2296.37</v>
      </c>
      <c r="J52" s="93" t="s">
        <v>74</v>
      </c>
      <c r="K52" s="56">
        <v>954</v>
      </c>
      <c r="L52" s="64">
        <v>2253.04</v>
      </c>
      <c r="M52" s="58"/>
      <c r="N52" s="16"/>
      <c r="O52" s="58">
        <v>883</v>
      </c>
      <c r="P52" s="16">
        <v>2254.15</v>
      </c>
      <c r="Q52" s="58">
        <v>71</v>
      </c>
      <c r="R52" s="63">
        <v>2239.17</v>
      </c>
      <c r="S52" s="7"/>
      <c r="U52" s="3"/>
      <c r="V52" s="3"/>
    </row>
    <row r="53" spans="1:22" x14ac:dyDescent="0.2">
      <c r="A53" s="93" t="s">
        <v>62</v>
      </c>
      <c r="B53" s="56">
        <v>1372</v>
      </c>
      <c r="C53" s="62">
        <v>2801.2</v>
      </c>
      <c r="D53" s="58">
        <v>264</v>
      </c>
      <c r="E53" s="16">
        <v>2848.56</v>
      </c>
      <c r="F53" s="58">
        <v>941</v>
      </c>
      <c r="G53" s="16">
        <v>2789.22</v>
      </c>
      <c r="H53" s="58">
        <v>167</v>
      </c>
      <c r="I53" s="63">
        <v>2793.81</v>
      </c>
      <c r="J53" s="93" t="s">
        <v>62</v>
      </c>
      <c r="K53" s="56">
        <v>1153</v>
      </c>
      <c r="L53" s="64">
        <v>2755.73</v>
      </c>
      <c r="M53" s="58"/>
      <c r="N53" s="16"/>
      <c r="O53" s="58">
        <v>1025</v>
      </c>
      <c r="P53" s="16">
        <v>2739.4</v>
      </c>
      <c r="Q53" s="58">
        <v>128</v>
      </c>
      <c r="R53" s="63">
        <v>2886.51</v>
      </c>
      <c r="S53" s="7"/>
      <c r="U53" s="3"/>
      <c r="V53" s="3"/>
    </row>
    <row r="54" spans="1:22" x14ac:dyDescent="0.2">
      <c r="A54" s="93" t="s">
        <v>63</v>
      </c>
      <c r="B54" s="56">
        <v>3865</v>
      </c>
      <c r="C54" s="62">
        <v>3290.35</v>
      </c>
      <c r="D54" s="58">
        <v>1167</v>
      </c>
      <c r="E54" s="16">
        <v>3284.63</v>
      </c>
      <c r="F54" s="58">
        <v>2498</v>
      </c>
      <c r="G54" s="16">
        <v>3296.72</v>
      </c>
      <c r="H54" s="58">
        <v>200</v>
      </c>
      <c r="I54" s="63">
        <v>3244.07</v>
      </c>
      <c r="J54" s="93" t="s">
        <v>63</v>
      </c>
      <c r="K54" s="56">
        <v>784</v>
      </c>
      <c r="L54" s="64">
        <v>3277.71</v>
      </c>
      <c r="M54" s="58"/>
      <c r="N54" s="16"/>
      <c r="O54" s="58">
        <v>648</v>
      </c>
      <c r="P54" s="16">
        <v>3274.59</v>
      </c>
      <c r="Q54" s="58">
        <v>136</v>
      </c>
      <c r="R54" s="63">
        <v>3292.58</v>
      </c>
      <c r="S54" s="7"/>
      <c r="U54" s="3"/>
      <c r="V54" s="3"/>
    </row>
    <row r="55" spans="1:22" x14ac:dyDescent="0.2">
      <c r="A55" s="93" t="s">
        <v>64</v>
      </c>
      <c r="B55" s="56">
        <v>2959</v>
      </c>
      <c r="C55" s="62">
        <v>3766.75</v>
      </c>
      <c r="D55" s="58">
        <v>1365</v>
      </c>
      <c r="E55" s="16">
        <v>3804.41</v>
      </c>
      <c r="F55" s="58">
        <v>1373</v>
      </c>
      <c r="G55" s="16">
        <v>3735.42</v>
      </c>
      <c r="H55" s="58">
        <v>221</v>
      </c>
      <c r="I55" s="63">
        <v>3728.79</v>
      </c>
      <c r="J55" s="93" t="s">
        <v>64</v>
      </c>
      <c r="K55" s="56">
        <v>412</v>
      </c>
      <c r="L55" s="64">
        <v>3744.89</v>
      </c>
      <c r="M55" s="58"/>
      <c r="N55" s="16"/>
      <c r="O55" s="58">
        <v>313</v>
      </c>
      <c r="P55" s="16">
        <v>3751.53</v>
      </c>
      <c r="Q55" s="58">
        <v>99</v>
      </c>
      <c r="R55" s="63">
        <v>3723.89</v>
      </c>
      <c r="S55" s="7"/>
      <c r="U55" s="3"/>
      <c r="V55" s="3"/>
    </row>
    <row r="56" spans="1:22" x14ac:dyDescent="0.2">
      <c r="A56" s="93" t="s">
        <v>65</v>
      </c>
      <c r="B56" s="56">
        <v>2829</v>
      </c>
      <c r="C56" s="62">
        <v>4203.5200000000004</v>
      </c>
      <c r="D56" s="58">
        <v>953</v>
      </c>
      <c r="E56" s="16">
        <v>4219.25</v>
      </c>
      <c r="F56" s="58">
        <v>1724</v>
      </c>
      <c r="G56" s="16">
        <v>4193.87</v>
      </c>
      <c r="H56" s="58">
        <v>152</v>
      </c>
      <c r="I56" s="63">
        <v>4214.25</v>
      </c>
      <c r="J56" s="93" t="s">
        <v>65</v>
      </c>
      <c r="K56" s="56">
        <v>876</v>
      </c>
      <c r="L56" s="64">
        <v>4164.74</v>
      </c>
      <c r="M56" s="58"/>
      <c r="N56" s="16"/>
      <c r="O56" s="58">
        <v>750</v>
      </c>
      <c r="P56" s="16">
        <v>4166.25</v>
      </c>
      <c r="Q56" s="58">
        <v>126</v>
      </c>
      <c r="R56" s="63">
        <v>4155.75</v>
      </c>
      <c r="S56" s="7"/>
      <c r="U56" s="3"/>
      <c r="V56" s="3"/>
    </row>
    <row r="57" spans="1:22" x14ac:dyDescent="0.2">
      <c r="A57" s="93" t="s">
        <v>66</v>
      </c>
      <c r="B57" s="56">
        <v>1213</v>
      </c>
      <c r="C57" s="62">
        <v>4736.54</v>
      </c>
      <c r="D57" s="58">
        <v>608</v>
      </c>
      <c r="E57" s="16">
        <v>4761.43</v>
      </c>
      <c r="F57" s="58">
        <v>498</v>
      </c>
      <c r="G57" s="16">
        <v>4707.6899999999996</v>
      </c>
      <c r="H57" s="58">
        <v>107</v>
      </c>
      <c r="I57" s="63">
        <v>4729.43</v>
      </c>
      <c r="J57" s="93" t="s">
        <v>66</v>
      </c>
      <c r="K57" s="56">
        <v>606</v>
      </c>
      <c r="L57" s="64">
        <v>4768.4399999999996</v>
      </c>
      <c r="M57" s="58"/>
      <c r="N57" s="16"/>
      <c r="O57" s="58">
        <v>536</v>
      </c>
      <c r="P57" s="16">
        <v>4771.29</v>
      </c>
      <c r="Q57" s="58">
        <v>70</v>
      </c>
      <c r="R57" s="63">
        <v>4746.58</v>
      </c>
      <c r="S57" s="7"/>
      <c r="U57" s="3"/>
      <c r="V57" s="3"/>
    </row>
    <row r="58" spans="1:22" x14ac:dyDescent="0.2">
      <c r="A58" s="93" t="s">
        <v>12</v>
      </c>
      <c r="B58" s="56">
        <v>1302</v>
      </c>
      <c r="C58" s="62">
        <v>5395.93</v>
      </c>
      <c r="D58" s="58">
        <v>847</v>
      </c>
      <c r="E58" s="16">
        <v>5409.47</v>
      </c>
      <c r="F58" s="58">
        <v>350</v>
      </c>
      <c r="G58" s="16">
        <v>5358.07</v>
      </c>
      <c r="H58" s="58">
        <v>105</v>
      </c>
      <c r="I58" s="63">
        <v>5412.87</v>
      </c>
      <c r="J58" s="93" t="s">
        <v>12</v>
      </c>
      <c r="K58" s="56">
        <v>432</v>
      </c>
      <c r="L58" s="19">
        <v>5483.13</v>
      </c>
      <c r="M58" s="58"/>
      <c r="N58" s="16"/>
      <c r="O58" s="58">
        <v>389</v>
      </c>
      <c r="P58" s="16">
        <v>5491.73</v>
      </c>
      <c r="Q58" s="58">
        <v>43</v>
      </c>
      <c r="R58" s="63">
        <v>5405.28</v>
      </c>
      <c r="S58" s="7"/>
      <c r="U58" s="3"/>
      <c r="V58" s="3"/>
    </row>
    <row r="59" spans="1:22" x14ac:dyDescent="0.2">
      <c r="A59" s="93" t="s">
        <v>13</v>
      </c>
      <c r="B59" s="56">
        <v>687</v>
      </c>
      <c r="C59" s="62">
        <v>6446.3</v>
      </c>
      <c r="D59" s="58">
        <v>557</v>
      </c>
      <c r="E59" s="16">
        <v>6447.1</v>
      </c>
      <c r="F59" s="58">
        <v>87</v>
      </c>
      <c r="G59" s="16">
        <v>6440.01</v>
      </c>
      <c r="H59" s="58">
        <v>43</v>
      </c>
      <c r="I59" s="63">
        <v>6448.65</v>
      </c>
      <c r="J59" s="93" t="s">
        <v>13</v>
      </c>
      <c r="K59" s="56">
        <v>225</v>
      </c>
      <c r="L59" s="19">
        <v>6495.4</v>
      </c>
      <c r="M59" s="58"/>
      <c r="N59" s="16"/>
      <c r="O59" s="58">
        <v>207</v>
      </c>
      <c r="P59" s="16">
        <v>6488.99</v>
      </c>
      <c r="Q59" s="58">
        <v>18</v>
      </c>
      <c r="R59" s="63">
        <v>6569.09</v>
      </c>
      <c r="S59" s="7"/>
      <c r="U59" s="3"/>
      <c r="V59" s="3"/>
    </row>
    <row r="60" spans="1:22" x14ac:dyDescent="0.2">
      <c r="A60" s="93" t="s">
        <v>14</v>
      </c>
      <c r="B60" s="56">
        <v>219</v>
      </c>
      <c r="C60" s="62">
        <v>7423</v>
      </c>
      <c r="D60" s="58">
        <v>148</v>
      </c>
      <c r="E60" s="16">
        <v>7390.07</v>
      </c>
      <c r="F60" s="58">
        <v>48</v>
      </c>
      <c r="G60" s="16">
        <v>7462.46</v>
      </c>
      <c r="H60" s="58">
        <v>23</v>
      </c>
      <c r="I60" s="63">
        <v>7552.52</v>
      </c>
      <c r="J60" s="93" t="s">
        <v>14</v>
      </c>
      <c r="K60" s="56">
        <v>101</v>
      </c>
      <c r="L60" s="19">
        <v>7400.08</v>
      </c>
      <c r="M60" s="58"/>
      <c r="N60" s="16"/>
      <c r="O60" s="58">
        <v>96</v>
      </c>
      <c r="P60" s="16">
        <v>7393.75</v>
      </c>
      <c r="Q60" s="58">
        <v>5</v>
      </c>
      <c r="R60" s="63">
        <v>7521.71</v>
      </c>
      <c r="S60" s="7"/>
      <c r="U60" s="3"/>
      <c r="V60" s="3"/>
    </row>
    <row r="61" spans="1:22" x14ac:dyDescent="0.2">
      <c r="A61" s="93" t="s">
        <v>75</v>
      </c>
      <c r="B61" s="56">
        <v>235</v>
      </c>
      <c r="C61" s="62">
        <v>9288.9</v>
      </c>
      <c r="D61" s="58">
        <v>172</v>
      </c>
      <c r="E61" s="16">
        <v>9342.41</v>
      </c>
      <c r="F61" s="58">
        <v>50</v>
      </c>
      <c r="G61" s="16">
        <v>9142.7999999999993</v>
      </c>
      <c r="H61" s="58">
        <v>13</v>
      </c>
      <c r="I61" s="63">
        <v>9142.77</v>
      </c>
      <c r="J61" s="93" t="s">
        <v>75</v>
      </c>
      <c r="K61" s="56">
        <v>62</v>
      </c>
      <c r="L61" s="19">
        <v>8957.76</v>
      </c>
      <c r="M61" s="58"/>
      <c r="N61" s="16"/>
      <c r="O61" s="58">
        <v>59</v>
      </c>
      <c r="P61" s="16">
        <v>8954.51</v>
      </c>
      <c r="Q61" s="58">
        <v>3</v>
      </c>
      <c r="R61" s="63">
        <v>9021.61</v>
      </c>
      <c r="S61" s="7"/>
      <c r="U61" s="3"/>
      <c r="V61" s="3"/>
    </row>
    <row r="62" spans="1:22" x14ac:dyDescent="0.2">
      <c r="A62" s="48" t="s">
        <v>1</v>
      </c>
      <c r="B62" s="65">
        <v>15837</v>
      </c>
      <c r="C62" s="66">
        <v>3971.31</v>
      </c>
      <c r="D62" s="65">
        <v>6315</v>
      </c>
      <c r="E62" s="66">
        <v>4433.3100000000004</v>
      </c>
      <c r="F62" s="65">
        <v>8368</v>
      </c>
      <c r="G62" s="66">
        <v>3635.79</v>
      </c>
      <c r="H62" s="65">
        <v>1154</v>
      </c>
      <c r="I62" s="66">
        <v>3876.1</v>
      </c>
      <c r="J62" s="48" t="s">
        <v>1</v>
      </c>
      <c r="K62" s="65">
        <v>6776</v>
      </c>
      <c r="L62" s="66">
        <v>3365.85</v>
      </c>
      <c r="M62" s="65"/>
      <c r="N62" s="66"/>
      <c r="O62" s="65">
        <v>5857</v>
      </c>
      <c r="P62" s="66">
        <v>3389.67</v>
      </c>
      <c r="Q62" s="65">
        <v>919</v>
      </c>
      <c r="R62" s="66">
        <v>3214.03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topLeftCell="A16" zoomScale="110" zoomScaleNormal="110" workbookViewId="0">
      <selection activeCell="U31" sqref="U31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48" t="s">
        <v>24</v>
      </c>
      <c r="B6" s="148"/>
      <c r="C6" s="148"/>
      <c r="D6" s="148"/>
      <c r="E6" s="148"/>
      <c r="F6" s="148"/>
      <c r="G6" s="148"/>
      <c r="H6" s="148"/>
      <c r="I6" s="148"/>
      <c r="J6" s="148" t="s">
        <v>25</v>
      </c>
      <c r="K6" s="148"/>
      <c r="L6" s="148"/>
      <c r="M6" s="148"/>
      <c r="N6" s="148"/>
      <c r="O6" s="148"/>
      <c r="P6" s="148"/>
      <c r="Q6" s="148"/>
      <c r="R6" s="148"/>
    </row>
    <row r="7" spans="1:23" ht="12.75" x14ac:dyDescent="0.2">
      <c r="A7" s="148" t="s">
        <v>23</v>
      </c>
      <c r="B7" s="148"/>
      <c r="C7" s="148"/>
      <c r="D7" s="148"/>
      <c r="E7" s="148"/>
      <c r="F7" s="148"/>
      <c r="G7" s="148"/>
      <c r="H7" s="148"/>
      <c r="I7" s="148"/>
      <c r="J7" s="148" t="s">
        <v>23</v>
      </c>
      <c r="K7" s="148"/>
      <c r="L7" s="148"/>
      <c r="M7" s="148"/>
      <c r="N7" s="148"/>
      <c r="O7" s="148"/>
      <c r="P7" s="148"/>
      <c r="Q7" s="148"/>
      <c r="R7" s="148"/>
    </row>
    <row r="8" spans="1:23" ht="12.75" x14ac:dyDescent="0.2">
      <c r="A8" s="153" t="s">
        <v>68</v>
      </c>
      <c r="B8" s="153"/>
      <c r="C8" s="153"/>
      <c r="D8" s="153"/>
      <c r="E8" s="153"/>
      <c r="F8" s="153"/>
      <c r="G8" s="153"/>
      <c r="H8" s="153"/>
      <c r="I8" s="153"/>
      <c r="J8" s="148" t="s">
        <v>58</v>
      </c>
      <c r="K8" s="148"/>
      <c r="L8" s="148"/>
      <c r="M8" s="148"/>
      <c r="N8" s="148"/>
      <c r="O8" s="148"/>
      <c r="P8" s="148"/>
      <c r="Q8" s="148"/>
      <c r="R8" s="148"/>
    </row>
    <row r="9" spans="1:23" ht="12.75" x14ac:dyDescent="0.2">
      <c r="A9" s="153" t="s">
        <v>72</v>
      </c>
      <c r="B9" s="153"/>
      <c r="C9" s="153"/>
      <c r="D9" s="153"/>
      <c r="E9" s="153"/>
      <c r="F9" s="153"/>
      <c r="G9" s="153"/>
      <c r="H9" s="153"/>
      <c r="I9" s="153"/>
      <c r="J9" s="148" t="s">
        <v>69</v>
      </c>
      <c r="K9" s="148"/>
      <c r="L9" s="148"/>
      <c r="M9" s="148"/>
      <c r="N9" s="148"/>
      <c r="O9" s="148"/>
      <c r="P9" s="148"/>
      <c r="Q9" s="148"/>
      <c r="R9" s="148"/>
    </row>
    <row r="10" spans="1:23" ht="12.75" x14ac:dyDescent="0.2">
      <c r="A10" s="144" t="str">
        <f>'u ožujku 2021.-prema svotama'!A10:I10</f>
        <v>za veljaču 2021. (isplata u ožujku 2021.)</v>
      </c>
      <c r="B10" s="144"/>
      <c r="C10" s="144"/>
      <c r="D10" s="144"/>
      <c r="E10" s="144"/>
      <c r="F10" s="144"/>
      <c r="G10" s="144"/>
      <c r="H10" s="144"/>
      <c r="I10" s="144"/>
      <c r="J10" s="153" t="s">
        <v>72</v>
      </c>
      <c r="K10" s="153"/>
      <c r="L10" s="153"/>
      <c r="M10" s="153"/>
      <c r="N10" s="153"/>
      <c r="O10" s="153"/>
      <c r="P10" s="153"/>
      <c r="Q10" s="153"/>
      <c r="R10" s="153"/>
    </row>
    <row r="11" spans="1:23" ht="12.75" customHeight="1" x14ac:dyDescent="0.2">
      <c r="J11" s="144" t="str">
        <f>A10</f>
        <v>za veljaču 2021. (isplata u ožujku 2021.)</v>
      </c>
      <c r="K11" s="144"/>
      <c r="L11" s="144"/>
      <c r="M11" s="144"/>
      <c r="N11" s="144"/>
      <c r="O11" s="144"/>
      <c r="P11" s="144"/>
      <c r="Q11" s="144"/>
      <c r="R11" s="144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49" t="s">
        <v>6</v>
      </c>
      <c r="C13" s="150"/>
      <c r="D13" s="150"/>
      <c r="E13" s="150"/>
      <c r="F13" s="150"/>
      <c r="G13" s="150"/>
      <c r="H13" s="150"/>
      <c r="I13" s="151"/>
      <c r="J13" s="29"/>
      <c r="K13" s="149" t="s">
        <v>6</v>
      </c>
      <c r="L13" s="150"/>
      <c r="M13" s="150"/>
      <c r="N13" s="150"/>
      <c r="O13" s="150"/>
      <c r="P13" s="150"/>
      <c r="Q13" s="150"/>
      <c r="R13" s="151"/>
    </row>
    <row r="14" spans="1:23" x14ac:dyDescent="0.2">
      <c r="A14" s="30"/>
      <c r="B14" s="149" t="s">
        <v>1</v>
      </c>
      <c r="C14" s="151"/>
      <c r="D14" s="149" t="s">
        <v>7</v>
      </c>
      <c r="E14" s="151"/>
      <c r="F14" s="149" t="s">
        <v>70</v>
      </c>
      <c r="G14" s="151"/>
      <c r="H14" s="149" t="s">
        <v>8</v>
      </c>
      <c r="I14" s="151"/>
      <c r="J14" s="30"/>
      <c r="K14" s="149" t="s">
        <v>1</v>
      </c>
      <c r="L14" s="151"/>
      <c r="M14" s="149" t="s">
        <v>29</v>
      </c>
      <c r="N14" s="151"/>
      <c r="O14" s="149" t="s">
        <v>70</v>
      </c>
      <c r="P14" s="151"/>
      <c r="Q14" s="149" t="s">
        <v>8</v>
      </c>
      <c r="R14" s="151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3305</v>
      </c>
      <c r="C17" s="37">
        <v>330.63</v>
      </c>
      <c r="D17" s="38">
        <v>906</v>
      </c>
      <c r="E17" s="39">
        <v>298.76</v>
      </c>
      <c r="F17" s="38">
        <v>1775</v>
      </c>
      <c r="G17" s="39">
        <v>343.78</v>
      </c>
      <c r="H17" s="38">
        <v>624</v>
      </c>
      <c r="I17" s="40">
        <v>339.48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22999</v>
      </c>
      <c r="C18" s="43">
        <v>810.06</v>
      </c>
      <c r="D18" s="38">
        <v>9265</v>
      </c>
      <c r="E18" s="39">
        <v>801.8</v>
      </c>
      <c r="F18" s="38">
        <v>4056</v>
      </c>
      <c r="G18" s="39">
        <v>822.25</v>
      </c>
      <c r="H18" s="38">
        <v>9678</v>
      </c>
      <c r="I18" s="40">
        <v>812.85</v>
      </c>
      <c r="J18" s="93" t="s">
        <v>9</v>
      </c>
      <c r="K18" s="36">
        <v>13</v>
      </c>
      <c r="L18" s="43">
        <v>882.77</v>
      </c>
      <c r="M18" s="38" t="s">
        <v>103</v>
      </c>
      <c r="N18" s="42" t="s">
        <v>104</v>
      </c>
      <c r="O18" s="38">
        <v>13</v>
      </c>
      <c r="P18" s="39">
        <v>882.77</v>
      </c>
      <c r="Q18" s="38" t="s">
        <v>103</v>
      </c>
      <c r="R18" s="40" t="s">
        <v>104</v>
      </c>
      <c r="W18" s="120">
        <f>C31-'u ožujku 2021.'!E21</f>
        <v>0</v>
      </c>
    </row>
    <row r="19" spans="1:23" x14ac:dyDescent="0.2">
      <c r="A19" s="93" t="s">
        <v>10</v>
      </c>
      <c r="B19" s="36">
        <v>93605</v>
      </c>
      <c r="C19" s="44">
        <v>1248.31</v>
      </c>
      <c r="D19" s="38">
        <v>48532</v>
      </c>
      <c r="E19" s="45">
        <v>1249.7</v>
      </c>
      <c r="F19" s="38">
        <v>13260</v>
      </c>
      <c r="G19" s="45">
        <v>1299.71</v>
      </c>
      <c r="H19" s="38">
        <v>31813</v>
      </c>
      <c r="I19" s="46">
        <v>1224.75</v>
      </c>
      <c r="J19" s="93" t="s">
        <v>10</v>
      </c>
      <c r="K19" s="36">
        <v>44</v>
      </c>
      <c r="L19" s="44">
        <v>1319.11</v>
      </c>
      <c r="M19" s="38">
        <v>2</v>
      </c>
      <c r="N19" s="45">
        <v>1331.79</v>
      </c>
      <c r="O19" s="38">
        <v>32</v>
      </c>
      <c r="P19" s="39">
        <v>1310.84</v>
      </c>
      <c r="Q19" s="38">
        <v>10</v>
      </c>
      <c r="R19" s="46">
        <v>1343.04</v>
      </c>
    </row>
    <row r="20" spans="1:23" x14ac:dyDescent="0.2">
      <c r="A20" s="93" t="s">
        <v>11</v>
      </c>
      <c r="B20" s="36">
        <v>142691</v>
      </c>
      <c r="C20" s="44">
        <v>1770.56</v>
      </c>
      <c r="D20" s="38">
        <v>84523</v>
      </c>
      <c r="E20" s="45">
        <v>1775.2</v>
      </c>
      <c r="F20" s="38">
        <v>27800</v>
      </c>
      <c r="G20" s="45">
        <v>1779.06</v>
      </c>
      <c r="H20" s="38">
        <v>30368</v>
      </c>
      <c r="I20" s="46">
        <v>1749.86</v>
      </c>
      <c r="J20" s="93" t="s">
        <v>11</v>
      </c>
      <c r="K20" s="36">
        <v>172</v>
      </c>
      <c r="L20" s="44">
        <v>1822.76</v>
      </c>
      <c r="M20" s="38" t="s">
        <v>103</v>
      </c>
      <c r="N20" s="45" t="s">
        <v>104</v>
      </c>
      <c r="O20" s="38">
        <v>97</v>
      </c>
      <c r="P20" s="45">
        <v>1766.4</v>
      </c>
      <c r="Q20" s="38">
        <v>75</v>
      </c>
      <c r="R20" s="46">
        <v>1895.66</v>
      </c>
    </row>
    <row r="21" spans="1:23" x14ac:dyDescent="0.2">
      <c r="A21" s="93" t="s">
        <v>61</v>
      </c>
      <c r="B21" s="36">
        <v>195495</v>
      </c>
      <c r="C21" s="44">
        <v>2246.5100000000002</v>
      </c>
      <c r="D21" s="38">
        <v>123154</v>
      </c>
      <c r="E21" s="45">
        <v>2252.29</v>
      </c>
      <c r="F21" s="38">
        <v>25429</v>
      </c>
      <c r="G21" s="45">
        <v>2252.61</v>
      </c>
      <c r="H21" s="38">
        <v>46912</v>
      </c>
      <c r="I21" s="46">
        <v>2228.04</v>
      </c>
      <c r="J21" s="93" t="s">
        <v>61</v>
      </c>
      <c r="K21" s="36">
        <v>1607</v>
      </c>
      <c r="L21" s="44">
        <v>2322.0500000000002</v>
      </c>
      <c r="M21" s="38">
        <v>17</v>
      </c>
      <c r="N21" s="45">
        <v>2294.1999999999998</v>
      </c>
      <c r="O21" s="38">
        <v>1072</v>
      </c>
      <c r="P21" s="45">
        <v>2355.84</v>
      </c>
      <c r="Q21" s="38">
        <v>518</v>
      </c>
      <c r="R21" s="46">
        <v>2253.0300000000002</v>
      </c>
    </row>
    <row r="22" spans="1:23" x14ac:dyDescent="0.2">
      <c r="A22" s="93" t="s">
        <v>62</v>
      </c>
      <c r="B22" s="36">
        <v>147932</v>
      </c>
      <c r="C22" s="44">
        <v>2766.36</v>
      </c>
      <c r="D22" s="38">
        <v>106600</v>
      </c>
      <c r="E22" s="45">
        <v>2776.5</v>
      </c>
      <c r="F22" s="38">
        <v>13989</v>
      </c>
      <c r="G22" s="45">
        <v>2767.36</v>
      </c>
      <c r="H22" s="38">
        <v>27343</v>
      </c>
      <c r="I22" s="46">
        <v>2726.28</v>
      </c>
      <c r="J22" s="93" t="s">
        <v>62</v>
      </c>
      <c r="K22" s="36">
        <v>4354</v>
      </c>
      <c r="L22" s="44">
        <v>2831.23</v>
      </c>
      <c r="M22" s="38">
        <v>820</v>
      </c>
      <c r="N22" s="45">
        <v>2948.7</v>
      </c>
      <c r="O22" s="38">
        <v>2740</v>
      </c>
      <c r="P22" s="45">
        <v>2810.91</v>
      </c>
      <c r="Q22" s="38">
        <v>794</v>
      </c>
      <c r="R22" s="46">
        <v>2780.07</v>
      </c>
    </row>
    <row r="23" spans="1:23" x14ac:dyDescent="0.2">
      <c r="A23" s="93" t="s">
        <v>63</v>
      </c>
      <c r="B23" s="36">
        <v>110786</v>
      </c>
      <c r="C23" s="44">
        <v>3231.74</v>
      </c>
      <c r="D23" s="38">
        <v>86986</v>
      </c>
      <c r="E23" s="45">
        <v>3235.69</v>
      </c>
      <c r="F23" s="38">
        <v>8013</v>
      </c>
      <c r="G23" s="45">
        <v>3194.88</v>
      </c>
      <c r="H23" s="38">
        <v>15787</v>
      </c>
      <c r="I23" s="46">
        <v>3228.69</v>
      </c>
      <c r="J23" s="93" t="s">
        <v>63</v>
      </c>
      <c r="K23" s="36">
        <v>6456</v>
      </c>
      <c r="L23" s="44">
        <v>3244.91</v>
      </c>
      <c r="M23" s="38">
        <v>1436</v>
      </c>
      <c r="N23" s="45">
        <v>3194.83</v>
      </c>
      <c r="O23" s="38">
        <v>4584</v>
      </c>
      <c r="P23" s="45">
        <v>3260.43</v>
      </c>
      <c r="Q23" s="38">
        <v>436</v>
      </c>
      <c r="R23" s="46">
        <v>3246.68</v>
      </c>
    </row>
    <row r="24" spans="1:23" x14ac:dyDescent="0.2">
      <c r="A24" s="93" t="s">
        <v>64</v>
      </c>
      <c r="B24" s="36">
        <v>77938</v>
      </c>
      <c r="C24" s="44">
        <v>3735.87</v>
      </c>
      <c r="D24" s="38">
        <v>66138</v>
      </c>
      <c r="E24" s="45">
        <v>3737.63</v>
      </c>
      <c r="F24" s="38">
        <v>3164</v>
      </c>
      <c r="G24" s="45">
        <v>3715.32</v>
      </c>
      <c r="H24" s="38">
        <v>8636</v>
      </c>
      <c r="I24" s="46">
        <v>3729.95</v>
      </c>
      <c r="J24" s="93" t="s">
        <v>64</v>
      </c>
      <c r="K24" s="36">
        <v>4594</v>
      </c>
      <c r="L24" s="44">
        <v>3745.93</v>
      </c>
      <c r="M24" s="38">
        <v>445</v>
      </c>
      <c r="N24" s="45">
        <v>3662.5</v>
      </c>
      <c r="O24" s="38">
        <v>3551</v>
      </c>
      <c r="P24" s="45">
        <v>3760.32</v>
      </c>
      <c r="Q24" s="38">
        <v>598</v>
      </c>
      <c r="R24" s="46">
        <v>3722.56</v>
      </c>
    </row>
    <row r="25" spans="1:23" x14ac:dyDescent="0.2">
      <c r="A25" s="93" t="s">
        <v>65</v>
      </c>
      <c r="B25" s="36">
        <v>61541</v>
      </c>
      <c r="C25" s="44">
        <v>4231.7299999999996</v>
      </c>
      <c r="D25" s="38">
        <v>54038</v>
      </c>
      <c r="E25" s="45">
        <v>4234.3500000000004</v>
      </c>
      <c r="F25" s="38">
        <v>1493</v>
      </c>
      <c r="G25" s="45">
        <v>4205.2299999999996</v>
      </c>
      <c r="H25" s="38">
        <v>6010</v>
      </c>
      <c r="I25" s="46">
        <v>4214.75</v>
      </c>
      <c r="J25" s="93" t="s">
        <v>65</v>
      </c>
      <c r="K25" s="36">
        <v>7382</v>
      </c>
      <c r="L25" s="44">
        <v>4209.8100000000004</v>
      </c>
      <c r="M25" s="38">
        <v>143</v>
      </c>
      <c r="N25" s="45">
        <v>4177.1000000000004</v>
      </c>
      <c r="O25" s="38">
        <v>6399</v>
      </c>
      <c r="P25" s="45">
        <v>4203.91</v>
      </c>
      <c r="Q25" s="38">
        <v>840</v>
      </c>
      <c r="R25" s="46">
        <v>4260.33</v>
      </c>
    </row>
    <row r="26" spans="1:23" x14ac:dyDescent="0.2">
      <c r="A26" s="93" t="s">
        <v>66</v>
      </c>
      <c r="B26" s="36">
        <v>38985</v>
      </c>
      <c r="C26" s="44">
        <v>4730.12</v>
      </c>
      <c r="D26" s="38">
        <v>35344</v>
      </c>
      <c r="E26" s="45">
        <v>4730.55</v>
      </c>
      <c r="F26" s="38">
        <v>600</v>
      </c>
      <c r="G26" s="45">
        <v>4725.6400000000003</v>
      </c>
      <c r="H26" s="38">
        <v>3041</v>
      </c>
      <c r="I26" s="46">
        <v>4725.97</v>
      </c>
      <c r="J26" s="93" t="s">
        <v>66</v>
      </c>
      <c r="K26" s="36">
        <v>3581</v>
      </c>
      <c r="L26" s="44">
        <v>4740.38</v>
      </c>
      <c r="M26" s="38">
        <v>42</v>
      </c>
      <c r="N26" s="45">
        <v>4742.2299999999996</v>
      </c>
      <c r="O26" s="38">
        <v>2993</v>
      </c>
      <c r="P26" s="45">
        <v>4744.3500000000004</v>
      </c>
      <c r="Q26" s="38">
        <v>546</v>
      </c>
      <c r="R26" s="46">
        <v>4718.4399999999996</v>
      </c>
    </row>
    <row r="27" spans="1:23" x14ac:dyDescent="0.2">
      <c r="A27" s="93" t="s">
        <v>12</v>
      </c>
      <c r="B27" s="36">
        <v>39440</v>
      </c>
      <c r="C27" s="47">
        <v>5426.25</v>
      </c>
      <c r="D27" s="38">
        <v>35590</v>
      </c>
      <c r="E27" s="45">
        <v>5427.16</v>
      </c>
      <c r="F27" s="38">
        <v>587</v>
      </c>
      <c r="G27" s="45">
        <v>5412.28</v>
      </c>
      <c r="H27" s="38">
        <v>3263</v>
      </c>
      <c r="I27" s="46">
        <v>5418.82</v>
      </c>
      <c r="J27" s="93" t="s">
        <v>12</v>
      </c>
      <c r="K27" s="36">
        <v>9095</v>
      </c>
      <c r="L27" s="47">
        <v>5405.19</v>
      </c>
      <c r="M27" s="38">
        <v>84</v>
      </c>
      <c r="N27" s="45">
        <v>5356.63</v>
      </c>
      <c r="O27" s="38">
        <v>7562</v>
      </c>
      <c r="P27" s="45">
        <v>5394.81</v>
      </c>
      <c r="Q27" s="38">
        <v>1449</v>
      </c>
      <c r="R27" s="46">
        <v>5462.18</v>
      </c>
    </row>
    <row r="28" spans="1:23" x14ac:dyDescent="0.2">
      <c r="A28" s="93" t="s">
        <v>13</v>
      </c>
      <c r="B28" s="36">
        <v>18379</v>
      </c>
      <c r="C28" s="47">
        <v>6408.12</v>
      </c>
      <c r="D28" s="38">
        <v>16766</v>
      </c>
      <c r="E28" s="45">
        <v>6414.57</v>
      </c>
      <c r="F28" s="38">
        <v>249</v>
      </c>
      <c r="G28" s="45">
        <v>6415.11</v>
      </c>
      <c r="H28" s="38">
        <v>1364</v>
      </c>
      <c r="I28" s="46">
        <v>6327.56</v>
      </c>
      <c r="J28" s="93" t="s">
        <v>13</v>
      </c>
      <c r="K28" s="36">
        <v>8274</v>
      </c>
      <c r="L28" s="47">
        <v>6435.6</v>
      </c>
      <c r="M28" s="38">
        <v>43</v>
      </c>
      <c r="N28" s="45">
        <v>6341.73</v>
      </c>
      <c r="O28" s="38">
        <v>7204</v>
      </c>
      <c r="P28" s="45">
        <v>6431.5</v>
      </c>
      <c r="Q28" s="38">
        <v>1027</v>
      </c>
      <c r="R28" s="46">
        <v>6468.3</v>
      </c>
    </row>
    <row r="29" spans="1:23" x14ac:dyDescent="0.2">
      <c r="A29" s="93" t="s">
        <v>14</v>
      </c>
      <c r="B29" s="36">
        <v>7073</v>
      </c>
      <c r="C29" s="47">
        <v>7429.74</v>
      </c>
      <c r="D29" s="38">
        <v>6710</v>
      </c>
      <c r="E29" s="45">
        <v>7429.93</v>
      </c>
      <c r="F29" s="38">
        <v>72</v>
      </c>
      <c r="G29" s="45">
        <v>7458.5</v>
      </c>
      <c r="H29" s="38">
        <v>291</v>
      </c>
      <c r="I29" s="46">
        <v>7418.06</v>
      </c>
      <c r="J29" s="93" t="s">
        <v>14</v>
      </c>
      <c r="K29" s="36">
        <v>8975</v>
      </c>
      <c r="L29" s="47">
        <v>7603.99</v>
      </c>
      <c r="M29" s="38">
        <v>17</v>
      </c>
      <c r="N29" s="45">
        <v>7425.87</v>
      </c>
      <c r="O29" s="38">
        <v>6072</v>
      </c>
      <c r="P29" s="45">
        <v>7567.69</v>
      </c>
      <c r="Q29" s="38">
        <v>2886</v>
      </c>
      <c r="R29" s="46">
        <v>7681.41</v>
      </c>
    </row>
    <row r="30" spans="1:23" x14ac:dyDescent="0.2">
      <c r="A30" s="93" t="s">
        <v>67</v>
      </c>
      <c r="B30" s="36">
        <v>7836</v>
      </c>
      <c r="C30" s="47">
        <v>9341.91</v>
      </c>
      <c r="D30" s="38">
        <v>7658</v>
      </c>
      <c r="E30" s="45">
        <v>9342.77</v>
      </c>
      <c r="F30" s="38">
        <v>34</v>
      </c>
      <c r="G30" s="45">
        <v>9199.7000000000007</v>
      </c>
      <c r="H30" s="38">
        <v>144</v>
      </c>
      <c r="I30" s="46">
        <v>9329.8799999999992</v>
      </c>
      <c r="J30" s="93" t="s">
        <v>67</v>
      </c>
      <c r="K30" s="36">
        <v>16290</v>
      </c>
      <c r="L30" s="47">
        <v>9406.6</v>
      </c>
      <c r="M30" s="38">
        <v>8</v>
      </c>
      <c r="N30" s="45">
        <v>9217.84</v>
      </c>
      <c r="O30" s="38">
        <v>10735</v>
      </c>
      <c r="P30" s="45">
        <v>9463.89</v>
      </c>
      <c r="Q30" s="38">
        <v>5547</v>
      </c>
      <c r="R30" s="46">
        <v>9296.01</v>
      </c>
    </row>
    <row r="31" spans="1:23" x14ac:dyDescent="0.2">
      <c r="A31" s="48" t="s">
        <v>1</v>
      </c>
      <c r="B31" s="49">
        <v>968005</v>
      </c>
      <c r="C31" s="50">
        <v>2881.38</v>
      </c>
      <c r="D31" s="49">
        <v>682210</v>
      </c>
      <c r="E31" s="50">
        <v>3134.7</v>
      </c>
      <c r="F31" s="49">
        <v>100521</v>
      </c>
      <c r="G31" s="50">
        <v>2175.92</v>
      </c>
      <c r="H31" s="49">
        <v>185274</v>
      </c>
      <c r="I31" s="50">
        <v>2331.4</v>
      </c>
      <c r="J31" s="48" t="s">
        <v>1</v>
      </c>
      <c r="K31" s="49">
        <v>70837</v>
      </c>
      <c r="L31" s="50">
        <v>6021.42</v>
      </c>
      <c r="M31" s="49">
        <v>3057</v>
      </c>
      <c r="N31" s="50">
        <v>3400.82</v>
      </c>
      <c r="O31" s="49">
        <v>53054</v>
      </c>
      <c r="P31" s="50">
        <v>5928.4</v>
      </c>
      <c r="Q31" s="49">
        <v>14726</v>
      </c>
      <c r="R31" s="50">
        <v>6900.57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2" t="s">
        <v>99</v>
      </c>
      <c r="K33" s="152"/>
      <c r="L33" s="152"/>
      <c r="M33" s="152"/>
      <c r="N33" s="152"/>
      <c r="O33" s="152"/>
      <c r="P33" s="152"/>
      <c r="Q33" s="152"/>
      <c r="R33" s="15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48" t="s">
        <v>24</v>
      </c>
      <c r="B37" s="148"/>
      <c r="C37" s="148"/>
      <c r="D37" s="148"/>
      <c r="E37" s="148"/>
      <c r="F37" s="148"/>
      <c r="G37" s="148"/>
      <c r="H37" s="148"/>
      <c r="I37" s="148"/>
      <c r="J37" s="148" t="s">
        <v>27</v>
      </c>
      <c r="K37" s="148"/>
      <c r="L37" s="148"/>
      <c r="M37" s="148"/>
      <c r="N37" s="148"/>
      <c r="O37" s="148"/>
      <c r="P37" s="148"/>
      <c r="Q37" s="148"/>
      <c r="R37" s="148"/>
      <c r="V37" s="3"/>
    </row>
    <row r="38" spans="1:23" ht="12.75" x14ac:dyDescent="0.2">
      <c r="A38" s="148" t="s">
        <v>23</v>
      </c>
      <c r="B38" s="148"/>
      <c r="C38" s="148"/>
      <c r="D38" s="148"/>
      <c r="E38" s="148"/>
      <c r="F38" s="148"/>
      <c r="G38" s="148"/>
      <c r="H38" s="148"/>
      <c r="I38" s="148"/>
      <c r="J38" s="148" t="s">
        <v>28</v>
      </c>
      <c r="K38" s="148"/>
      <c r="L38" s="148"/>
      <c r="M38" s="148"/>
      <c r="N38" s="148"/>
      <c r="O38" s="148"/>
      <c r="P38" s="148"/>
      <c r="Q38" s="148"/>
      <c r="R38" s="148"/>
      <c r="V38" s="3"/>
    </row>
    <row r="39" spans="1:23" ht="12.75" x14ac:dyDescent="0.2">
      <c r="A39" s="148" t="s">
        <v>15</v>
      </c>
      <c r="B39" s="148"/>
      <c r="C39" s="148"/>
      <c r="D39" s="148"/>
      <c r="E39" s="148"/>
      <c r="F39" s="148"/>
      <c r="G39" s="148"/>
      <c r="H39" s="148"/>
      <c r="I39" s="148"/>
      <c r="J39" s="148" t="s">
        <v>79</v>
      </c>
      <c r="K39" s="148"/>
      <c r="L39" s="148"/>
      <c r="M39" s="148"/>
      <c r="N39" s="148"/>
      <c r="O39" s="148"/>
      <c r="P39" s="148"/>
      <c r="Q39" s="148"/>
      <c r="R39" s="148"/>
      <c r="V39" s="3"/>
    </row>
    <row r="40" spans="1:23" ht="12.75" x14ac:dyDescent="0.2">
      <c r="A40" s="148" t="s">
        <v>71</v>
      </c>
      <c r="B40" s="148"/>
      <c r="C40" s="148"/>
      <c r="D40" s="148"/>
      <c r="E40" s="148"/>
      <c r="F40" s="148"/>
      <c r="G40" s="148"/>
      <c r="H40" s="148"/>
      <c r="I40" s="148"/>
      <c r="J40" s="148" t="s">
        <v>80</v>
      </c>
      <c r="K40" s="148"/>
      <c r="L40" s="148"/>
      <c r="M40" s="148"/>
      <c r="N40" s="148"/>
      <c r="O40" s="148"/>
      <c r="P40" s="148"/>
      <c r="Q40" s="148"/>
      <c r="R40" s="148"/>
      <c r="V40" s="3"/>
    </row>
    <row r="41" spans="1:23" ht="12.75" x14ac:dyDescent="0.2">
      <c r="A41" s="153" t="s">
        <v>72</v>
      </c>
      <c r="B41" s="153"/>
      <c r="C41" s="153"/>
      <c r="D41" s="153"/>
      <c r="E41" s="153"/>
      <c r="F41" s="153"/>
      <c r="G41" s="153"/>
      <c r="H41" s="153"/>
      <c r="I41" s="153"/>
      <c r="J41" s="153" t="s">
        <v>72</v>
      </c>
      <c r="K41" s="153"/>
      <c r="L41" s="153"/>
      <c r="M41" s="153"/>
      <c r="N41" s="153"/>
      <c r="O41" s="153"/>
      <c r="P41" s="153"/>
      <c r="Q41" s="153"/>
      <c r="R41" s="153"/>
      <c r="V41" s="3"/>
    </row>
    <row r="42" spans="1:23" ht="12.75" customHeight="1" x14ac:dyDescent="0.2">
      <c r="A42" s="144" t="str">
        <f>A10</f>
        <v>za veljaču 2021. (isplata u ožujku 2021.)</v>
      </c>
      <c r="B42" s="144"/>
      <c r="C42" s="144"/>
      <c r="D42" s="144"/>
      <c r="E42" s="144"/>
      <c r="F42" s="144"/>
      <c r="G42" s="144"/>
      <c r="H42" s="144"/>
      <c r="I42" s="144"/>
      <c r="J42" s="144" t="str">
        <f>A10</f>
        <v>za veljaču 2021. (isplata u ožujku 2021.)</v>
      </c>
      <c r="K42" s="144"/>
      <c r="L42" s="144"/>
      <c r="M42" s="144"/>
      <c r="N42" s="144"/>
      <c r="O42" s="144"/>
      <c r="P42" s="144"/>
      <c r="Q42" s="144"/>
      <c r="R42" s="144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45" t="s">
        <v>6</v>
      </c>
      <c r="C44" s="146"/>
      <c r="D44" s="146"/>
      <c r="E44" s="146"/>
      <c r="F44" s="146"/>
      <c r="G44" s="146"/>
      <c r="H44" s="146"/>
      <c r="I44" s="147"/>
      <c r="J44" s="29"/>
      <c r="K44" s="145" t="s">
        <v>6</v>
      </c>
      <c r="L44" s="146"/>
      <c r="M44" s="146"/>
      <c r="N44" s="146"/>
      <c r="O44" s="146"/>
      <c r="P44" s="146"/>
      <c r="Q44" s="146"/>
      <c r="R44" s="147"/>
      <c r="V44" s="3"/>
    </row>
    <row r="45" spans="1:23" x14ac:dyDescent="0.2">
      <c r="A45" s="30"/>
      <c r="B45" s="145" t="s">
        <v>1</v>
      </c>
      <c r="C45" s="147"/>
      <c r="D45" s="145" t="s">
        <v>7</v>
      </c>
      <c r="E45" s="147"/>
      <c r="F45" s="145" t="s">
        <v>70</v>
      </c>
      <c r="G45" s="147"/>
      <c r="H45" s="145" t="s">
        <v>8</v>
      </c>
      <c r="I45" s="147"/>
      <c r="J45" s="30"/>
      <c r="K45" s="145" t="s">
        <v>1</v>
      </c>
      <c r="L45" s="147"/>
      <c r="M45" s="145" t="s">
        <v>7</v>
      </c>
      <c r="N45" s="147"/>
      <c r="O45" s="145" t="s">
        <v>70</v>
      </c>
      <c r="P45" s="147"/>
      <c r="Q45" s="145" t="s">
        <v>8</v>
      </c>
      <c r="R45" s="147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39</v>
      </c>
      <c r="L48" s="61">
        <v>271.58</v>
      </c>
      <c r="M48" s="58"/>
      <c r="N48" s="51"/>
      <c r="O48" s="58">
        <v>37</v>
      </c>
      <c r="P48" s="51">
        <v>265.22000000000003</v>
      </c>
      <c r="Q48" s="58">
        <v>2</v>
      </c>
      <c r="R48" s="60">
        <v>389.17</v>
      </c>
      <c r="V48" s="3"/>
    </row>
    <row r="49" spans="1:23" x14ac:dyDescent="0.2">
      <c r="A49" s="93" t="s">
        <v>9</v>
      </c>
      <c r="B49" s="56">
        <v>10</v>
      </c>
      <c r="C49" s="57">
        <v>863.48</v>
      </c>
      <c r="D49" s="58" t="s">
        <v>103</v>
      </c>
      <c r="E49" s="51" t="s">
        <v>104</v>
      </c>
      <c r="F49" s="58">
        <v>9</v>
      </c>
      <c r="G49" s="59">
        <v>867.15</v>
      </c>
      <c r="H49" s="58">
        <v>1</v>
      </c>
      <c r="I49" s="60">
        <v>830.52</v>
      </c>
      <c r="J49" s="93" t="s">
        <v>9</v>
      </c>
      <c r="K49" s="56">
        <v>166</v>
      </c>
      <c r="L49" s="61">
        <v>814.99</v>
      </c>
      <c r="M49" s="58"/>
      <c r="N49" s="51"/>
      <c r="O49" s="58">
        <v>146</v>
      </c>
      <c r="P49" s="51">
        <v>811.19</v>
      </c>
      <c r="Q49" s="58">
        <v>20</v>
      </c>
      <c r="R49" s="60">
        <v>842.73</v>
      </c>
      <c r="S49" s="7"/>
      <c r="V49" s="3"/>
    </row>
    <row r="50" spans="1:23" x14ac:dyDescent="0.2">
      <c r="A50" s="93" t="s">
        <v>10</v>
      </c>
      <c r="B50" s="56">
        <v>96</v>
      </c>
      <c r="C50" s="62">
        <v>1339.18</v>
      </c>
      <c r="D50" s="58">
        <v>18</v>
      </c>
      <c r="E50" s="16">
        <v>1391.33</v>
      </c>
      <c r="F50" s="58">
        <v>69</v>
      </c>
      <c r="G50" s="16">
        <v>1324.94</v>
      </c>
      <c r="H50" s="58">
        <v>9</v>
      </c>
      <c r="I50" s="63">
        <v>1344.07</v>
      </c>
      <c r="J50" s="93" t="s">
        <v>10</v>
      </c>
      <c r="K50" s="56">
        <v>304</v>
      </c>
      <c r="L50" s="64">
        <v>1254.6199999999999</v>
      </c>
      <c r="M50" s="58"/>
      <c r="N50" s="16"/>
      <c r="O50" s="58">
        <v>248</v>
      </c>
      <c r="P50" s="16">
        <v>1256.1600000000001</v>
      </c>
      <c r="Q50" s="58">
        <v>56</v>
      </c>
      <c r="R50" s="63">
        <v>1247.83</v>
      </c>
      <c r="S50" s="7"/>
      <c r="V50" s="3"/>
    </row>
    <row r="51" spans="1:23" x14ac:dyDescent="0.2">
      <c r="A51" s="93" t="s">
        <v>11</v>
      </c>
      <c r="B51" s="56">
        <v>429</v>
      </c>
      <c r="C51" s="62">
        <v>1780.14</v>
      </c>
      <c r="D51" s="58">
        <v>148</v>
      </c>
      <c r="E51" s="16">
        <v>1761.61</v>
      </c>
      <c r="F51" s="58">
        <v>251</v>
      </c>
      <c r="G51" s="16">
        <v>1789.18</v>
      </c>
      <c r="H51" s="58">
        <v>30</v>
      </c>
      <c r="I51" s="63">
        <v>1795.97</v>
      </c>
      <c r="J51" s="93" t="s">
        <v>11</v>
      </c>
      <c r="K51" s="56">
        <v>661</v>
      </c>
      <c r="L51" s="64">
        <v>1766.26</v>
      </c>
      <c r="M51" s="58"/>
      <c r="N51" s="16"/>
      <c r="O51" s="58">
        <v>520</v>
      </c>
      <c r="P51" s="16">
        <v>1768</v>
      </c>
      <c r="Q51" s="58">
        <v>141</v>
      </c>
      <c r="R51" s="63">
        <v>1759.87</v>
      </c>
      <c r="S51" s="7"/>
      <c r="V51" s="3"/>
    </row>
    <row r="52" spans="1:23" x14ac:dyDescent="0.2">
      <c r="A52" s="93" t="s">
        <v>61</v>
      </c>
      <c r="B52" s="56">
        <v>592</v>
      </c>
      <c r="C52" s="62">
        <v>2268.65</v>
      </c>
      <c r="D52" s="58">
        <v>49</v>
      </c>
      <c r="E52" s="16">
        <v>2204.75</v>
      </c>
      <c r="F52" s="58">
        <v>466</v>
      </c>
      <c r="G52" s="16">
        <v>2270.5100000000002</v>
      </c>
      <c r="H52" s="58">
        <v>77</v>
      </c>
      <c r="I52" s="63">
        <v>2298.0500000000002</v>
      </c>
      <c r="J52" s="93" t="s">
        <v>61</v>
      </c>
      <c r="K52" s="56">
        <v>954</v>
      </c>
      <c r="L52" s="64">
        <v>2253.04</v>
      </c>
      <c r="M52" s="58"/>
      <c r="N52" s="16"/>
      <c r="O52" s="58">
        <v>883</v>
      </c>
      <c r="P52" s="16">
        <v>2254.15</v>
      </c>
      <c r="Q52" s="58">
        <v>71</v>
      </c>
      <c r="R52" s="63">
        <v>2239.17</v>
      </c>
      <c r="S52" s="7"/>
      <c r="V52" s="3"/>
    </row>
    <row r="53" spans="1:23" x14ac:dyDescent="0.2">
      <c r="A53" s="93" t="s">
        <v>62</v>
      </c>
      <c r="B53" s="56">
        <v>1344</v>
      </c>
      <c r="C53" s="62">
        <v>2802.51</v>
      </c>
      <c r="D53" s="58">
        <v>238</v>
      </c>
      <c r="E53" s="16">
        <v>2861.98</v>
      </c>
      <c r="F53" s="58">
        <v>941</v>
      </c>
      <c r="G53" s="16">
        <v>2789.22</v>
      </c>
      <c r="H53" s="58">
        <v>165</v>
      </c>
      <c r="I53" s="63">
        <v>2792.52</v>
      </c>
      <c r="J53" s="93" t="s">
        <v>62</v>
      </c>
      <c r="K53" s="56">
        <v>1153</v>
      </c>
      <c r="L53" s="64">
        <v>2755.73</v>
      </c>
      <c r="M53" s="58"/>
      <c r="N53" s="16"/>
      <c r="O53" s="58">
        <v>1025</v>
      </c>
      <c r="P53" s="16">
        <v>2739.4</v>
      </c>
      <c r="Q53" s="58">
        <v>128</v>
      </c>
      <c r="R53" s="63">
        <v>2886.51</v>
      </c>
      <c r="S53" s="7"/>
      <c r="V53" s="3"/>
    </row>
    <row r="54" spans="1:23" x14ac:dyDescent="0.2">
      <c r="A54" s="93" t="s">
        <v>63</v>
      </c>
      <c r="B54" s="56">
        <v>3841</v>
      </c>
      <c r="C54" s="62">
        <v>3290.74</v>
      </c>
      <c r="D54" s="58">
        <v>1144</v>
      </c>
      <c r="E54" s="16">
        <v>3285.75</v>
      </c>
      <c r="F54" s="58">
        <v>2497</v>
      </c>
      <c r="G54" s="16">
        <v>3296.77</v>
      </c>
      <c r="H54" s="58">
        <v>200</v>
      </c>
      <c r="I54" s="63">
        <v>3244.07</v>
      </c>
      <c r="J54" s="93" t="s">
        <v>63</v>
      </c>
      <c r="K54" s="56">
        <v>784</v>
      </c>
      <c r="L54" s="64">
        <v>3277.71</v>
      </c>
      <c r="M54" s="58"/>
      <c r="N54" s="16"/>
      <c r="O54" s="58">
        <v>648</v>
      </c>
      <c r="P54" s="16">
        <v>3274.59</v>
      </c>
      <c r="Q54" s="58">
        <v>136</v>
      </c>
      <c r="R54" s="63">
        <v>3292.58</v>
      </c>
      <c r="S54" s="7"/>
      <c r="V54" s="3"/>
    </row>
    <row r="55" spans="1:23" x14ac:dyDescent="0.2">
      <c r="A55" s="93" t="s">
        <v>64</v>
      </c>
      <c r="B55" s="56">
        <v>2947</v>
      </c>
      <c r="C55" s="62">
        <v>3766.51</v>
      </c>
      <c r="D55" s="58">
        <v>1353</v>
      </c>
      <c r="E55" s="16">
        <v>3804.22</v>
      </c>
      <c r="F55" s="58">
        <v>1373</v>
      </c>
      <c r="G55" s="16">
        <v>3735.42</v>
      </c>
      <c r="H55" s="58">
        <v>221</v>
      </c>
      <c r="I55" s="63">
        <v>3728.79</v>
      </c>
      <c r="J55" s="93" t="s">
        <v>64</v>
      </c>
      <c r="K55" s="56">
        <v>412</v>
      </c>
      <c r="L55" s="64">
        <v>3744.89</v>
      </c>
      <c r="M55" s="58"/>
      <c r="N55" s="16"/>
      <c r="O55" s="58">
        <v>313</v>
      </c>
      <c r="P55" s="16">
        <v>3751.53</v>
      </c>
      <c r="Q55" s="58">
        <v>99</v>
      </c>
      <c r="R55" s="63">
        <v>3723.89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2821</v>
      </c>
      <c r="C56" s="62">
        <v>4203.67</v>
      </c>
      <c r="D56" s="58">
        <v>945</v>
      </c>
      <c r="E56" s="16">
        <v>4219.84</v>
      </c>
      <c r="F56" s="58">
        <v>1724</v>
      </c>
      <c r="G56" s="16">
        <v>4193.87</v>
      </c>
      <c r="H56" s="58">
        <v>152</v>
      </c>
      <c r="I56" s="63">
        <v>4214.25</v>
      </c>
      <c r="J56" s="93" t="s">
        <v>65</v>
      </c>
      <c r="K56" s="56">
        <v>876</v>
      </c>
      <c r="L56" s="64">
        <v>4164.74</v>
      </c>
      <c r="M56" s="58"/>
      <c r="N56" s="16"/>
      <c r="O56" s="58">
        <v>750</v>
      </c>
      <c r="P56" s="16">
        <v>4166.25</v>
      </c>
      <c r="Q56" s="58">
        <v>126</v>
      </c>
      <c r="R56" s="63">
        <v>4155.75</v>
      </c>
      <c r="S56" s="7"/>
      <c r="V56" s="3"/>
    </row>
    <row r="57" spans="1:23" x14ac:dyDescent="0.2">
      <c r="A57" s="93" t="s">
        <v>66</v>
      </c>
      <c r="B57" s="56">
        <v>1212</v>
      </c>
      <c r="C57" s="62">
        <v>4736.47</v>
      </c>
      <c r="D57" s="58">
        <v>607</v>
      </c>
      <c r="E57" s="16">
        <v>4761.33</v>
      </c>
      <c r="F57" s="58">
        <v>498</v>
      </c>
      <c r="G57" s="16">
        <v>4707.6899999999996</v>
      </c>
      <c r="H57" s="58">
        <v>107</v>
      </c>
      <c r="I57" s="63">
        <v>4729.43</v>
      </c>
      <c r="J57" s="93" t="s">
        <v>66</v>
      </c>
      <c r="K57" s="56">
        <v>606</v>
      </c>
      <c r="L57" s="64">
        <v>4768.4399999999996</v>
      </c>
      <c r="M57" s="58"/>
      <c r="N57" s="16"/>
      <c r="O57" s="58">
        <v>536</v>
      </c>
      <c r="P57" s="16">
        <v>4771.29</v>
      </c>
      <c r="Q57" s="58">
        <v>70</v>
      </c>
      <c r="R57" s="63">
        <v>4746.58</v>
      </c>
      <c r="S57" s="7"/>
      <c r="V57" s="3"/>
    </row>
    <row r="58" spans="1:23" x14ac:dyDescent="0.2">
      <c r="A58" s="93" t="s">
        <v>12</v>
      </c>
      <c r="B58" s="56">
        <v>1301</v>
      </c>
      <c r="C58" s="62">
        <v>5395.68</v>
      </c>
      <c r="D58" s="58">
        <v>846</v>
      </c>
      <c r="E58" s="16">
        <v>5409.11</v>
      </c>
      <c r="F58" s="58">
        <v>350</v>
      </c>
      <c r="G58" s="16">
        <v>5358.07</v>
      </c>
      <c r="H58" s="58">
        <v>105</v>
      </c>
      <c r="I58" s="63">
        <v>5412.87</v>
      </c>
      <c r="J58" s="93" t="s">
        <v>12</v>
      </c>
      <c r="K58" s="56">
        <v>432</v>
      </c>
      <c r="L58" s="19">
        <v>5483.13</v>
      </c>
      <c r="M58" s="58"/>
      <c r="N58" s="16"/>
      <c r="O58" s="58">
        <v>389</v>
      </c>
      <c r="P58" s="16">
        <v>5491.73</v>
      </c>
      <c r="Q58" s="58">
        <v>43</v>
      </c>
      <c r="R58" s="63">
        <v>5405.28</v>
      </c>
      <c r="S58" s="7"/>
      <c r="V58" s="3"/>
    </row>
    <row r="59" spans="1:23" x14ac:dyDescent="0.2">
      <c r="A59" s="93" t="s">
        <v>13</v>
      </c>
      <c r="B59" s="56">
        <v>687</v>
      </c>
      <c r="C59" s="62">
        <v>6446.3</v>
      </c>
      <c r="D59" s="58">
        <v>557</v>
      </c>
      <c r="E59" s="16">
        <v>6447.1</v>
      </c>
      <c r="F59" s="58">
        <v>87</v>
      </c>
      <c r="G59" s="16">
        <v>6440.01</v>
      </c>
      <c r="H59" s="58">
        <v>43</v>
      </c>
      <c r="I59" s="63">
        <v>6448.65</v>
      </c>
      <c r="J59" s="93" t="s">
        <v>13</v>
      </c>
      <c r="K59" s="56">
        <v>225</v>
      </c>
      <c r="L59" s="19">
        <v>6495.4</v>
      </c>
      <c r="M59" s="58"/>
      <c r="N59" s="16"/>
      <c r="O59" s="58">
        <v>207</v>
      </c>
      <c r="P59" s="16">
        <v>6488.99</v>
      </c>
      <c r="Q59" s="58">
        <v>18</v>
      </c>
      <c r="R59" s="63">
        <v>6569.09</v>
      </c>
      <c r="S59" s="7"/>
      <c r="V59" s="3"/>
    </row>
    <row r="60" spans="1:23" x14ac:dyDescent="0.2">
      <c r="A60" s="93" t="s">
        <v>14</v>
      </c>
      <c r="B60" s="56">
        <v>219</v>
      </c>
      <c r="C60" s="62">
        <v>7423</v>
      </c>
      <c r="D60" s="58">
        <v>148</v>
      </c>
      <c r="E60" s="16">
        <v>7390.07</v>
      </c>
      <c r="F60" s="58">
        <v>48</v>
      </c>
      <c r="G60" s="16">
        <v>7462.46</v>
      </c>
      <c r="H60" s="58">
        <v>23</v>
      </c>
      <c r="I60" s="63">
        <v>7552.52</v>
      </c>
      <c r="J60" s="93" t="s">
        <v>14</v>
      </c>
      <c r="K60" s="56">
        <v>101</v>
      </c>
      <c r="L60" s="19">
        <v>7400.08</v>
      </c>
      <c r="M60" s="58"/>
      <c r="N60" s="16"/>
      <c r="O60" s="58">
        <v>96</v>
      </c>
      <c r="P60" s="16">
        <v>7393.75</v>
      </c>
      <c r="Q60" s="58">
        <v>5</v>
      </c>
      <c r="R60" s="63">
        <v>7521.71</v>
      </c>
      <c r="S60" s="7"/>
      <c r="V60" s="3"/>
    </row>
    <row r="61" spans="1:23" x14ac:dyDescent="0.2">
      <c r="A61" s="93" t="s">
        <v>67</v>
      </c>
      <c r="B61" s="56">
        <v>235</v>
      </c>
      <c r="C61" s="62">
        <v>9288.9</v>
      </c>
      <c r="D61" s="58">
        <v>172</v>
      </c>
      <c r="E61" s="16">
        <v>9342.41</v>
      </c>
      <c r="F61" s="58">
        <v>50</v>
      </c>
      <c r="G61" s="16">
        <v>9142.7999999999993</v>
      </c>
      <c r="H61" s="58">
        <v>13</v>
      </c>
      <c r="I61" s="63">
        <v>9142.77</v>
      </c>
      <c r="J61" s="93" t="s">
        <v>67</v>
      </c>
      <c r="K61" s="56">
        <v>62</v>
      </c>
      <c r="L61" s="19">
        <v>8957.76</v>
      </c>
      <c r="M61" s="58"/>
      <c r="N61" s="16"/>
      <c r="O61" s="58">
        <v>59</v>
      </c>
      <c r="P61" s="16">
        <v>8954.51</v>
      </c>
      <c r="Q61" s="58">
        <v>3</v>
      </c>
      <c r="R61" s="63">
        <v>9021.61</v>
      </c>
      <c r="S61" s="7"/>
      <c r="V61" s="3"/>
    </row>
    <row r="62" spans="1:23" x14ac:dyDescent="0.2">
      <c r="A62" s="48" t="s">
        <v>1</v>
      </c>
      <c r="B62" s="65">
        <v>15734</v>
      </c>
      <c r="C62" s="66">
        <v>3979.04</v>
      </c>
      <c r="D62" s="65">
        <v>6225</v>
      </c>
      <c r="E62" s="66">
        <v>4454.07</v>
      </c>
      <c r="F62" s="65">
        <v>8363</v>
      </c>
      <c r="G62" s="66">
        <v>3637.14</v>
      </c>
      <c r="H62" s="65">
        <v>1146</v>
      </c>
      <c r="I62" s="66">
        <v>3893.74</v>
      </c>
      <c r="J62" s="48" t="s">
        <v>1</v>
      </c>
      <c r="K62" s="65">
        <v>6775</v>
      </c>
      <c r="L62" s="66">
        <v>3366.07</v>
      </c>
      <c r="M62" s="65"/>
      <c r="N62" s="66"/>
      <c r="O62" s="65">
        <v>5857</v>
      </c>
      <c r="P62" s="66">
        <v>3389.67</v>
      </c>
      <c r="Q62" s="65">
        <v>918</v>
      </c>
      <c r="R62" s="66">
        <v>3215.46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ožujku 2021.</vt:lpstr>
      <vt:lpstr>u ožujku 2021.-prema svotama</vt:lpstr>
      <vt:lpstr>u ožujku 2021.-svote bez MU</vt:lpstr>
      <vt:lpstr>'u ožujku 2021.'!Podrucje_ispisa</vt:lpstr>
      <vt:lpstr>'u ožujku 2021.-prema svotama'!Podrucje_ispisa</vt:lpstr>
      <vt:lpstr>'u ožujku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2021-02-24T09:45:13Z</cp:lastPrinted>
  <dcterms:created xsi:type="dcterms:W3CDTF">2012-01-05T13:22:43Z</dcterms:created>
  <dcterms:modified xsi:type="dcterms:W3CDTF">2021-02-24T09:45:58Z</dcterms:modified>
</cp:coreProperties>
</file>