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/>
  </bookViews>
  <sheets>
    <sheet name="u prosincu 2021." sheetId="7" r:id="rId1"/>
    <sheet name="u prosincu 2021.-prema svotama" sheetId="6" r:id="rId2"/>
    <sheet name="u prosincu 2021.-svote bez MU" sheetId="8" r:id="rId3"/>
  </sheets>
  <definedNames>
    <definedName name="_xlnm.Print_Area" localSheetId="0">'u prosincu 2021.'!$A$1:$E$54</definedName>
    <definedName name="_xlnm.Print_Area" localSheetId="1">'u prosincu 2021.-prema svotama'!$A$1:$R$65</definedName>
    <definedName name="_xlnm.Print_Area" localSheetId="2">'u prosincu 2021.-svote bez MU'!$A$1:$R$65</definedName>
  </definedNames>
  <calcPr calcId="162913"/>
</workbook>
</file>

<file path=xl/calcChain.xml><?xml version="1.0" encoding="utf-8"?>
<calcChain xmlns="http://schemas.openxmlformats.org/spreadsheetml/2006/main">
  <c r="P47" i="7" l="1"/>
  <c r="P48" i="7"/>
  <c r="E44" i="7" l="1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Q49" i="7" s="1"/>
  <c r="D28" i="7"/>
  <c r="J11" i="8"/>
  <c r="A42" i="8"/>
  <c r="D36" i="7"/>
  <c r="D21" i="7"/>
  <c r="Q47" i="7" l="1"/>
  <c r="T49" i="7" s="1"/>
  <c r="R49" i="7"/>
  <c r="B44" i="7"/>
  <c r="Q48" i="7"/>
  <c r="S49" i="7" s="1"/>
  <c r="D44" i="7"/>
  <c r="S23" i="7" s="1"/>
  <c r="R50" i="7" l="1"/>
  <c r="P23" i="7"/>
  <c r="Q50" i="7"/>
  <c r="R23" i="7"/>
  <c r="R24" i="7"/>
</calcChain>
</file>

<file path=xl/sharedStrings.xml><?xml version="1.0" encoding="utf-8"?>
<sst xmlns="http://schemas.openxmlformats.org/spreadsheetml/2006/main" count="392" uniqueCount="109">
  <si>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</si>
  <si>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</si>
  <si>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</si>
  <si>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</si>
  <si>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</si>
  <si>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</si>
  <si>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</si>
  <si>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</si>
  <si>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</si>
  <si>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</si>
  <si>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</si>
  <si>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</si>
  <si>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</si>
  <si>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</si>
  <si>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</si>
  <si>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</si>
  <si>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</si>
  <si>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</si>
  <si>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</si>
  <si>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</si>
  <si>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</si>
  <si>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</si>
  <si>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</si>
  <si>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</si>
  <si>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</si>
  <si>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</si>
  <si>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</si>
  <si>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</si>
  <si>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</si>
  <si>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</si>
  <si>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</si>
  <si>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</si>
  <si>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</si>
  <si>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</si>
  <si>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</si>
  <si>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</si>
  <si>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</si>
  <si>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</si>
  <si>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</si>
  <si>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</si>
  <si>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</si>
  <si>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</si>
  <si>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</si>
  <si>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</si>
  <si>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</si>
  <si>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</si>
  <si>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</si>
  <si>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</si>
  <si>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</si>
  <si>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</si>
  <si>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</si>
  <si>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</si>
  <si>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</si>
  <si>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</si>
  <si>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</si>
  <si>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</si>
  <si>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</si>
  <si>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</si>
  <si>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</si>
  <si>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</si>
  <si>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</si>
  <si>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</si>
  <si>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</si>
  <si>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</si>
  <si>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</si>
  <si>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</si>
  <si>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</si>
  <si>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</si>
  <si>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</si>
  <si>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</si>
  <si>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</si>
  <si>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</si>
  <si>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</si>
  <si>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</si>
  <si>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</si>
  <si>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</si>
  <si>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</si>
  <si>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</si>
  <si>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</si>
  <si>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</si>
  <si>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</si>
  <si>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</si>
  <si>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</si>
  <si>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</si>
  <si>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</si>
  <si>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</si>
  <si>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</si>
  <si>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</si>
  <si>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</si>
  <si>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</si>
  <si>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</si>
  <si>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</si>
  <si>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</si>
  <si>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</si>
  <si>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</si>
  <si>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</si>
  <si>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</si>
  <si>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</si>
  <si>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</si>
  <si>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</si>
  <si>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</si>
  <si>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</si>
  <si>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</si>
  <si>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</si>
  <si>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</si>
  <si>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</si>
  <si>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</si>
  <si>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</si>
  <si>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studeni 2021. (isplata u prosincu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</si>
</sst>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Fill="1" applyBorder="1"/>
    <xf numFmtId="0" fontId="31" fillId="0" borderId="0" xfId="0" applyFont="1" applyFill="1" applyBorder="1" applyAlignment="1">
      <alignment vertical="top"/>
    </xf>
    <xf numFmtId="0" fontId="32" fillId="0" borderId="0" xfId="0" applyFont="1"/>
    <xf numFmtId="4" fontId="31" fillId="0" borderId="0" xfId="0" applyNumberFormat="1" applyFont="1" applyFill="1" applyBorder="1"/>
    <xf numFmtId="0" fontId="20" fillId="2" borderId="0" xfId="0" applyFont="1" applyFill="1" applyBorder="1"/>
    <xf numFmtId="0" fontId="33" fillId="2" borderId="0" xfId="0" applyFont="1" applyFill="1" applyBorder="1"/>
    <xf numFmtId="0" fontId="34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4" fillId="2" borderId="0" xfId="0" applyNumberFormat="1" applyFont="1" applyFill="1" applyBorder="1"/>
    <xf numFmtId="2" fontId="34" fillId="2" borderId="0" xfId="0" applyNumberFormat="1" applyFont="1" applyFill="1" applyBorder="1"/>
    <xf numFmtId="0" fontId="20" fillId="2" borderId="0" xfId="0" applyFont="1" applyFill="1"/>
    <xf numFmtId="0" fontId="35" fillId="0" borderId="0" xfId="0" applyFont="1"/>
    <xf numFmtId="0" fontId="2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2" fillId="0" borderId="12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/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30"/>
    <col min="15" max="20" width="9.140625" style="134"/>
    <col min="21" max="22" width="9.140625" style="135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7" t="s">
        <v>32</v>
      </c>
      <c r="B5" s="147"/>
      <c r="C5" s="147"/>
      <c r="D5" s="147"/>
      <c r="E5" s="147"/>
    </row>
    <row r="6" spans="1:23" x14ac:dyDescent="0.2">
      <c r="A6" s="147" t="s">
        <v>108</v>
      </c>
      <c r="B6" s="147"/>
      <c r="C6" s="147"/>
      <c r="D6" s="147"/>
      <c r="E6" s="147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8" t="s">
        <v>34</v>
      </c>
      <c r="B8" s="148" t="s">
        <v>22</v>
      </c>
      <c r="C8" s="148" t="s">
        <v>35</v>
      </c>
      <c r="D8" s="156" t="s">
        <v>36</v>
      </c>
      <c r="E8" s="157"/>
    </row>
    <row r="9" spans="1:23" ht="28.5" customHeight="1" x14ac:dyDescent="0.2">
      <c r="A9" s="149"/>
      <c r="B9" s="149"/>
      <c r="C9" s="149"/>
      <c r="D9" s="77" t="s">
        <v>37</v>
      </c>
      <c r="E9" s="78" t="s">
        <v>38</v>
      </c>
      <c r="O9" s="136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4" t="s">
        <v>91</v>
      </c>
      <c r="R11" s="136" t="s">
        <v>95</v>
      </c>
      <c r="W11" s="124"/>
    </row>
    <row r="12" spans="1:23" ht="18.75" customHeight="1" x14ac:dyDescent="0.2">
      <c r="A12" s="96" t="s">
        <v>40</v>
      </c>
      <c r="B12" s="112">
        <f>P12</f>
        <v>495597</v>
      </c>
      <c r="C12" s="99">
        <f>Q12</f>
        <v>2850.57</v>
      </c>
      <c r="D12" s="96">
        <f>R12</f>
        <v>404166</v>
      </c>
      <c r="E12" s="99">
        <f>S12</f>
        <v>3309.27</v>
      </c>
      <c r="O12" s="134" t="s">
        <v>81</v>
      </c>
      <c r="P12" s="134">
        <v>495597</v>
      </c>
      <c r="Q12" s="134">
        <v>2850.57</v>
      </c>
      <c r="R12" s="144">
        <v>404166</v>
      </c>
      <c r="S12" s="144">
        <v>3309.27</v>
      </c>
      <c r="W12" s="124"/>
    </row>
    <row r="13" spans="1:23" x14ac:dyDescent="0.2">
      <c r="A13" s="80" t="s">
        <v>54</v>
      </c>
      <c r="B13" s="113">
        <f>P14</f>
        <v>42399</v>
      </c>
      <c r="C13" s="111">
        <f>Q14</f>
        <v>3773.5</v>
      </c>
      <c r="D13" s="110">
        <f>R14</f>
        <v>37251</v>
      </c>
      <c r="E13" s="111">
        <f>S14</f>
        <v>3969.9</v>
      </c>
      <c r="O13" s="134" t="s">
        <v>82</v>
      </c>
      <c r="P13" s="134">
        <v>206047</v>
      </c>
      <c r="Q13" s="134">
        <v>2750.05</v>
      </c>
      <c r="R13" s="144">
        <v>169823</v>
      </c>
      <c r="S13" s="144">
        <v>3058.66</v>
      </c>
      <c r="W13" s="124"/>
    </row>
    <row r="14" spans="1:23" ht="15" x14ac:dyDescent="0.2">
      <c r="A14" s="80" t="s">
        <v>96</v>
      </c>
      <c r="B14" s="113">
        <f>P16</f>
        <v>80437</v>
      </c>
      <c r="C14" s="111">
        <f>Q16</f>
        <v>2512.86</v>
      </c>
      <c r="D14" s="110">
        <f>R16</f>
        <v>69527</v>
      </c>
      <c r="E14" s="111">
        <f>S16</f>
        <v>2829.22</v>
      </c>
      <c r="O14" s="134" t="s">
        <v>83</v>
      </c>
      <c r="P14" s="134">
        <v>42399</v>
      </c>
      <c r="Q14" s="134">
        <v>3773.5</v>
      </c>
      <c r="R14" s="144">
        <v>37251</v>
      </c>
      <c r="S14" s="144">
        <v>3969.9</v>
      </c>
      <c r="W14" s="124"/>
    </row>
    <row r="15" spans="1:23" x14ac:dyDescent="0.2">
      <c r="A15" s="26" t="s">
        <v>41</v>
      </c>
      <c r="B15" s="114">
        <f>P18</f>
        <v>618433</v>
      </c>
      <c r="C15" s="115">
        <f>Q18</f>
        <v>2869.92</v>
      </c>
      <c r="D15" s="116">
        <f>R18</f>
        <v>510944</v>
      </c>
      <c r="E15" s="115">
        <f>S18</f>
        <v>3292.11</v>
      </c>
      <c r="O15" s="134" t="s">
        <v>84</v>
      </c>
      <c r="P15" s="134">
        <v>358</v>
      </c>
      <c r="Q15" s="134">
        <v>3017.29</v>
      </c>
      <c r="R15" s="144">
        <v>350</v>
      </c>
      <c r="S15" s="144">
        <v>3028.66</v>
      </c>
      <c r="W15" s="124"/>
    </row>
    <row r="16" spans="1:23" x14ac:dyDescent="0.2">
      <c r="A16" s="110" t="s">
        <v>42</v>
      </c>
      <c r="B16" s="113">
        <f>P13</f>
        <v>206047</v>
      </c>
      <c r="C16" s="111">
        <f>Q13</f>
        <v>2750.05</v>
      </c>
      <c r="D16" s="110">
        <f>R13</f>
        <v>169823</v>
      </c>
      <c r="E16" s="111">
        <f>S13</f>
        <v>3058.66</v>
      </c>
      <c r="O16" s="134" t="s">
        <v>85</v>
      </c>
      <c r="P16" s="134">
        <v>80437</v>
      </c>
      <c r="Q16" s="134">
        <v>2512.86</v>
      </c>
      <c r="R16" s="144">
        <v>69527</v>
      </c>
      <c r="S16" s="144">
        <v>2829.22</v>
      </c>
      <c r="W16" s="124"/>
    </row>
    <row r="17" spans="1:23" ht="15.75" customHeight="1" x14ac:dyDescent="0.2">
      <c r="A17" s="81" t="s">
        <v>55</v>
      </c>
      <c r="B17" s="113">
        <f>P15</f>
        <v>358</v>
      </c>
      <c r="C17" s="111">
        <f>Q15</f>
        <v>3017.29</v>
      </c>
      <c r="D17" s="110">
        <f>R15</f>
        <v>350</v>
      </c>
      <c r="E17" s="111">
        <f>S15</f>
        <v>3028.66</v>
      </c>
      <c r="O17" s="134" t="s">
        <v>86</v>
      </c>
      <c r="P17" s="134">
        <v>824838</v>
      </c>
      <c r="Q17" s="134">
        <v>2840.04</v>
      </c>
      <c r="R17" s="144">
        <v>681117</v>
      </c>
      <c r="S17" s="144">
        <v>3233.77</v>
      </c>
      <c r="T17" s="134">
        <f>SUM(P12:P16)-P17</f>
        <v>0</v>
      </c>
      <c r="U17" s="135">
        <f>SUM(R12:R16)-R17</f>
        <v>0</v>
      </c>
      <c r="V17" s="135">
        <f>SUM(P17,P19,P20)-P21</f>
        <v>0</v>
      </c>
      <c r="W17" s="124"/>
    </row>
    <row r="18" spans="1:23" x14ac:dyDescent="0.2">
      <c r="A18" s="26" t="s">
        <v>43</v>
      </c>
      <c r="B18" s="114">
        <f>P17</f>
        <v>824838</v>
      </c>
      <c r="C18" s="115">
        <f>Q17</f>
        <v>2840.04</v>
      </c>
      <c r="D18" s="116">
        <f>R17</f>
        <v>681117</v>
      </c>
      <c r="E18" s="115">
        <f>S17</f>
        <v>3233.77</v>
      </c>
      <c r="O18" s="134" t="s">
        <v>87</v>
      </c>
      <c r="P18" s="134">
        <v>618433</v>
      </c>
      <c r="Q18" s="134">
        <v>2869.92</v>
      </c>
      <c r="R18" s="144">
        <v>510944</v>
      </c>
      <c r="S18" s="144">
        <v>3292.11</v>
      </c>
      <c r="T18" s="134">
        <f>SUM(P12,P14,P16)-P18</f>
        <v>0</v>
      </c>
      <c r="U18" s="135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102504</v>
      </c>
      <c r="C19" s="111">
        <f t="shared" si="0"/>
        <v>2145.79</v>
      </c>
      <c r="D19" s="110">
        <f t="shared" si="0"/>
        <v>96835</v>
      </c>
      <c r="E19" s="111">
        <f t="shared" si="0"/>
        <v>2241.9499999999998</v>
      </c>
      <c r="O19" s="134" t="s">
        <v>88</v>
      </c>
      <c r="P19" s="134">
        <v>102504</v>
      </c>
      <c r="Q19" s="134">
        <v>2145.79</v>
      </c>
      <c r="R19" s="144">
        <v>96835</v>
      </c>
      <c r="S19" s="144">
        <v>2241.9499999999998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214153</v>
      </c>
      <c r="C20" s="111">
        <f t="shared" si="0"/>
        <v>2142.86</v>
      </c>
      <c r="D20" s="110">
        <f t="shared" si="0"/>
        <v>182380</v>
      </c>
      <c r="E20" s="117">
        <f t="shared" si="0"/>
        <v>2404.7800000000002</v>
      </c>
      <c r="G20" s="76"/>
      <c r="N20" s="131"/>
      <c r="O20" s="137" t="s">
        <v>89</v>
      </c>
      <c r="P20" s="137">
        <v>214153</v>
      </c>
      <c r="Q20" s="137">
        <v>2142.86</v>
      </c>
      <c r="R20" s="137">
        <v>182380</v>
      </c>
      <c r="S20" s="137">
        <v>2404.7800000000002</v>
      </c>
      <c r="T20" s="137"/>
      <c r="U20" s="138"/>
      <c r="V20" s="138"/>
      <c r="W20" s="126"/>
    </row>
    <row r="21" spans="1:23" ht="15.75" customHeight="1" x14ac:dyDescent="0.2">
      <c r="A21" s="14" t="s">
        <v>45</v>
      </c>
      <c r="B21" s="86">
        <f>SUM(P17,P19,P20)</f>
        <v>1141495</v>
      </c>
      <c r="C21" s="87">
        <f>Q21</f>
        <v>2646.9</v>
      </c>
      <c r="D21" s="88">
        <f>SUM(D18:D20)</f>
        <v>960332</v>
      </c>
      <c r="E21" s="87">
        <f>S21</f>
        <v>2976.32</v>
      </c>
      <c r="G21" s="67"/>
      <c r="O21" s="134" t="s">
        <v>90</v>
      </c>
      <c r="P21" s="134">
        <v>1141495</v>
      </c>
      <c r="Q21" s="134">
        <v>2646.9</v>
      </c>
      <c r="R21" s="134">
        <v>960332</v>
      </c>
      <c r="S21" s="134">
        <v>2976.32</v>
      </c>
      <c r="T21" s="134">
        <f>SUM(P17,P19,P20)-P21</f>
        <v>0</v>
      </c>
      <c r="U21" s="135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4" t="s">
        <v>92</v>
      </c>
      <c r="P22" s="145">
        <v>1234991</v>
      </c>
      <c r="Q22" s="145">
        <v>2871.61</v>
      </c>
      <c r="R22" s="144">
        <v>1053654</v>
      </c>
      <c r="S22" s="144">
        <v>3210.46</v>
      </c>
      <c r="W22" s="124"/>
    </row>
    <row r="23" spans="1:23" x14ac:dyDescent="0.2">
      <c r="A23" s="70" t="s">
        <v>50</v>
      </c>
      <c r="B23" s="70"/>
      <c r="C23" s="70"/>
      <c r="D23" s="70"/>
      <c r="O23" s="134" t="s">
        <v>93</v>
      </c>
      <c r="P23" s="139">
        <f>B44-B36-B28-B21-B43</f>
        <v>0</v>
      </c>
      <c r="R23" s="134">
        <f>D44-D43-D36-D28-D21</f>
        <v>0</v>
      </c>
      <c r="S23" s="140">
        <f>((D21*E21)+(D28*E28)+(D36*E36)+(D43*E43))/D44</f>
        <v>3210.4570859883797</v>
      </c>
      <c r="T23" s="134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4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6477</v>
      </c>
      <c r="C25" s="99">
        <f t="shared" si="1"/>
        <v>4544.76</v>
      </c>
      <c r="D25" s="97">
        <f t="shared" si="1"/>
        <v>6388</v>
      </c>
      <c r="E25" s="99">
        <f t="shared" si="1"/>
        <v>4565.45</v>
      </c>
      <c r="P25" s="134">
        <v>6477</v>
      </c>
      <c r="Q25" s="134">
        <v>4544.76</v>
      </c>
      <c r="R25" s="134">
        <v>6388</v>
      </c>
      <c r="S25" s="134">
        <v>4565.45</v>
      </c>
      <c r="W25" s="124"/>
    </row>
    <row r="26" spans="1:23" x14ac:dyDescent="0.2">
      <c r="A26" s="100" t="s">
        <v>46</v>
      </c>
      <c r="B26" s="110">
        <f t="shared" si="1"/>
        <v>8250</v>
      </c>
      <c r="C26" s="111">
        <f t="shared" si="1"/>
        <v>3747.77</v>
      </c>
      <c r="D26" s="100">
        <f t="shared" si="1"/>
        <v>8245</v>
      </c>
      <c r="E26" s="111">
        <f t="shared" si="1"/>
        <v>3749.18</v>
      </c>
      <c r="P26" s="134">
        <v>8250</v>
      </c>
      <c r="Q26" s="134">
        <v>3747.77</v>
      </c>
      <c r="R26" s="134">
        <v>8245</v>
      </c>
      <c r="S26" s="134">
        <v>3749.18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1156</v>
      </c>
      <c r="C27" s="111">
        <f t="shared" si="1"/>
        <v>3907.94</v>
      </c>
      <c r="D27" s="100">
        <f t="shared" si="1"/>
        <v>1148</v>
      </c>
      <c r="E27" s="111">
        <f t="shared" si="1"/>
        <v>3925.49</v>
      </c>
      <c r="N27" s="131"/>
      <c r="O27" s="137"/>
      <c r="P27" s="137">
        <v>1156</v>
      </c>
      <c r="Q27" s="137">
        <v>3907.94</v>
      </c>
      <c r="R27" s="134">
        <v>1148</v>
      </c>
      <c r="S27" s="134">
        <v>3925.49</v>
      </c>
      <c r="T27" s="137"/>
      <c r="U27" s="138"/>
      <c r="V27" s="138"/>
      <c r="W27" s="126"/>
    </row>
    <row r="28" spans="1:23" ht="15.75" customHeight="1" x14ac:dyDescent="0.2">
      <c r="A28" s="14" t="s">
        <v>1</v>
      </c>
      <c r="B28" s="88">
        <f>SUM(P25:P27)</f>
        <v>15883</v>
      </c>
      <c r="C28" s="87">
        <f>Q28</f>
        <v>4084.44</v>
      </c>
      <c r="D28" s="88">
        <f>SUM(D25:D27)</f>
        <v>15781</v>
      </c>
      <c r="E28" s="87">
        <f>S28</f>
        <v>4092.42</v>
      </c>
      <c r="P28" s="134">
        <v>15883</v>
      </c>
      <c r="Q28" s="134">
        <v>4084.44</v>
      </c>
      <c r="R28" s="134">
        <v>15781</v>
      </c>
      <c r="S28" s="134">
        <v>4092.42</v>
      </c>
      <c r="T28" s="134">
        <f>P28-P25-P26-P27</f>
        <v>0</v>
      </c>
      <c r="U28" s="135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52" t="s">
        <v>56</v>
      </c>
      <c r="B30" s="152"/>
      <c r="C30" s="152"/>
      <c r="D30" s="152"/>
      <c r="E30" s="152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2040</v>
      </c>
      <c r="C32" s="98">
        <f t="shared" si="2"/>
        <v>3197.63</v>
      </c>
      <c r="D32" s="97">
        <f t="shared" si="2"/>
        <v>2040</v>
      </c>
      <c r="E32" s="99">
        <f t="shared" si="2"/>
        <v>3197.63</v>
      </c>
      <c r="P32" s="134">
        <v>2040</v>
      </c>
      <c r="Q32" s="134">
        <v>3197.63</v>
      </c>
      <c r="R32" s="134">
        <v>2040</v>
      </c>
      <c r="S32" s="134">
        <v>3197.63</v>
      </c>
      <c r="W32" s="124"/>
    </row>
    <row r="33" spans="1:23" ht="15" customHeight="1" x14ac:dyDescent="0.2">
      <c r="A33" s="94" t="s">
        <v>97</v>
      </c>
      <c r="B33" s="100">
        <f>P33</f>
        <v>1379</v>
      </c>
      <c r="C33" s="101">
        <f>Q33</f>
        <v>3959.4</v>
      </c>
      <c r="D33" s="100">
        <f>R33</f>
        <v>1376</v>
      </c>
      <c r="E33" s="102">
        <f>S33</f>
        <v>3960.88</v>
      </c>
      <c r="P33" s="134">
        <v>1379</v>
      </c>
      <c r="Q33" s="134">
        <v>3959.4</v>
      </c>
      <c r="R33" s="134">
        <v>1376</v>
      </c>
      <c r="S33" s="134">
        <v>3960.88</v>
      </c>
      <c r="W33" s="124"/>
    </row>
    <row r="34" spans="1:23" ht="15" customHeight="1" x14ac:dyDescent="0.2">
      <c r="A34" s="80" t="s">
        <v>101</v>
      </c>
      <c r="B34" s="100">
        <f t="shared" si="2"/>
        <v>52478</v>
      </c>
      <c r="C34" s="101">
        <f t="shared" si="2"/>
        <v>6098.02</v>
      </c>
      <c r="D34" s="100">
        <f t="shared" si="2"/>
        <v>52420</v>
      </c>
      <c r="E34" s="102">
        <f t="shared" si="2"/>
        <v>6101</v>
      </c>
      <c r="P34" s="134">
        <v>52478</v>
      </c>
      <c r="Q34" s="134">
        <v>6098.02</v>
      </c>
      <c r="R34" s="134">
        <v>52420</v>
      </c>
      <c r="S34" s="134">
        <v>6101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14929</v>
      </c>
      <c r="C35" s="101">
        <f t="shared" si="2"/>
        <v>6998.22</v>
      </c>
      <c r="D35" s="100">
        <f t="shared" si="2"/>
        <v>14921</v>
      </c>
      <c r="E35" s="102">
        <f t="shared" si="2"/>
        <v>7000.06</v>
      </c>
      <c r="N35" s="131"/>
      <c r="O35" s="137"/>
      <c r="P35" s="137">
        <v>14929</v>
      </c>
      <c r="Q35" s="137">
        <v>6998.22</v>
      </c>
      <c r="R35" s="137">
        <v>14921</v>
      </c>
      <c r="S35" s="137">
        <v>7000.06</v>
      </c>
      <c r="T35" s="137"/>
      <c r="U35" s="138"/>
      <c r="V35" s="138"/>
      <c r="W35" s="126"/>
    </row>
    <row r="36" spans="1:23" ht="17.25" customHeight="1" x14ac:dyDescent="0.2">
      <c r="A36" s="14" t="s">
        <v>1</v>
      </c>
      <c r="B36" s="88">
        <f>SUM(P32:P35)</f>
        <v>70826</v>
      </c>
      <c r="C36" s="87">
        <f>Q36</f>
        <v>6162.59</v>
      </c>
      <c r="D36" s="88">
        <f>SUM(D32:D35)</f>
        <v>70757</v>
      </c>
      <c r="E36" s="87">
        <f>S36</f>
        <v>6165.26</v>
      </c>
      <c r="P36" s="134">
        <v>70826</v>
      </c>
      <c r="Q36" s="134">
        <v>6162.59</v>
      </c>
      <c r="R36" s="134">
        <v>70757</v>
      </c>
      <c r="S36" s="134">
        <v>6165.26</v>
      </c>
      <c r="T36" s="134">
        <f>P36-P32-P33-P34-P35</f>
        <v>0</v>
      </c>
      <c r="U36" s="135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5778</v>
      </c>
      <c r="C41" s="104">
        <f t="shared" si="3"/>
        <v>3516.66</v>
      </c>
      <c r="D41" s="103">
        <f t="shared" si="3"/>
        <v>5778</v>
      </c>
      <c r="E41" s="105">
        <f t="shared" si="3"/>
        <v>3516.66</v>
      </c>
      <c r="P41" s="134">
        <v>5778</v>
      </c>
      <c r="Q41" s="134">
        <v>3516.66</v>
      </c>
      <c r="R41" s="134">
        <v>5778</v>
      </c>
      <c r="S41" s="134">
        <v>3516.66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1009</v>
      </c>
      <c r="C42" s="107">
        <f t="shared" si="3"/>
        <v>3296.36</v>
      </c>
      <c r="D42" s="108">
        <f t="shared" si="3"/>
        <v>1006</v>
      </c>
      <c r="E42" s="109">
        <f t="shared" si="3"/>
        <v>3298.84</v>
      </c>
      <c r="N42" s="131"/>
      <c r="O42" s="137"/>
      <c r="P42" s="134">
        <v>1009</v>
      </c>
      <c r="Q42" s="134">
        <v>3296.36</v>
      </c>
      <c r="R42" s="137">
        <v>1006</v>
      </c>
      <c r="S42" s="137">
        <v>3298.84</v>
      </c>
      <c r="T42" s="137"/>
      <c r="U42" s="138"/>
      <c r="V42" s="138"/>
      <c r="W42" s="126"/>
    </row>
    <row r="43" spans="1:23" ht="15" customHeight="1" x14ac:dyDescent="0.2">
      <c r="A43" s="14" t="s">
        <v>1</v>
      </c>
      <c r="B43" s="88">
        <f>SUM(B41:B42)</f>
        <v>6787</v>
      </c>
      <c r="C43" s="87">
        <f>Q43</f>
        <v>3483.91</v>
      </c>
      <c r="D43" s="92">
        <f>R43</f>
        <v>6784</v>
      </c>
      <c r="E43" s="87">
        <f>S43</f>
        <v>3484.35</v>
      </c>
      <c r="P43" s="134">
        <v>6787</v>
      </c>
      <c r="Q43" s="134">
        <v>3483.91</v>
      </c>
      <c r="R43" s="134">
        <v>6784</v>
      </c>
      <c r="S43" s="134">
        <v>3484.35</v>
      </c>
      <c r="W43" s="124"/>
    </row>
    <row r="44" spans="1:23" ht="18" customHeight="1" x14ac:dyDescent="0.2">
      <c r="A44" s="14" t="s">
        <v>47</v>
      </c>
      <c r="B44" s="86">
        <f>SUM(B21,B28,B36,B43)</f>
        <v>1234991</v>
      </c>
      <c r="C44" s="87">
        <f>Q22</f>
        <v>2871.61</v>
      </c>
      <c r="D44" s="88">
        <f>SUM(D21,D28,D36,D43)</f>
        <v>1053654</v>
      </c>
      <c r="E44" s="87">
        <f>S22</f>
        <v>3210.46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4" t="s">
        <v>105</v>
      </c>
    </row>
    <row r="47" spans="1:23" x14ac:dyDescent="0.2">
      <c r="A47" s="85" t="s">
        <v>49</v>
      </c>
      <c r="B47" s="4"/>
      <c r="C47" s="4"/>
      <c r="D47" s="5"/>
      <c r="O47" s="137"/>
      <c r="P47" s="141">
        <f>((B21*C21)+(B28*C28)+(B36*C36)+(B43*C43))/(B21+B28+B36+B43)</f>
        <v>2871.6105401011023</v>
      </c>
      <c r="Q47" s="141">
        <f>((D21*E21)+(D28*E28)+(D36*E36)+(D43*E43))/(D21+D28+D36+D43)</f>
        <v>3210.4570859883797</v>
      </c>
      <c r="R47" s="137"/>
      <c r="S47" s="137"/>
      <c r="T47" s="137"/>
      <c r="U47" s="138"/>
      <c r="V47" s="138"/>
    </row>
    <row r="48" spans="1:23" ht="10.5" customHeight="1" x14ac:dyDescent="0.2">
      <c r="A48" s="154"/>
      <c r="B48" s="155"/>
      <c r="C48" s="155"/>
      <c r="D48" s="155"/>
      <c r="E48" s="155"/>
      <c r="P48" s="139">
        <f>B21+B28+B36+B43</f>
        <v>1234991</v>
      </c>
      <c r="Q48" s="134">
        <f>D21+D28+D36+D43</f>
        <v>1053654</v>
      </c>
    </row>
    <row r="49" spans="1:20" ht="43.5" customHeight="1" x14ac:dyDescent="0.2">
      <c r="A49" s="150" t="s">
        <v>102</v>
      </c>
      <c r="B49" s="151"/>
      <c r="C49" s="151"/>
      <c r="D49" s="151"/>
      <c r="E49" s="151"/>
      <c r="M49" s="127"/>
      <c r="P49" s="136" t="s">
        <v>106</v>
      </c>
      <c r="Q49" s="142">
        <f>P22-P48</f>
        <v>0</v>
      </c>
      <c r="R49" s="143">
        <f>Q22-P47</f>
        <v>-5.401011021604063E-4</v>
      </c>
      <c r="S49" s="136">
        <f>Q48-R22</f>
        <v>0</v>
      </c>
      <c r="T49" s="143">
        <f>Q47-S22</f>
        <v>-2.9140116203052457E-3</v>
      </c>
    </row>
    <row r="50" spans="1:20" ht="15.75" customHeight="1" x14ac:dyDescent="0.2">
      <c r="A50" s="153" t="s">
        <v>98</v>
      </c>
      <c r="B50" s="153"/>
      <c r="C50" s="153"/>
      <c r="D50" s="153"/>
      <c r="E50" s="153"/>
      <c r="F50" s="95"/>
      <c r="G50" s="95"/>
      <c r="H50" s="95"/>
      <c r="I50" s="95"/>
      <c r="J50" s="95"/>
      <c r="N50" s="132"/>
      <c r="P50" s="136"/>
      <c r="Q50" s="142">
        <f>B44-P48</f>
        <v>0</v>
      </c>
      <c r="R50" s="136">
        <f>D44-Q48</f>
        <v>0</v>
      </c>
      <c r="S50" s="136"/>
      <c r="T50" s="136"/>
    </row>
    <row r="52" spans="1:20" x14ac:dyDescent="0.2">
      <c r="A52" s="146" t="s">
        <v>107</v>
      </c>
      <c r="B52" s="146"/>
      <c r="C52" s="146"/>
      <c r="D52" s="146"/>
      <c r="E52" s="146"/>
    </row>
    <row r="53" spans="1:20" ht="0.75" customHeight="1" x14ac:dyDescent="0.2">
      <c r="A53" s="146"/>
      <c r="B53" s="146"/>
      <c r="C53" s="146"/>
      <c r="D53" s="146"/>
      <c r="E53" s="146"/>
    </row>
    <row r="54" spans="1:20" x14ac:dyDescent="0.2">
      <c r="N54" s="133"/>
    </row>
    <row r="55" spans="1:20" ht="15" x14ac:dyDescent="0.2">
      <c r="A55" s="128"/>
    </row>
    <row r="57" spans="1:20" ht="15" x14ac:dyDescent="0.25">
      <c r="A57" s="129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4" width="9.140625" style="3" customWidth="1"/>
    <col min="25" max="16384" width="9.140625" style="3"/>
  </cols>
  <sheetData>
    <row r="1" spans="1:18" x14ac:dyDescent="0.2">
      <c r="A1" s="27" t="s">
        <v>2</v>
      </c>
      <c r="B1" s="27"/>
      <c r="C1" s="27"/>
      <c r="J1" s="27" t="s">
        <v>2</v>
      </c>
      <c r="K1" s="27"/>
      <c r="L1" s="27"/>
    </row>
    <row r="2" spans="1:18" x14ac:dyDescent="0.2">
      <c r="A2" s="27" t="s">
        <v>3</v>
      </c>
      <c r="B2" s="27"/>
      <c r="C2" s="27"/>
      <c r="J2" s="27" t="s">
        <v>3</v>
      </c>
      <c r="K2" s="27"/>
      <c r="L2" s="27"/>
    </row>
    <row r="3" spans="1:18" x14ac:dyDescent="0.2">
      <c r="A3" s="28" t="s">
        <v>0</v>
      </c>
      <c r="B3" s="28"/>
      <c r="C3" s="28"/>
      <c r="J3" s="28" t="s">
        <v>0</v>
      </c>
      <c r="K3" s="28"/>
      <c r="L3" s="28"/>
    </row>
    <row r="4" spans="1:18" x14ac:dyDescent="0.2">
      <c r="A4" s="28"/>
      <c r="B4" s="28"/>
      <c r="C4" s="28"/>
      <c r="J4" s="28"/>
      <c r="K4" s="28"/>
      <c r="L4" s="28"/>
    </row>
    <row r="6" spans="1:18" ht="12.75" x14ac:dyDescent="0.2">
      <c r="A6" s="162" t="s">
        <v>24</v>
      </c>
      <c r="B6" s="162"/>
      <c r="C6" s="162"/>
      <c r="D6" s="162"/>
      <c r="E6" s="162"/>
      <c r="F6" s="162"/>
      <c r="G6" s="162"/>
      <c r="H6" s="162"/>
      <c r="I6" s="162"/>
      <c r="J6" s="162" t="s">
        <v>25</v>
      </c>
      <c r="K6" s="162"/>
      <c r="L6" s="162"/>
      <c r="M6" s="162"/>
      <c r="N6" s="162"/>
      <c r="O6" s="162"/>
      <c r="P6" s="162"/>
      <c r="Q6" s="162"/>
      <c r="R6" s="162"/>
    </row>
    <row r="7" spans="1:18" ht="12.75" x14ac:dyDescent="0.2">
      <c r="A7" s="162" t="s">
        <v>23</v>
      </c>
      <c r="B7" s="162"/>
      <c r="C7" s="162"/>
      <c r="D7" s="162"/>
      <c r="E7" s="162"/>
      <c r="F7" s="162"/>
      <c r="G7" s="162"/>
      <c r="H7" s="162"/>
      <c r="I7" s="162"/>
      <c r="J7" s="162" t="s">
        <v>23</v>
      </c>
      <c r="K7" s="162"/>
      <c r="L7" s="162"/>
      <c r="M7" s="162"/>
      <c r="N7" s="162"/>
      <c r="O7" s="162"/>
      <c r="P7" s="162"/>
      <c r="Q7" s="162"/>
      <c r="R7" s="162"/>
    </row>
    <row r="8" spans="1:18" ht="12.75" x14ac:dyDescent="0.2">
      <c r="A8" s="167" t="s">
        <v>68</v>
      </c>
      <c r="B8" s="167"/>
      <c r="C8" s="167"/>
      <c r="D8" s="167"/>
      <c r="E8" s="167"/>
      <c r="F8" s="167"/>
      <c r="G8" s="167"/>
      <c r="H8" s="167"/>
      <c r="I8" s="167"/>
      <c r="J8" s="162" t="s">
        <v>58</v>
      </c>
      <c r="K8" s="162"/>
      <c r="L8" s="162"/>
      <c r="M8" s="162"/>
      <c r="N8" s="162"/>
      <c r="O8" s="162"/>
      <c r="P8" s="162"/>
      <c r="Q8" s="162"/>
      <c r="R8" s="162"/>
    </row>
    <row r="9" spans="1:18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62" t="s">
        <v>69</v>
      </c>
      <c r="K9" s="162"/>
      <c r="L9" s="162"/>
      <c r="M9" s="162"/>
      <c r="N9" s="162"/>
      <c r="O9" s="162"/>
      <c r="P9" s="162"/>
      <c r="Q9" s="162"/>
      <c r="R9" s="162"/>
    </row>
    <row r="10" spans="1:18" x14ac:dyDescent="0.2">
      <c r="A10" s="158" t="str">
        <f>'u prosincu 2021.'!A6:E6</f>
        <v>za studeni 2021. (isplata u prosincu 2021.)</v>
      </c>
      <c r="B10" s="158"/>
      <c r="C10" s="158"/>
      <c r="D10" s="158"/>
      <c r="E10" s="158"/>
      <c r="F10" s="158"/>
      <c r="G10" s="158"/>
      <c r="H10" s="158"/>
      <c r="I10" s="158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J11" s="158" t="str">
        <f>A10</f>
        <v>za studeni 2021. (isplata u prosincu 2021.)</v>
      </c>
      <c r="K11" s="158"/>
      <c r="L11" s="158"/>
      <c r="M11" s="158"/>
      <c r="N11" s="158"/>
      <c r="O11" s="158"/>
      <c r="P11" s="158"/>
      <c r="Q11" s="158"/>
      <c r="R11" s="158"/>
    </row>
    <row r="12" spans="1:18" x14ac:dyDescent="0.2">
      <c r="A12" s="28" t="s">
        <v>4</v>
      </c>
      <c r="J12" s="28" t="s">
        <v>5</v>
      </c>
    </row>
    <row r="13" spans="1:18" x14ac:dyDescent="0.2">
      <c r="A13" s="29"/>
      <c r="B13" s="163" t="s">
        <v>6</v>
      </c>
      <c r="C13" s="164"/>
      <c r="D13" s="164"/>
      <c r="E13" s="164"/>
      <c r="F13" s="164"/>
      <c r="G13" s="164"/>
      <c r="H13" s="164"/>
      <c r="I13" s="165"/>
      <c r="J13" s="29"/>
      <c r="K13" s="163" t="s">
        <v>6</v>
      </c>
      <c r="L13" s="164"/>
      <c r="M13" s="164"/>
      <c r="N13" s="164"/>
      <c r="O13" s="164"/>
      <c r="P13" s="164"/>
      <c r="Q13" s="164"/>
      <c r="R13" s="165"/>
    </row>
    <row r="14" spans="1:18" x14ac:dyDescent="0.2">
      <c r="A14" s="30"/>
      <c r="B14" s="163" t="s">
        <v>1</v>
      </c>
      <c r="C14" s="165"/>
      <c r="D14" s="163" t="s">
        <v>7</v>
      </c>
      <c r="E14" s="165"/>
      <c r="F14" s="163" t="s">
        <v>70</v>
      </c>
      <c r="G14" s="165"/>
      <c r="H14" s="163" t="s">
        <v>8</v>
      </c>
      <c r="I14" s="165"/>
      <c r="J14" s="30"/>
      <c r="K14" s="163" t="s">
        <v>1</v>
      </c>
      <c r="L14" s="165"/>
      <c r="M14" s="163" t="s">
        <v>29</v>
      </c>
      <c r="N14" s="165"/>
      <c r="O14" s="163" t="s">
        <v>70</v>
      </c>
      <c r="P14" s="165"/>
      <c r="Q14" s="163" t="s">
        <v>8</v>
      </c>
      <c r="R14" s="165"/>
    </row>
    <row r="15" spans="1:18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18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89560</v>
      </c>
      <c r="C17" s="37">
        <v>232.02</v>
      </c>
      <c r="D17" s="38">
        <v>64589</v>
      </c>
      <c r="E17" s="39">
        <v>232.31</v>
      </c>
      <c r="F17" s="38">
        <v>5000</v>
      </c>
      <c r="G17" s="39">
        <v>272.95999999999998</v>
      </c>
      <c r="H17" s="38">
        <v>19971</v>
      </c>
      <c r="I17" s="40">
        <v>220.83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2" x14ac:dyDescent="0.2">
      <c r="A18" s="93" t="s">
        <v>9</v>
      </c>
      <c r="B18" s="36">
        <v>60410</v>
      </c>
      <c r="C18" s="43">
        <v>744.33</v>
      </c>
      <c r="D18" s="38">
        <v>40477</v>
      </c>
      <c r="E18" s="39">
        <v>736.81</v>
      </c>
      <c r="F18" s="38">
        <v>5063</v>
      </c>
      <c r="G18" s="39">
        <v>761.23</v>
      </c>
      <c r="H18" s="38">
        <v>14870</v>
      </c>
      <c r="I18" s="40">
        <v>759.03</v>
      </c>
      <c r="J18" s="93" t="s">
        <v>9</v>
      </c>
      <c r="K18" s="36">
        <v>10</v>
      </c>
      <c r="L18" s="43">
        <v>904.52</v>
      </c>
      <c r="M18" s="38">
        <v>2</v>
      </c>
      <c r="N18" s="42">
        <v>946.35</v>
      </c>
      <c r="O18" s="38">
        <v>8</v>
      </c>
      <c r="P18" s="39">
        <v>894.07</v>
      </c>
      <c r="Q18" s="38" t="s">
        <v>103</v>
      </c>
      <c r="R18" s="40" t="s">
        <v>104</v>
      </c>
    </row>
    <row r="19" spans="1:22" x14ac:dyDescent="0.2">
      <c r="A19" s="93" t="s">
        <v>10</v>
      </c>
      <c r="B19" s="36">
        <v>102904</v>
      </c>
      <c r="C19" s="44">
        <v>1240.98</v>
      </c>
      <c r="D19" s="38">
        <v>59309</v>
      </c>
      <c r="E19" s="45">
        <v>1239.6600000000001</v>
      </c>
      <c r="F19" s="38">
        <v>11620</v>
      </c>
      <c r="G19" s="45">
        <v>1284.44</v>
      </c>
      <c r="H19" s="38">
        <v>31975</v>
      </c>
      <c r="I19" s="46">
        <v>1227.6300000000001</v>
      </c>
      <c r="J19" s="93" t="s">
        <v>10</v>
      </c>
      <c r="K19" s="36">
        <v>33</v>
      </c>
      <c r="L19" s="44">
        <v>1296.94</v>
      </c>
      <c r="M19" s="38">
        <v>2</v>
      </c>
      <c r="N19" s="45">
        <v>1372.28</v>
      </c>
      <c r="O19" s="38">
        <v>21</v>
      </c>
      <c r="P19" s="39">
        <v>1264.53</v>
      </c>
      <c r="Q19" s="38">
        <v>10</v>
      </c>
      <c r="R19" s="46">
        <v>1349.93</v>
      </c>
    </row>
    <row r="20" spans="1:22" x14ac:dyDescent="0.2">
      <c r="A20" s="93" t="s">
        <v>11</v>
      </c>
      <c r="B20" s="36">
        <v>140079</v>
      </c>
      <c r="C20" s="44">
        <v>1761.1</v>
      </c>
      <c r="D20" s="38">
        <v>85814</v>
      </c>
      <c r="E20" s="45">
        <v>1765.32</v>
      </c>
      <c r="F20" s="38">
        <v>24179</v>
      </c>
      <c r="G20" s="45">
        <v>1766.77</v>
      </c>
      <c r="H20" s="38">
        <v>30086</v>
      </c>
      <c r="I20" s="46">
        <v>1744.49</v>
      </c>
      <c r="J20" s="93" t="s">
        <v>11</v>
      </c>
      <c r="K20" s="36">
        <v>145</v>
      </c>
      <c r="L20" s="44">
        <v>1796.55</v>
      </c>
      <c r="M20" s="38">
        <v>1</v>
      </c>
      <c r="N20" s="45">
        <v>1644.93</v>
      </c>
      <c r="O20" s="38">
        <v>106</v>
      </c>
      <c r="P20" s="45">
        <v>1770.29</v>
      </c>
      <c r="Q20" s="38">
        <v>38</v>
      </c>
      <c r="R20" s="46">
        <v>1873.78</v>
      </c>
      <c r="U20" s="121"/>
    </row>
    <row r="21" spans="1:22" x14ac:dyDescent="0.2">
      <c r="A21" s="93" t="s">
        <v>74</v>
      </c>
      <c r="B21" s="36">
        <v>196247</v>
      </c>
      <c r="C21" s="44">
        <v>2246.75</v>
      </c>
      <c r="D21" s="38">
        <v>123855</v>
      </c>
      <c r="E21" s="45">
        <v>2249.56</v>
      </c>
      <c r="F21" s="38">
        <v>26015</v>
      </c>
      <c r="G21" s="45">
        <v>2236.37</v>
      </c>
      <c r="H21" s="38">
        <v>46377</v>
      </c>
      <c r="I21" s="46">
        <v>2245.06</v>
      </c>
      <c r="J21" s="93" t="s">
        <v>74</v>
      </c>
      <c r="K21" s="36">
        <v>1294</v>
      </c>
      <c r="L21" s="44">
        <v>2329.9299999999998</v>
      </c>
      <c r="M21" s="38">
        <v>19</v>
      </c>
      <c r="N21" s="45">
        <v>2358.9299999999998</v>
      </c>
      <c r="O21" s="38">
        <v>749</v>
      </c>
      <c r="P21" s="45">
        <v>2377.38</v>
      </c>
      <c r="Q21" s="38">
        <v>526</v>
      </c>
      <c r="R21" s="46">
        <v>2261.3000000000002</v>
      </c>
      <c r="U21" s="121"/>
    </row>
    <row r="22" spans="1:22" x14ac:dyDescent="0.2">
      <c r="A22" s="93" t="s">
        <v>62</v>
      </c>
      <c r="B22" s="36">
        <v>140593</v>
      </c>
      <c r="C22" s="44">
        <v>2733.32</v>
      </c>
      <c r="D22" s="38">
        <v>99636</v>
      </c>
      <c r="E22" s="45">
        <v>2736.72</v>
      </c>
      <c r="F22" s="38">
        <v>13075</v>
      </c>
      <c r="G22" s="45">
        <v>2718.98</v>
      </c>
      <c r="H22" s="38">
        <v>27882</v>
      </c>
      <c r="I22" s="46">
        <v>2727.89</v>
      </c>
      <c r="J22" s="93" t="s">
        <v>62</v>
      </c>
      <c r="K22" s="36">
        <v>2815</v>
      </c>
      <c r="L22" s="44">
        <v>2778.97</v>
      </c>
      <c r="M22" s="38">
        <v>53</v>
      </c>
      <c r="N22" s="45">
        <v>2922.33</v>
      </c>
      <c r="O22" s="38">
        <v>2142</v>
      </c>
      <c r="P22" s="45">
        <v>2784.36</v>
      </c>
      <c r="Q22" s="38">
        <v>620</v>
      </c>
      <c r="R22" s="46">
        <v>2748.1</v>
      </c>
      <c r="U22" s="121"/>
    </row>
    <row r="23" spans="1:22" x14ac:dyDescent="0.2">
      <c r="A23" s="93" t="s">
        <v>63</v>
      </c>
      <c r="B23" s="36">
        <v>136267</v>
      </c>
      <c r="C23" s="44">
        <v>3207.94</v>
      </c>
      <c r="D23" s="38">
        <v>108036</v>
      </c>
      <c r="E23" s="45">
        <v>3207.79</v>
      </c>
      <c r="F23" s="38">
        <v>10698</v>
      </c>
      <c r="G23" s="45">
        <v>3177.69</v>
      </c>
      <c r="H23" s="38">
        <v>17533</v>
      </c>
      <c r="I23" s="46">
        <v>3227.31</v>
      </c>
      <c r="J23" s="93" t="s">
        <v>63</v>
      </c>
      <c r="K23" s="36">
        <v>7874</v>
      </c>
      <c r="L23" s="44">
        <v>3233.56</v>
      </c>
      <c r="M23" s="38">
        <v>2342</v>
      </c>
      <c r="N23" s="45">
        <v>3179.1</v>
      </c>
      <c r="O23" s="38">
        <v>4809</v>
      </c>
      <c r="P23" s="45">
        <v>3267.93</v>
      </c>
      <c r="Q23" s="38">
        <v>723</v>
      </c>
      <c r="R23" s="46">
        <v>3181.41</v>
      </c>
      <c r="U23" s="121"/>
      <c r="V23" s="122"/>
    </row>
    <row r="24" spans="1:22" x14ac:dyDescent="0.2">
      <c r="A24" s="93" t="s">
        <v>64</v>
      </c>
      <c r="B24" s="36">
        <v>83457</v>
      </c>
      <c r="C24" s="44">
        <v>3737.53</v>
      </c>
      <c r="D24" s="38">
        <v>70368</v>
      </c>
      <c r="E24" s="45">
        <v>3739.15</v>
      </c>
      <c r="F24" s="38">
        <v>3494</v>
      </c>
      <c r="G24" s="45">
        <v>3721.38</v>
      </c>
      <c r="H24" s="38">
        <v>9595</v>
      </c>
      <c r="I24" s="46">
        <v>3731.58</v>
      </c>
      <c r="J24" s="93" t="s">
        <v>64</v>
      </c>
      <c r="K24" s="36">
        <v>4534</v>
      </c>
      <c r="L24" s="44">
        <v>3756.58</v>
      </c>
      <c r="M24" s="38">
        <v>585</v>
      </c>
      <c r="N24" s="45">
        <v>3704.64</v>
      </c>
      <c r="O24" s="38">
        <v>3357</v>
      </c>
      <c r="P24" s="45">
        <v>3766.61</v>
      </c>
      <c r="Q24" s="38">
        <v>592</v>
      </c>
      <c r="R24" s="46">
        <v>3751.03</v>
      </c>
    </row>
    <row r="25" spans="1:22" x14ac:dyDescent="0.2">
      <c r="A25" s="93" t="s">
        <v>65</v>
      </c>
      <c r="B25" s="36">
        <v>65664</v>
      </c>
      <c r="C25" s="44">
        <v>4236.74</v>
      </c>
      <c r="D25" s="38">
        <v>57432</v>
      </c>
      <c r="E25" s="45">
        <v>4237.97</v>
      </c>
      <c r="F25" s="38">
        <v>1649</v>
      </c>
      <c r="G25" s="45">
        <v>4220.1899999999996</v>
      </c>
      <c r="H25" s="38">
        <v>6583</v>
      </c>
      <c r="I25" s="46">
        <v>4230.21</v>
      </c>
      <c r="J25" s="93" t="s">
        <v>65</v>
      </c>
      <c r="K25" s="36">
        <v>7145</v>
      </c>
      <c r="L25" s="44">
        <v>4259.1099999999997</v>
      </c>
      <c r="M25" s="38">
        <v>178</v>
      </c>
      <c r="N25" s="45">
        <v>4237.76</v>
      </c>
      <c r="O25" s="38">
        <v>6305</v>
      </c>
      <c r="P25" s="45">
        <v>4262</v>
      </c>
      <c r="Q25" s="38">
        <v>662</v>
      </c>
      <c r="R25" s="46">
        <v>4237.33</v>
      </c>
      <c r="U25" s="123"/>
      <c r="V25" s="123"/>
    </row>
    <row r="26" spans="1:22" x14ac:dyDescent="0.2">
      <c r="A26" s="93" t="s">
        <v>66</v>
      </c>
      <c r="B26" s="36">
        <v>43407</v>
      </c>
      <c r="C26" s="44">
        <v>4731.1099999999997</v>
      </c>
      <c r="D26" s="38">
        <v>39289</v>
      </c>
      <c r="E26" s="45">
        <v>4731.24</v>
      </c>
      <c r="F26" s="38">
        <v>684</v>
      </c>
      <c r="G26" s="45">
        <v>4722.5600000000004</v>
      </c>
      <c r="H26" s="38">
        <v>3434</v>
      </c>
      <c r="I26" s="46">
        <v>4731.3500000000004</v>
      </c>
      <c r="J26" s="93" t="s">
        <v>66</v>
      </c>
      <c r="K26" s="36">
        <v>3859</v>
      </c>
      <c r="L26" s="44">
        <v>4733.0200000000004</v>
      </c>
      <c r="M26" s="38">
        <v>46</v>
      </c>
      <c r="N26" s="45">
        <v>4750</v>
      </c>
      <c r="O26" s="38">
        <v>2993</v>
      </c>
      <c r="P26" s="45">
        <v>4745.3900000000003</v>
      </c>
      <c r="Q26" s="38">
        <v>820</v>
      </c>
      <c r="R26" s="46">
        <v>4686.92</v>
      </c>
    </row>
    <row r="27" spans="1:22" x14ac:dyDescent="0.2">
      <c r="A27" s="93" t="s">
        <v>12</v>
      </c>
      <c r="B27" s="36">
        <v>44683</v>
      </c>
      <c r="C27" s="44">
        <v>5425.35</v>
      </c>
      <c r="D27" s="38">
        <v>40410</v>
      </c>
      <c r="E27" s="45">
        <v>5424.64</v>
      </c>
      <c r="F27" s="38">
        <v>630</v>
      </c>
      <c r="G27" s="45">
        <v>5425.16</v>
      </c>
      <c r="H27" s="38">
        <v>3643</v>
      </c>
      <c r="I27" s="46">
        <v>5433.26</v>
      </c>
      <c r="J27" s="93" t="s">
        <v>12</v>
      </c>
      <c r="K27" s="36">
        <v>8872</v>
      </c>
      <c r="L27" s="44">
        <v>5444.15</v>
      </c>
      <c r="M27" s="38">
        <v>99</v>
      </c>
      <c r="N27" s="45">
        <v>5386.16</v>
      </c>
      <c r="O27" s="38">
        <v>7386</v>
      </c>
      <c r="P27" s="45">
        <v>5433.96</v>
      </c>
      <c r="Q27" s="38">
        <v>1387</v>
      </c>
      <c r="R27" s="46">
        <v>5502.56</v>
      </c>
    </row>
    <row r="28" spans="1:22" x14ac:dyDescent="0.2">
      <c r="A28" s="93" t="s">
        <v>13</v>
      </c>
      <c r="B28" s="36">
        <v>20928</v>
      </c>
      <c r="C28" s="47">
        <v>6407.76</v>
      </c>
      <c r="D28" s="38">
        <v>19042</v>
      </c>
      <c r="E28" s="45">
        <v>6411.54</v>
      </c>
      <c r="F28" s="38">
        <v>263</v>
      </c>
      <c r="G28" s="45">
        <v>6409.77</v>
      </c>
      <c r="H28" s="38">
        <v>1623</v>
      </c>
      <c r="I28" s="46">
        <v>6363.14</v>
      </c>
      <c r="J28" s="93" t="s">
        <v>13</v>
      </c>
      <c r="K28" s="36">
        <v>8489</v>
      </c>
      <c r="L28" s="47">
        <v>6502.57</v>
      </c>
      <c r="M28" s="38">
        <v>51</v>
      </c>
      <c r="N28" s="45">
        <v>6398.45</v>
      </c>
      <c r="O28" s="38">
        <v>7255</v>
      </c>
      <c r="P28" s="45">
        <v>6505.05</v>
      </c>
      <c r="Q28" s="38">
        <v>1183</v>
      </c>
      <c r="R28" s="46">
        <v>6491.85</v>
      </c>
    </row>
    <row r="29" spans="1:22" x14ac:dyDescent="0.2">
      <c r="A29" s="93" t="s">
        <v>14</v>
      </c>
      <c r="B29" s="36">
        <v>8054</v>
      </c>
      <c r="C29" s="47">
        <v>7430.75</v>
      </c>
      <c r="D29" s="38">
        <v>7586</v>
      </c>
      <c r="E29" s="45">
        <v>7431.82</v>
      </c>
      <c r="F29" s="38">
        <v>87</v>
      </c>
      <c r="G29" s="45">
        <v>7389.38</v>
      </c>
      <c r="H29" s="38">
        <v>381</v>
      </c>
      <c r="I29" s="46">
        <v>7418.78</v>
      </c>
      <c r="J29" s="93" t="s">
        <v>14</v>
      </c>
      <c r="K29" s="36">
        <v>6072</v>
      </c>
      <c r="L29" s="47">
        <v>7543.51</v>
      </c>
      <c r="M29" s="38">
        <v>28</v>
      </c>
      <c r="N29" s="45">
        <v>7511.02</v>
      </c>
      <c r="O29" s="38">
        <v>4698</v>
      </c>
      <c r="P29" s="45">
        <v>7533.82</v>
      </c>
      <c r="Q29" s="38">
        <v>1346</v>
      </c>
      <c r="R29" s="46">
        <v>7577.97</v>
      </c>
    </row>
    <row r="30" spans="1:22" x14ac:dyDescent="0.2">
      <c r="A30" s="93" t="s">
        <v>75</v>
      </c>
      <c r="B30" s="36">
        <v>9242</v>
      </c>
      <c r="C30" s="47">
        <v>9422.99</v>
      </c>
      <c r="D30" s="38">
        <v>8995</v>
      </c>
      <c r="E30" s="45">
        <v>9428.19</v>
      </c>
      <c r="F30" s="38">
        <v>47</v>
      </c>
      <c r="G30" s="45">
        <v>9062.3799999999992</v>
      </c>
      <c r="H30" s="38">
        <v>200</v>
      </c>
      <c r="I30" s="46">
        <v>9273.7900000000009</v>
      </c>
      <c r="J30" s="93" t="s">
        <v>75</v>
      </c>
      <c r="K30" s="36">
        <v>19684</v>
      </c>
      <c r="L30" s="47">
        <v>9389.7000000000007</v>
      </c>
      <c r="M30" s="38">
        <v>13</v>
      </c>
      <c r="N30" s="45">
        <v>9372.43</v>
      </c>
      <c r="O30" s="38">
        <v>12649</v>
      </c>
      <c r="P30" s="45">
        <v>9478.0400000000009</v>
      </c>
      <c r="Q30" s="38">
        <v>7022</v>
      </c>
      <c r="R30" s="46">
        <v>9230.6200000000008</v>
      </c>
    </row>
    <row r="31" spans="1:22" x14ac:dyDescent="0.2">
      <c r="A31" s="48" t="s">
        <v>1</v>
      </c>
      <c r="B31" s="49">
        <v>1141495</v>
      </c>
      <c r="C31" s="50">
        <v>2646.9</v>
      </c>
      <c r="D31" s="49">
        <v>824838</v>
      </c>
      <c r="E31" s="50">
        <v>2840.04</v>
      </c>
      <c r="F31" s="49">
        <v>102504</v>
      </c>
      <c r="G31" s="50">
        <v>2145.79</v>
      </c>
      <c r="H31" s="49">
        <v>214153</v>
      </c>
      <c r="I31" s="50">
        <v>2142.86</v>
      </c>
      <c r="J31" s="48" t="s">
        <v>1</v>
      </c>
      <c r="K31" s="49">
        <v>70826</v>
      </c>
      <c r="L31" s="50">
        <v>6162.59</v>
      </c>
      <c r="M31" s="49">
        <v>3419</v>
      </c>
      <c r="N31" s="50">
        <v>3504.88</v>
      </c>
      <c r="O31" s="49">
        <v>52478</v>
      </c>
      <c r="P31" s="50">
        <v>6098.02</v>
      </c>
      <c r="Q31" s="49">
        <v>14929</v>
      </c>
      <c r="R31" s="50">
        <v>6998.22</v>
      </c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18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66" t="s">
        <v>99</v>
      </c>
      <c r="K33" s="166"/>
      <c r="L33" s="166"/>
      <c r="M33" s="166"/>
      <c r="N33" s="166"/>
      <c r="O33" s="166"/>
      <c r="P33" s="166"/>
      <c r="Q33" s="166"/>
      <c r="R33" s="166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18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18" ht="12.75" x14ac:dyDescent="0.2">
      <c r="A37" s="162" t="s">
        <v>24</v>
      </c>
      <c r="B37" s="162"/>
      <c r="C37" s="162"/>
      <c r="D37" s="162"/>
      <c r="E37" s="162"/>
      <c r="F37" s="162"/>
      <c r="G37" s="162"/>
      <c r="H37" s="162"/>
      <c r="I37" s="162"/>
      <c r="J37" s="162" t="s">
        <v>27</v>
      </c>
      <c r="K37" s="162"/>
      <c r="L37" s="162"/>
      <c r="M37" s="162"/>
      <c r="N37" s="162"/>
      <c r="O37" s="162"/>
      <c r="P37" s="162"/>
      <c r="Q37" s="162"/>
      <c r="R37" s="162"/>
    </row>
    <row r="38" spans="1:18" ht="12.75" x14ac:dyDescent="0.2">
      <c r="A38" s="162" t="s">
        <v>23</v>
      </c>
      <c r="B38" s="162"/>
      <c r="C38" s="162"/>
      <c r="D38" s="162"/>
      <c r="E38" s="162"/>
      <c r="F38" s="162"/>
      <c r="G38" s="162"/>
      <c r="H38" s="162"/>
      <c r="I38" s="162"/>
      <c r="J38" s="162" t="s">
        <v>28</v>
      </c>
      <c r="K38" s="162"/>
      <c r="L38" s="162"/>
      <c r="M38" s="162"/>
      <c r="N38" s="162"/>
      <c r="O38" s="162"/>
      <c r="P38" s="162"/>
      <c r="Q38" s="162"/>
      <c r="R38" s="162"/>
    </row>
    <row r="39" spans="1:18" ht="12.75" x14ac:dyDescent="0.2">
      <c r="A39" s="162" t="s">
        <v>15</v>
      </c>
      <c r="B39" s="162"/>
      <c r="C39" s="162"/>
      <c r="D39" s="162"/>
      <c r="E39" s="162"/>
      <c r="F39" s="162"/>
      <c r="G39" s="162"/>
      <c r="H39" s="162"/>
      <c r="I39" s="162"/>
      <c r="J39" s="162" t="s">
        <v>26</v>
      </c>
      <c r="K39" s="162"/>
      <c r="L39" s="162"/>
      <c r="M39" s="162"/>
      <c r="N39" s="162"/>
      <c r="O39" s="162"/>
      <c r="P39" s="162"/>
      <c r="Q39" s="162"/>
      <c r="R39" s="162"/>
    </row>
    <row r="40" spans="1:18" ht="12.75" x14ac:dyDescent="0.2">
      <c r="A40" s="162" t="s">
        <v>71</v>
      </c>
      <c r="B40" s="162"/>
      <c r="C40" s="162"/>
      <c r="D40" s="162"/>
      <c r="E40" s="162"/>
      <c r="F40" s="162"/>
      <c r="G40" s="162"/>
      <c r="H40" s="162"/>
      <c r="I40" s="162"/>
      <c r="J40" s="162" t="s">
        <v>77</v>
      </c>
      <c r="K40" s="162"/>
      <c r="L40" s="162"/>
      <c r="M40" s="162"/>
      <c r="N40" s="162"/>
      <c r="O40" s="162"/>
      <c r="P40" s="162"/>
      <c r="Q40" s="162"/>
      <c r="R40" s="162"/>
    </row>
    <row r="41" spans="1:1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62" t="s">
        <v>78</v>
      </c>
      <c r="K41" s="162"/>
      <c r="L41" s="162"/>
      <c r="M41" s="162"/>
      <c r="N41" s="162"/>
      <c r="O41" s="162"/>
      <c r="P41" s="162"/>
      <c r="Q41" s="162"/>
      <c r="R41" s="162"/>
    </row>
    <row r="42" spans="1:18" ht="12.75" customHeight="1" x14ac:dyDescent="0.2">
      <c r="A42" s="158" t="str">
        <f>A10</f>
        <v>za studeni 2021. (isplata u prosincu 2021.)</v>
      </c>
      <c r="B42" s="158"/>
      <c r="C42" s="158"/>
      <c r="D42" s="158"/>
      <c r="E42" s="158"/>
      <c r="F42" s="158"/>
      <c r="G42" s="158"/>
      <c r="H42" s="158"/>
      <c r="I42" s="158"/>
      <c r="J42" s="158" t="str">
        <f>A10</f>
        <v>za studeni 2021. (isplata u prosincu 2021.)</v>
      </c>
      <c r="K42" s="158"/>
      <c r="L42" s="158"/>
      <c r="M42" s="158"/>
      <c r="N42" s="158"/>
      <c r="O42" s="158"/>
      <c r="P42" s="158"/>
      <c r="Q42" s="158"/>
      <c r="R42" s="158"/>
    </row>
    <row r="43" spans="1:18" x14ac:dyDescent="0.2">
      <c r="A43" s="28" t="s">
        <v>16</v>
      </c>
      <c r="E43" s="3" t="s">
        <v>17</v>
      </c>
      <c r="J43" s="28" t="s">
        <v>18</v>
      </c>
    </row>
    <row r="44" spans="1:18" x14ac:dyDescent="0.2">
      <c r="A44" s="29"/>
      <c r="B44" s="159" t="s">
        <v>6</v>
      </c>
      <c r="C44" s="160"/>
      <c r="D44" s="160"/>
      <c r="E44" s="160"/>
      <c r="F44" s="160"/>
      <c r="G44" s="160"/>
      <c r="H44" s="160"/>
      <c r="I44" s="161"/>
      <c r="J44" s="29"/>
      <c r="K44" s="159" t="s">
        <v>6</v>
      </c>
      <c r="L44" s="160"/>
      <c r="M44" s="160"/>
      <c r="N44" s="160"/>
      <c r="O44" s="160"/>
      <c r="P44" s="160"/>
      <c r="Q44" s="160"/>
      <c r="R44" s="161"/>
    </row>
    <row r="45" spans="1:18" x14ac:dyDescent="0.2">
      <c r="A45" s="30"/>
      <c r="B45" s="159" t="s">
        <v>1</v>
      </c>
      <c r="C45" s="161"/>
      <c r="D45" s="159" t="s">
        <v>7</v>
      </c>
      <c r="E45" s="161"/>
      <c r="F45" s="159" t="s">
        <v>70</v>
      </c>
      <c r="G45" s="161"/>
      <c r="H45" s="159" t="s">
        <v>8</v>
      </c>
      <c r="I45" s="161"/>
      <c r="J45" s="30"/>
      <c r="K45" s="159" t="s">
        <v>1</v>
      </c>
      <c r="L45" s="161"/>
      <c r="M45" s="159" t="s">
        <v>7</v>
      </c>
      <c r="N45" s="161"/>
      <c r="O45" s="159" t="s">
        <v>70</v>
      </c>
      <c r="P45" s="161"/>
      <c r="Q45" s="159" t="s">
        <v>8</v>
      </c>
      <c r="R45" s="161"/>
    </row>
    <row r="46" spans="1:18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</row>
    <row r="47" spans="1:18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18" x14ac:dyDescent="0.2">
      <c r="A48" s="93" t="s">
        <v>73</v>
      </c>
      <c r="B48" s="56">
        <v>1</v>
      </c>
      <c r="C48" s="57">
        <v>492.09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492.09</v>
      </c>
      <c r="J48" s="93" t="s">
        <v>73</v>
      </c>
      <c r="K48" s="56">
        <v>34</v>
      </c>
      <c r="L48" s="61">
        <v>249.38</v>
      </c>
      <c r="M48" s="58"/>
      <c r="N48" s="51"/>
      <c r="O48" s="58">
        <v>32</v>
      </c>
      <c r="P48" s="51">
        <v>240.18</v>
      </c>
      <c r="Q48" s="58">
        <v>2</v>
      </c>
      <c r="R48" s="60">
        <v>396.68</v>
      </c>
    </row>
    <row r="49" spans="1:19" x14ac:dyDescent="0.2">
      <c r="A49" s="93" t="s">
        <v>9</v>
      </c>
      <c r="B49" s="56">
        <v>18</v>
      </c>
      <c r="C49" s="57">
        <v>815.79</v>
      </c>
      <c r="D49" s="58" t="s">
        <v>103</v>
      </c>
      <c r="E49" s="51" t="s">
        <v>104</v>
      </c>
      <c r="F49" s="58">
        <v>13</v>
      </c>
      <c r="G49" s="59">
        <v>877.39</v>
      </c>
      <c r="H49" s="58">
        <v>5</v>
      </c>
      <c r="I49" s="60">
        <v>655.65</v>
      </c>
      <c r="J49" s="93" t="s">
        <v>9</v>
      </c>
      <c r="K49" s="56">
        <v>140</v>
      </c>
      <c r="L49" s="61">
        <v>807.13</v>
      </c>
      <c r="M49" s="58"/>
      <c r="N49" s="51"/>
      <c r="O49" s="58">
        <v>120</v>
      </c>
      <c r="P49" s="51">
        <v>807.9</v>
      </c>
      <c r="Q49" s="58">
        <v>20</v>
      </c>
      <c r="R49" s="60">
        <v>802.45</v>
      </c>
      <c r="S49" s="7"/>
    </row>
    <row r="50" spans="1:19" x14ac:dyDescent="0.2">
      <c r="A50" s="93" t="s">
        <v>10</v>
      </c>
      <c r="B50" s="56">
        <v>87</v>
      </c>
      <c r="C50" s="62">
        <v>1323.83</v>
      </c>
      <c r="D50" s="58">
        <v>19</v>
      </c>
      <c r="E50" s="16">
        <v>1383.19</v>
      </c>
      <c r="F50" s="58">
        <v>60</v>
      </c>
      <c r="G50" s="16">
        <v>1299</v>
      </c>
      <c r="H50" s="58">
        <v>8</v>
      </c>
      <c r="I50" s="63">
        <v>1369.14</v>
      </c>
      <c r="J50" s="93" t="s">
        <v>10</v>
      </c>
      <c r="K50" s="56">
        <v>255</v>
      </c>
      <c r="L50" s="64">
        <v>1245.3599999999999</v>
      </c>
      <c r="M50" s="58"/>
      <c r="N50" s="16"/>
      <c r="O50" s="58">
        <v>201</v>
      </c>
      <c r="P50" s="16">
        <v>1245.6099999999999</v>
      </c>
      <c r="Q50" s="58">
        <v>54</v>
      </c>
      <c r="R50" s="63">
        <v>1244.3900000000001</v>
      </c>
      <c r="S50" s="7"/>
    </row>
    <row r="51" spans="1:19" x14ac:dyDescent="0.2">
      <c r="A51" s="93" t="s">
        <v>11</v>
      </c>
      <c r="B51" s="56">
        <v>377</v>
      </c>
      <c r="C51" s="62">
        <v>1780.9</v>
      </c>
      <c r="D51" s="58">
        <v>146</v>
      </c>
      <c r="E51" s="16">
        <v>1756.61</v>
      </c>
      <c r="F51" s="58">
        <v>204</v>
      </c>
      <c r="G51" s="16">
        <v>1795.87</v>
      </c>
      <c r="H51" s="58">
        <v>27</v>
      </c>
      <c r="I51" s="63">
        <v>1799.15</v>
      </c>
      <c r="J51" s="93" t="s">
        <v>11</v>
      </c>
      <c r="K51" s="56">
        <v>602</v>
      </c>
      <c r="L51" s="64">
        <v>1769.06</v>
      </c>
      <c r="M51" s="58"/>
      <c r="N51" s="16"/>
      <c r="O51" s="58">
        <v>445</v>
      </c>
      <c r="P51" s="16">
        <v>1762.8</v>
      </c>
      <c r="Q51" s="58">
        <v>157</v>
      </c>
      <c r="R51" s="63">
        <v>1786.81</v>
      </c>
      <c r="S51" s="7"/>
    </row>
    <row r="52" spans="1:19" x14ac:dyDescent="0.2">
      <c r="A52" s="93" t="s">
        <v>74</v>
      </c>
      <c r="B52" s="56">
        <v>573</v>
      </c>
      <c r="C52" s="62">
        <v>2259.54</v>
      </c>
      <c r="D52" s="58">
        <v>91</v>
      </c>
      <c r="E52" s="16">
        <v>2179.4499999999998</v>
      </c>
      <c r="F52" s="58">
        <v>420</v>
      </c>
      <c r="G52" s="16">
        <v>2269.5100000000002</v>
      </c>
      <c r="H52" s="58">
        <v>62</v>
      </c>
      <c r="I52" s="63">
        <v>2309.52</v>
      </c>
      <c r="J52" s="93" t="s">
        <v>74</v>
      </c>
      <c r="K52" s="56">
        <v>904</v>
      </c>
      <c r="L52" s="64">
        <v>2259.41</v>
      </c>
      <c r="M52" s="58"/>
      <c r="N52" s="16"/>
      <c r="O52" s="58">
        <v>818</v>
      </c>
      <c r="P52" s="16">
        <v>2261.5300000000002</v>
      </c>
      <c r="Q52" s="58">
        <v>86</v>
      </c>
      <c r="R52" s="63">
        <v>2239.29</v>
      </c>
      <c r="S52" s="7"/>
    </row>
    <row r="53" spans="1:19" x14ac:dyDescent="0.2">
      <c r="A53" s="93" t="s">
        <v>62</v>
      </c>
      <c r="B53" s="56">
        <v>1067</v>
      </c>
      <c r="C53" s="62">
        <v>2797.26</v>
      </c>
      <c r="D53" s="58">
        <v>172</v>
      </c>
      <c r="E53" s="16">
        <v>2852.2</v>
      </c>
      <c r="F53" s="58">
        <v>755</v>
      </c>
      <c r="G53" s="16">
        <v>2788.16</v>
      </c>
      <c r="H53" s="58">
        <v>140</v>
      </c>
      <c r="I53" s="63">
        <v>2778.84</v>
      </c>
      <c r="J53" s="93" t="s">
        <v>62</v>
      </c>
      <c r="K53" s="56">
        <v>1105</v>
      </c>
      <c r="L53" s="64">
        <v>2764.81</v>
      </c>
      <c r="M53" s="58"/>
      <c r="N53" s="16"/>
      <c r="O53" s="58">
        <v>1057</v>
      </c>
      <c r="P53" s="16">
        <v>2765.21</v>
      </c>
      <c r="Q53" s="58">
        <v>48</v>
      </c>
      <c r="R53" s="63">
        <v>2756.04</v>
      </c>
      <c r="S53" s="7"/>
    </row>
    <row r="54" spans="1:19" x14ac:dyDescent="0.2">
      <c r="A54" s="93" t="s">
        <v>63</v>
      </c>
      <c r="B54" s="56">
        <v>3580</v>
      </c>
      <c r="C54" s="62">
        <v>3308.16</v>
      </c>
      <c r="D54" s="58">
        <v>1133</v>
      </c>
      <c r="E54" s="16">
        <v>3319.66</v>
      </c>
      <c r="F54" s="58">
        <v>2211</v>
      </c>
      <c r="G54" s="16">
        <v>3309.91</v>
      </c>
      <c r="H54" s="58">
        <v>236</v>
      </c>
      <c r="I54" s="63">
        <v>3236.52</v>
      </c>
      <c r="J54" s="93" t="s">
        <v>63</v>
      </c>
      <c r="K54" s="56">
        <v>911</v>
      </c>
      <c r="L54" s="64">
        <v>3271.97</v>
      </c>
      <c r="M54" s="58"/>
      <c r="N54" s="16"/>
      <c r="O54" s="58">
        <v>682</v>
      </c>
      <c r="P54" s="16">
        <v>3284.42</v>
      </c>
      <c r="Q54" s="58">
        <v>229</v>
      </c>
      <c r="R54" s="63">
        <v>3234.88</v>
      </c>
      <c r="S54" s="7"/>
    </row>
    <row r="55" spans="1:19" x14ac:dyDescent="0.2">
      <c r="A55" s="93" t="s">
        <v>64</v>
      </c>
      <c r="B55" s="56">
        <v>2761</v>
      </c>
      <c r="C55" s="62">
        <v>3745.48</v>
      </c>
      <c r="D55" s="58">
        <v>986</v>
      </c>
      <c r="E55" s="16">
        <v>3765.47</v>
      </c>
      <c r="F55" s="58">
        <v>1559</v>
      </c>
      <c r="G55" s="16">
        <v>3732.02</v>
      </c>
      <c r="H55" s="58">
        <v>216</v>
      </c>
      <c r="I55" s="63">
        <v>3751.32</v>
      </c>
      <c r="J55" s="93" t="s">
        <v>64</v>
      </c>
      <c r="K55" s="56">
        <v>470</v>
      </c>
      <c r="L55" s="64">
        <v>3762.37</v>
      </c>
      <c r="M55" s="58"/>
      <c r="N55" s="16"/>
      <c r="O55" s="58">
        <v>356</v>
      </c>
      <c r="P55" s="16">
        <v>3764.16</v>
      </c>
      <c r="Q55" s="58">
        <v>114</v>
      </c>
      <c r="R55" s="63">
        <v>3756.8</v>
      </c>
      <c r="S55" s="7"/>
    </row>
    <row r="56" spans="1:19" x14ac:dyDescent="0.2">
      <c r="A56" s="93" t="s">
        <v>65</v>
      </c>
      <c r="B56" s="56">
        <v>3384</v>
      </c>
      <c r="C56" s="62">
        <v>4231.95</v>
      </c>
      <c r="D56" s="58">
        <v>1378</v>
      </c>
      <c r="E56" s="16">
        <v>4205.26</v>
      </c>
      <c r="F56" s="58">
        <v>1828</v>
      </c>
      <c r="G56" s="16">
        <v>4252.43</v>
      </c>
      <c r="H56" s="58">
        <v>178</v>
      </c>
      <c r="I56" s="63">
        <v>4228.33</v>
      </c>
      <c r="J56" s="93" t="s">
        <v>65</v>
      </c>
      <c r="K56" s="56">
        <v>883</v>
      </c>
      <c r="L56" s="64">
        <v>4259.6099999999997</v>
      </c>
      <c r="M56" s="58"/>
      <c r="N56" s="16"/>
      <c r="O56" s="58">
        <v>745</v>
      </c>
      <c r="P56" s="16">
        <v>4262.05</v>
      </c>
      <c r="Q56" s="58">
        <v>138</v>
      </c>
      <c r="R56" s="63">
        <v>4246.45</v>
      </c>
      <c r="S56" s="7"/>
    </row>
    <row r="57" spans="1:19" x14ac:dyDescent="0.2">
      <c r="A57" s="93" t="s">
        <v>66</v>
      </c>
      <c r="B57" s="56">
        <v>1280</v>
      </c>
      <c r="C57" s="62">
        <v>4731.6000000000004</v>
      </c>
      <c r="D57" s="58">
        <v>593</v>
      </c>
      <c r="E57" s="16">
        <v>4742.93</v>
      </c>
      <c r="F57" s="58">
        <v>581</v>
      </c>
      <c r="G57" s="16">
        <v>4716.28</v>
      </c>
      <c r="H57" s="58">
        <v>106</v>
      </c>
      <c r="I57" s="63">
        <v>4752.18</v>
      </c>
      <c r="J57" s="93" t="s">
        <v>66</v>
      </c>
      <c r="K57" s="56">
        <v>425</v>
      </c>
      <c r="L57" s="64">
        <v>4777.13</v>
      </c>
      <c r="M57" s="58"/>
      <c r="N57" s="16"/>
      <c r="O57" s="58">
        <v>359</v>
      </c>
      <c r="P57" s="16">
        <v>4779.21</v>
      </c>
      <c r="Q57" s="58">
        <v>66</v>
      </c>
      <c r="R57" s="63">
        <v>4765.78</v>
      </c>
      <c r="S57" s="7"/>
    </row>
    <row r="58" spans="1:19" x14ac:dyDescent="0.2">
      <c r="A58" s="93" t="s">
        <v>12</v>
      </c>
      <c r="B58" s="56">
        <v>1492</v>
      </c>
      <c r="C58" s="62">
        <v>5401.48</v>
      </c>
      <c r="D58" s="58">
        <v>971</v>
      </c>
      <c r="E58" s="16">
        <v>5409.81</v>
      </c>
      <c r="F58" s="58">
        <v>419</v>
      </c>
      <c r="G58" s="16">
        <v>5386.21</v>
      </c>
      <c r="H58" s="58">
        <v>102</v>
      </c>
      <c r="I58" s="63">
        <v>5384.84</v>
      </c>
      <c r="J58" s="93" t="s">
        <v>12</v>
      </c>
      <c r="K58" s="56">
        <v>588</v>
      </c>
      <c r="L58" s="19">
        <v>5359.96</v>
      </c>
      <c r="M58" s="58"/>
      <c r="N58" s="16"/>
      <c r="O58" s="58">
        <v>527</v>
      </c>
      <c r="P58" s="16">
        <v>5360.5</v>
      </c>
      <c r="Q58" s="58">
        <v>61</v>
      </c>
      <c r="R58" s="63">
        <v>5355.3</v>
      </c>
      <c r="S58" s="7"/>
    </row>
    <row r="59" spans="1:19" x14ac:dyDescent="0.2">
      <c r="A59" s="93" t="s">
        <v>13</v>
      </c>
      <c r="B59" s="56">
        <v>730</v>
      </c>
      <c r="C59" s="62">
        <v>6447.54</v>
      </c>
      <c r="D59" s="58">
        <v>591</v>
      </c>
      <c r="E59" s="16">
        <v>6442.97</v>
      </c>
      <c r="F59" s="58">
        <v>98</v>
      </c>
      <c r="G59" s="16">
        <v>6461.35</v>
      </c>
      <c r="H59" s="58">
        <v>41</v>
      </c>
      <c r="I59" s="63">
        <v>6480.42</v>
      </c>
      <c r="J59" s="93" t="s">
        <v>13</v>
      </c>
      <c r="K59" s="56">
        <v>260</v>
      </c>
      <c r="L59" s="19">
        <v>6440.86</v>
      </c>
      <c r="M59" s="58"/>
      <c r="N59" s="16"/>
      <c r="O59" s="58">
        <v>239</v>
      </c>
      <c r="P59" s="16">
        <v>6432.93</v>
      </c>
      <c r="Q59" s="58">
        <v>21</v>
      </c>
      <c r="R59" s="63">
        <v>6531.06</v>
      </c>
      <c r="S59" s="7"/>
    </row>
    <row r="60" spans="1:19" x14ac:dyDescent="0.2">
      <c r="A60" s="93" t="s">
        <v>14</v>
      </c>
      <c r="B60" s="56">
        <v>269</v>
      </c>
      <c r="C60" s="62">
        <v>7397.36</v>
      </c>
      <c r="D60" s="58">
        <v>205</v>
      </c>
      <c r="E60" s="16">
        <v>7361.27</v>
      </c>
      <c r="F60" s="58">
        <v>43</v>
      </c>
      <c r="G60" s="16">
        <v>7492.88</v>
      </c>
      <c r="H60" s="58">
        <v>21</v>
      </c>
      <c r="I60" s="63">
        <v>7554.02</v>
      </c>
      <c r="J60" s="93" t="s">
        <v>14</v>
      </c>
      <c r="K60" s="56">
        <v>142</v>
      </c>
      <c r="L60" s="19">
        <v>7437.61</v>
      </c>
      <c r="M60" s="58"/>
      <c r="N60" s="16"/>
      <c r="O60" s="58">
        <v>132</v>
      </c>
      <c r="P60" s="16">
        <v>7430.89</v>
      </c>
      <c r="Q60" s="58">
        <v>10</v>
      </c>
      <c r="R60" s="63">
        <v>7526.32</v>
      </c>
      <c r="S60" s="7"/>
    </row>
    <row r="61" spans="1:19" x14ac:dyDescent="0.2">
      <c r="A61" s="93" t="s">
        <v>75</v>
      </c>
      <c r="B61" s="56">
        <v>264</v>
      </c>
      <c r="C61" s="62">
        <v>9373.24</v>
      </c>
      <c r="D61" s="58">
        <v>192</v>
      </c>
      <c r="E61" s="16">
        <v>9446.14</v>
      </c>
      <c r="F61" s="58">
        <v>59</v>
      </c>
      <c r="G61" s="16">
        <v>9201.4699999999993</v>
      </c>
      <c r="H61" s="58">
        <v>13</v>
      </c>
      <c r="I61" s="63">
        <v>9076.11</v>
      </c>
      <c r="J61" s="93" t="s">
        <v>75</v>
      </c>
      <c r="K61" s="56">
        <v>68</v>
      </c>
      <c r="L61" s="19">
        <v>9126.67</v>
      </c>
      <c r="M61" s="58"/>
      <c r="N61" s="16"/>
      <c r="O61" s="58">
        <v>65</v>
      </c>
      <c r="P61" s="16">
        <v>9118.86</v>
      </c>
      <c r="Q61" s="58">
        <v>3</v>
      </c>
      <c r="R61" s="63">
        <v>9295.82</v>
      </c>
      <c r="S61" s="7"/>
    </row>
    <row r="62" spans="1:19" x14ac:dyDescent="0.2">
      <c r="A62" s="48" t="s">
        <v>1</v>
      </c>
      <c r="B62" s="65">
        <v>15883</v>
      </c>
      <c r="C62" s="66">
        <v>4084.44</v>
      </c>
      <c r="D62" s="65">
        <v>6477</v>
      </c>
      <c r="E62" s="66">
        <v>4544.76</v>
      </c>
      <c r="F62" s="65">
        <v>8250</v>
      </c>
      <c r="G62" s="66">
        <v>3747.77</v>
      </c>
      <c r="H62" s="65">
        <v>1156</v>
      </c>
      <c r="I62" s="66">
        <v>3907.94</v>
      </c>
      <c r="J62" s="48" t="s">
        <v>1</v>
      </c>
      <c r="K62" s="65">
        <v>6787</v>
      </c>
      <c r="L62" s="66">
        <v>3483.91</v>
      </c>
      <c r="M62" s="65"/>
      <c r="N62" s="66"/>
      <c r="O62" s="65">
        <v>5778</v>
      </c>
      <c r="P62" s="66">
        <v>3516.66</v>
      </c>
      <c r="Q62" s="65">
        <v>1009</v>
      </c>
      <c r="R62" s="66">
        <v>3296.36</v>
      </c>
      <c r="S62" s="7"/>
    </row>
    <row r="63" spans="1:19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19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1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J41:R41"/>
    <mergeCell ref="A38:I38"/>
    <mergeCell ref="J38:R38"/>
    <mergeCell ref="A39:I39"/>
    <mergeCell ref="J39:R39"/>
    <mergeCell ref="A40:I40"/>
    <mergeCell ref="J40:R40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2" width="9.140625" style="3" customWidth="1"/>
    <col min="23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62" t="s">
        <v>24</v>
      </c>
      <c r="B6" s="162"/>
      <c r="C6" s="162"/>
      <c r="D6" s="162"/>
      <c r="E6" s="162"/>
      <c r="F6" s="162"/>
      <c r="G6" s="162"/>
      <c r="H6" s="162"/>
      <c r="I6" s="162"/>
      <c r="J6" s="162" t="s">
        <v>25</v>
      </c>
      <c r="K6" s="162"/>
      <c r="L6" s="162"/>
      <c r="M6" s="162"/>
      <c r="N6" s="162"/>
      <c r="O6" s="162"/>
      <c r="P6" s="162"/>
      <c r="Q6" s="162"/>
      <c r="R6" s="162"/>
    </row>
    <row r="7" spans="1:23" ht="12.75" x14ac:dyDescent="0.2">
      <c r="A7" s="162" t="s">
        <v>23</v>
      </c>
      <c r="B7" s="162"/>
      <c r="C7" s="162"/>
      <c r="D7" s="162"/>
      <c r="E7" s="162"/>
      <c r="F7" s="162"/>
      <c r="G7" s="162"/>
      <c r="H7" s="162"/>
      <c r="I7" s="162"/>
      <c r="J7" s="162" t="s">
        <v>23</v>
      </c>
      <c r="K7" s="162"/>
      <c r="L7" s="162"/>
      <c r="M7" s="162"/>
      <c r="N7" s="162"/>
      <c r="O7" s="162"/>
      <c r="P7" s="162"/>
      <c r="Q7" s="162"/>
      <c r="R7" s="162"/>
    </row>
    <row r="8" spans="1:23" ht="12.75" x14ac:dyDescent="0.2">
      <c r="A8" s="167" t="s">
        <v>68</v>
      </c>
      <c r="B8" s="167"/>
      <c r="C8" s="167"/>
      <c r="D8" s="167"/>
      <c r="E8" s="167"/>
      <c r="F8" s="167"/>
      <c r="G8" s="167"/>
      <c r="H8" s="167"/>
      <c r="I8" s="167"/>
      <c r="J8" s="162" t="s">
        <v>58</v>
      </c>
      <c r="K8" s="162"/>
      <c r="L8" s="162"/>
      <c r="M8" s="162"/>
      <c r="N8" s="162"/>
      <c r="O8" s="162"/>
      <c r="P8" s="162"/>
      <c r="Q8" s="162"/>
      <c r="R8" s="162"/>
    </row>
    <row r="9" spans="1:23" ht="12.75" x14ac:dyDescent="0.2">
      <c r="A9" s="167" t="s">
        <v>72</v>
      </c>
      <c r="B9" s="167"/>
      <c r="C9" s="167"/>
      <c r="D9" s="167"/>
      <c r="E9" s="167"/>
      <c r="F9" s="167"/>
      <c r="G9" s="167"/>
      <c r="H9" s="167"/>
      <c r="I9" s="167"/>
      <c r="J9" s="162" t="s">
        <v>69</v>
      </c>
      <c r="K9" s="162"/>
      <c r="L9" s="162"/>
      <c r="M9" s="162"/>
      <c r="N9" s="162"/>
      <c r="O9" s="162"/>
      <c r="P9" s="162"/>
      <c r="Q9" s="162"/>
      <c r="R9" s="162"/>
    </row>
    <row r="10" spans="1:23" ht="12.75" x14ac:dyDescent="0.2">
      <c r="A10" s="158" t="str">
        <f>'u prosincu 2021.-prema svotama'!A10:I10</f>
        <v>za studeni 2021. (isplata u prosincu 2021.)</v>
      </c>
      <c r="B10" s="158"/>
      <c r="C10" s="158"/>
      <c r="D10" s="158"/>
      <c r="E10" s="158"/>
      <c r="F10" s="158"/>
      <c r="G10" s="158"/>
      <c r="H10" s="158"/>
      <c r="I10" s="158"/>
      <c r="J10" s="167" t="s">
        <v>72</v>
      </c>
      <c r="K10" s="167"/>
      <c r="L10" s="167"/>
      <c r="M10" s="167"/>
      <c r="N10" s="167"/>
      <c r="O10" s="167"/>
      <c r="P10" s="167"/>
      <c r="Q10" s="167"/>
      <c r="R10" s="167"/>
    </row>
    <row r="11" spans="1:23" ht="12.75" customHeight="1" x14ac:dyDescent="0.2">
      <c r="J11" s="158" t="str">
        <f>A10</f>
        <v>za studeni 2021. (isplata u prosincu 2021.)</v>
      </c>
      <c r="K11" s="158"/>
      <c r="L11" s="158"/>
      <c r="M11" s="158"/>
      <c r="N11" s="158"/>
      <c r="O11" s="158"/>
      <c r="P11" s="158"/>
      <c r="Q11" s="158"/>
      <c r="R11" s="158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63" t="s">
        <v>6</v>
      </c>
      <c r="C13" s="164"/>
      <c r="D13" s="164"/>
      <c r="E13" s="164"/>
      <c r="F13" s="164"/>
      <c r="G13" s="164"/>
      <c r="H13" s="164"/>
      <c r="I13" s="165"/>
      <c r="J13" s="29"/>
      <c r="K13" s="163" t="s">
        <v>6</v>
      </c>
      <c r="L13" s="164"/>
      <c r="M13" s="164"/>
      <c r="N13" s="164"/>
      <c r="O13" s="164"/>
      <c r="P13" s="164"/>
      <c r="Q13" s="164"/>
      <c r="R13" s="165"/>
    </row>
    <row r="14" spans="1:23" x14ac:dyDescent="0.2">
      <c r="A14" s="30"/>
      <c r="B14" s="163" t="s">
        <v>1</v>
      </c>
      <c r="C14" s="165"/>
      <c r="D14" s="163" t="s">
        <v>7</v>
      </c>
      <c r="E14" s="165"/>
      <c r="F14" s="163" t="s">
        <v>70</v>
      </c>
      <c r="G14" s="165"/>
      <c r="H14" s="163" t="s">
        <v>8</v>
      </c>
      <c r="I14" s="165"/>
      <c r="J14" s="30"/>
      <c r="K14" s="163" t="s">
        <v>1</v>
      </c>
      <c r="L14" s="165"/>
      <c r="M14" s="163" t="s">
        <v>29</v>
      </c>
      <c r="N14" s="165"/>
      <c r="O14" s="163" t="s">
        <v>70</v>
      </c>
      <c r="P14" s="165"/>
      <c r="Q14" s="163" t="s">
        <v>8</v>
      </c>
      <c r="R14" s="165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W16" s="119"/>
    </row>
    <row r="17" spans="1:23" x14ac:dyDescent="0.2">
      <c r="A17" s="93" t="s">
        <v>60</v>
      </c>
      <c r="B17" s="36">
        <v>2946</v>
      </c>
      <c r="C17" s="37">
        <v>330</v>
      </c>
      <c r="D17" s="38">
        <v>843</v>
      </c>
      <c r="E17" s="39">
        <v>302.52999999999997</v>
      </c>
      <c r="F17" s="38">
        <v>1536</v>
      </c>
      <c r="G17" s="39">
        <v>344.59</v>
      </c>
      <c r="H17" s="38">
        <v>567</v>
      </c>
      <c r="I17" s="40">
        <v>331.32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19210</v>
      </c>
      <c r="C18" s="43">
        <v>810.55</v>
      </c>
      <c r="D18" s="38">
        <v>7506</v>
      </c>
      <c r="E18" s="39">
        <v>808.39</v>
      </c>
      <c r="F18" s="38">
        <v>3310</v>
      </c>
      <c r="G18" s="39">
        <v>806.59</v>
      </c>
      <c r="H18" s="38">
        <v>8394</v>
      </c>
      <c r="I18" s="40">
        <v>814.04</v>
      </c>
      <c r="J18" s="93" t="s">
        <v>9</v>
      </c>
      <c r="K18" s="36">
        <v>10</v>
      </c>
      <c r="L18" s="43">
        <v>904.52</v>
      </c>
      <c r="M18" s="38">
        <v>2</v>
      </c>
      <c r="N18" s="42">
        <v>946.35</v>
      </c>
      <c r="O18" s="38">
        <v>8</v>
      </c>
      <c r="P18" s="39">
        <v>894.07</v>
      </c>
      <c r="Q18" s="38" t="s">
        <v>103</v>
      </c>
      <c r="R18" s="40" t="s">
        <v>104</v>
      </c>
      <c r="W18" s="120">
        <f>C31-'u prosincu 2021.'!E21</f>
        <v>0</v>
      </c>
    </row>
    <row r="19" spans="1:23" x14ac:dyDescent="0.2">
      <c r="A19" s="93" t="s">
        <v>10</v>
      </c>
      <c r="B19" s="36">
        <v>84801</v>
      </c>
      <c r="C19" s="44">
        <v>1248.1099999999999</v>
      </c>
      <c r="D19" s="38">
        <v>43484</v>
      </c>
      <c r="E19" s="45">
        <v>1251.57</v>
      </c>
      <c r="F19" s="38">
        <v>11370</v>
      </c>
      <c r="G19" s="45">
        <v>1286.96</v>
      </c>
      <c r="H19" s="38">
        <v>29947</v>
      </c>
      <c r="I19" s="46">
        <v>1228.3399999999999</v>
      </c>
      <c r="J19" s="93" t="s">
        <v>10</v>
      </c>
      <c r="K19" s="36">
        <v>33</v>
      </c>
      <c r="L19" s="44">
        <v>1296.94</v>
      </c>
      <c r="M19" s="38">
        <v>2</v>
      </c>
      <c r="N19" s="45">
        <v>1372.28</v>
      </c>
      <c r="O19" s="38">
        <v>21</v>
      </c>
      <c r="P19" s="39">
        <v>1264.53</v>
      </c>
      <c r="Q19" s="38">
        <v>10</v>
      </c>
      <c r="R19" s="46">
        <v>1349.93</v>
      </c>
    </row>
    <row r="20" spans="1:23" x14ac:dyDescent="0.2">
      <c r="A20" s="93" t="s">
        <v>11</v>
      </c>
      <c r="B20" s="36">
        <v>128616</v>
      </c>
      <c r="C20" s="44">
        <v>1763.18</v>
      </c>
      <c r="D20" s="38">
        <v>75792</v>
      </c>
      <c r="E20" s="45">
        <v>1768.88</v>
      </c>
      <c r="F20" s="38">
        <v>24135</v>
      </c>
      <c r="G20" s="45">
        <v>1766.94</v>
      </c>
      <c r="H20" s="38">
        <v>28689</v>
      </c>
      <c r="I20" s="46">
        <v>1744.94</v>
      </c>
      <c r="J20" s="93" t="s">
        <v>11</v>
      </c>
      <c r="K20" s="36">
        <v>144</v>
      </c>
      <c r="L20" s="44">
        <v>1798.04</v>
      </c>
      <c r="M20" s="38">
        <v>1</v>
      </c>
      <c r="N20" s="45">
        <v>1644.93</v>
      </c>
      <c r="O20" s="38">
        <v>105</v>
      </c>
      <c r="P20" s="45">
        <v>1772.09</v>
      </c>
      <c r="Q20" s="38">
        <v>38</v>
      </c>
      <c r="R20" s="46">
        <v>1873.78</v>
      </c>
    </row>
    <row r="21" spans="1:23" x14ac:dyDescent="0.2">
      <c r="A21" s="93" t="s">
        <v>61</v>
      </c>
      <c r="B21" s="36">
        <v>187878</v>
      </c>
      <c r="C21" s="44">
        <v>2247.63</v>
      </c>
      <c r="D21" s="38">
        <v>116760</v>
      </c>
      <c r="E21" s="45">
        <v>2250.87</v>
      </c>
      <c r="F21" s="38">
        <v>25979</v>
      </c>
      <c r="G21" s="45">
        <v>2236.2800000000002</v>
      </c>
      <c r="H21" s="38">
        <v>45139</v>
      </c>
      <c r="I21" s="46">
        <v>2245.8000000000002</v>
      </c>
      <c r="J21" s="93" t="s">
        <v>61</v>
      </c>
      <c r="K21" s="36">
        <v>1287</v>
      </c>
      <c r="L21" s="44">
        <v>2329.7800000000002</v>
      </c>
      <c r="M21" s="38">
        <v>19</v>
      </c>
      <c r="N21" s="45">
        <v>2358.9299999999998</v>
      </c>
      <c r="O21" s="38">
        <v>745</v>
      </c>
      <c r="P21" s="45">
        <v>2376.91</v>
      </c>
      <c r="Q21" s="38">
        <v>523</v>
      </c>
      <c r="R21" s="46">
        <v>2261.58</v>
      </c>
    </row>
    <row r="22" spans="1:23" x14ac:dyDescent="0.2">
      <c r="A22" s="93" t="s">
        <v>62</v>
      </c>
      <c r="B22" s="36">
        <v>134724</v>
      </c>
      <c r="C22" s="44">
        <v>2733</v>
      </c>
      <c r="D22" s="38">
        <v>94411</v>
      </c>
      <c r="E22" s="45">
        <v>2736.33</v>
      </c>
      <c r="F22" s="38">
        <v>13047</v>
      </c>
      <c r="G22" s="45">
        <v>2718.73</v>
      </c>
      <c r="H22" s="38">
        <v>27266</v>
      </c>
      <c r="I22" s="46">
        <v>2728.33</v>
      </c>
      <c r="J22" s="93" t="s">
        <v>62</v>
      </c>
      <c r="K22" s="36">
        <v>2807</v>
      </c>
      <c r="L22" s="44">
        <v>2779.01</v>
      </c>
      <c r="M22" s="38">
        <v>53</v>
      </c>
      <c r="N22" s="45">
        <v>2922.33</v>
      </c>
      <c r="O22" s="38">
        <v>2134</v>
      </c>
      <c r="P22" s="45">
        <v>2784.43</v>
      </c>
      <c r="Q22" s="38">
        <v>620</v>
      </c>
      <c r="R22" s="46">
        <v>2748.1</v>
      </c>
    </row>
    <row r="23" spans="1:23" x14ac:dyDescent="0.2">
      <c r="A23" s="93" t="s">
        <v>63</v>
      </c>
      <c r="B23" s="36">
        <v>131980</v>
      </c>
      <c r="C23" s="44">
        <v>3207.76</v>
      </c>
      <c r="D23" s="38">
        <v>104121</v>
      </c>
      <c r="E23" s="45">
        <v>3207.57</v>
      </c>
      <c r="F23" s="38">
        <v>10614</v>
      </c>
      <c r="G23" s="45">
        <v>3177.84</v>
      </c>
      <c r="H23" s="38">
        <v>17245</v>
      </c>
      <c r="I23" s="46">
        <v>3227.35</v>
      </c>
      <c r="J23" s="93" t="s">
        <v>63</v>
      </c>
      <c r="K23" s="36">
        <v>7843</v>
      </c>
      <c r="L23" s="44">
        <v>3233.65</v>
      </c>
      <c r="M23" s="38">
        <v>2339</v>
      </c>
      <c r="N23" s="45">
        <v>3178.97</v>
      </c>
      <c r="O23" s="38">
        <v>4784</v>
      </c>
      <c r="P23" s="45">
        <v>3268.29</v>
      </c>
      <c r="Q23" s="38">
        <v>720</v>
      </c>
      <c r="R23" s="46">
        <v>3181.12</v>
      </c>
    </row>
    <row r="24" spans="1:23" x14ac:dyDescent="0.2">
      <c r="A24" s="93" t="s">
        <v>64</v>
      </c>
      <c r="B24" s="36">
        <v>81324</v>
      </c>
      <c r="C24" s="44">
        <v>3737.85</v>
      </c>
      <c r="D24" s="38">
        <v>68402</v>
      </c>
      <c r="E24" s="45">
        <v>3739.52</v>
      </c>
      <c r="F24" s="38">
        <v>3486</v>
      </c>
      <c r="G24" s="45">
        <v>3721.25</v>
      </c>
      <c r="H24" s="38">
        <v>9436</v>
      </c>
      <c r="I24" s="46">
        <v>3731.91</v>
      </c>
      <c r="J24" s="93" t="s">
        <v>64</v>
      </c>
      <c r="K24" s="36">
        <v>4524</v>
      </c>
      <c r="L24" s="44">
        <v>3756.52</v>
      </c>
      <c r="M24" s="38">
        <v>585</v>
      </c>
      <c r="N24" s="45">
        <v>3704.64</v>
      </c>
      <c r="O24" s="38">
        <v>3348</v>
      </c>
      <c r="P24" s="45">
        <v>3766.55</v>
      </c>
      <c r="Q24" s="38">
        <v>591</v>
      </c>
      <c r="R24" s="46">
        <v>3751.04</v>
      </c>
    </row>
    <row r="25" spans="1:23" x14ac:dyDescent="0.2">
      <c r="A25" s="93" t="s">
        <v>65</v>
      </c>
      <c r="B25" s="36">
        <v>64417</v>
      </c>
      <c r="C25" s="44">
        <v>4236.97</v>
      </c>
      <c r="D25" s="38">
        <v>56261</v>
      </c>
      <c r="E25" s="45">
        <v>4238.22</v>
      </c>
      <c r="F25" s="38">
        <v>1648</v>
      </c>
      <c r="G25" s="45">
        <v>4220.16</v>
      </c>
      <c r="H25" s="38">
        <v>6508</v>
      </c>
      <c r="I25" s="46">
        <v>4230.3999999999996</v>
      </c>
      <c r="J25" s="93" t="s">
        <v>65</v>
      </c>
      <c r="K25" s="36">
        <v>7138</v>
      </c>
      <c r="L25" s="44">
        <v>4259.1400000000003</v>
      </c>
      <c r="M25" s="38">
        <v>178</v>
      </c>
      <c r="N25" s="45">
        <v>4237.76</v>
      </c>
      <c r="O25" s="38">
        <v>6298</v>
      </c>
      <c r="P25" s="45">
        <v>4262.04</v>
      </c>
      <c r="Q25" s="38">
        <v>662</v>
      </c>
      <c r="R25" s="46">
        <v>4237.33</v>
      </c>
    </row>
    <row r="26" spans="1:23" x14ac:dyDescent="0.2">
      <c r="A26" s="93" t="s">
        <v>66</v>
      </c>
      <c r="B26" s="36">
        <v>42678</v>
      </c>
      <c r="C26" s="44">
        <v>4731.17</v>
      </c>
      <c r="D26" s="38">
        <v>38600</v>
      </c>
      <c r="E26" s="45">
        <v>4731.33</v>
      </c>
      <c r="F26" s="38">
        <v>684</v>
      </c>
      <c r="G26" s="45">
        <v>4722.5600000000004</v>
      </c>
      <c r="H26" s="38">
        <v>3394</v>
      </c>
      <c r="I26" s="46">
        <v>4731.13</v>
      </c>
      <c r="J26" s="93" t="s">
        <v>66</v>
      </c>
      <c r="K26" s="36">
        <v>3856</v>
      </c>
      <c r="L26" s="44">
        <v>4732.97</v>
      </c>
      <c r="M26" s="38">
        <v>46</v>
      </c>
      <c r="N26" s="45">
        <v>4750</v>
      </c>
      <c r="O26" s="38">
        <v>2990</v>
      </c>
      <c r="P26" s="45">
        <v>4745.33</v>
      </c>
      <c r="Q26" s="38">
        <v>820</v>
      </c>
      <c r="R26" s="46">
        <v>4686.92</v>
      </c>
    </row>
    <row r="27" spans="1:23" x14ac:dyDescent="0.2">
      <c r="A27" s="93" t="s">
        <v>12</v>
      </c>
      <c r="B27" s="36">
        <v>44008</v>
      </c>
      <c r="C27" s="47">
        <v>5425.54</v>
      </c>
      <c r="D27" s="38">
        <v>39766</v>
      </c>
      <c r="E27" s="45">
        <v>5424.82</v>
      </c>
      <c r="F27" s="38">
        <v>629</v>
      </c>
      <c r="G27" s="45">
        <v>5425.67</v>
      </c>
      <c r="H27" s="38">
        <v>3613</v>
      </c>
      <c r="I27" s="46">
        <v>5433.47</v>
      </c>
      <c r="J27" s="93" t="s">
        <v>12</v>
      </c>
      <c r="K27" s="36">
        <v>8872</v>
      </c>
      <c r="L27" s="47">
        <v>5444.15</v>
      </c>
      <c r="M27" s="38">
        <v>99</v>
      </c>
      <c r="N27" s="45">
        <v>5386.16</v>
      </c>
      <c r="O27" s="38">
        <v>7386</v>
      </c>
      <c r="P27" s="45">
        <v>5433.96</v>
      </c>
      <c r="Q27" s="38">
        <v>1387</v>
      </c>
      <c r="R27" s="46">
        <v>5502.56</v>
      </c>
    </row>
    <row r="28" spans="1:23" x14ac:dyDescent="0.2">
      <c r="A28" s="93" t="s">
        <v>13</v>
      </c>
      <c r="B28" s="36">
        <v>20637</v>
      </c>
      <c r="C28" s="47">
        <v>6407.97</v>
      </c>
      <c r="D28" s="38">
        <v>18771</v>
      </c>
      <c r="E28" s="45">
        <v>6411.8</v>
      </c>
      <c r="F28" s="38">
        <v>263</v>
      </c>
      <c r="G28" s="45">
        <v>6409.77</v>
      </c>
      <c r="H28" s="38">
        <v>1603</v>
      </c>
      <c r="I28" s="46">
        <v>6362.86</v>
      </c>
      <c r="J28" s="93" t="s">
        <v>13</v>
      </c>
      <c r="K28" s="36">
        <v>8488</v>
      </c>
      <c r="L28" s="47">
        <v>6502.61</v>
      </c>
      <c r="M28" s="38">
        <v>51</v>
      </c>
      <c r="N28" s="45">
        <v>6398.45</v>
      </c>
      <c r="O28" s="38">
        <v>7254</v>
      </c>
      <c r="P28" s="45">
        <v>6505.1</v>
      </c>
      <c r="Q28" s="38">
        <v>1183</v>
      </c>
      <c r="R28" s="46">
        <v>6491.85</v>
      </c>
    </row>
    <row r="29" spans="1:23" x14ac:dyDescent="0.2">
      <c r="A29" s="93" t="s">
        <v>14</v>
      </c>
      <c r="B29" s="36">
        <v>7964</v>
      </c>
      <c r="C29" s="47">
        <v>7430.47</v>
      </c>
      <c r="D29" s="38">
        <v>7497</v>
      </c>
      <c r="E29" s="45">
        <v>7431.5</v>
      </c>
      <c r="F29" s="38">
        <v>87</v>
      </c>
      <c r="G29" s="45">
        <v>7389.38</v>
      </c>
      <c r="H29" s="38">
        <v>380</v>
      </c>
      <c r="I29" s="46">
        <v>7419.58</v>
      </c>
      <c r="J29" s="93" t="s">
        <v>14</v>
      </c>
      <c r="K29" s="36">
        <v>6072</v>
      </c>
      <c r="L29" s="47">
        <v>7543.51</v>
      </c>
      <c r="M29" s="38">
        <v>28</v>
      </c>
      <c r="N29" s="45">
        <v>7511.02</v>
      </c>
      <c r="O29" s="38">
        <v>4698</v>
      </c>
      <c r="P29" s="45">
        <v>7533.82</v>
      </c>
      <c r="Q29" s="38">
        <v>1346</v>
      </c>
      <c r="R29" s="46">
        <v>7577.97</v>
      </c>
    </row>
    <row r="30" spans="1:23" x14ac:dyDescent="0.2">
      <c r="A30" s="93" t="s">
        <v>67</v>
      </c>
      <c r="B30" s="36">
        <v>9149</v>
      </c>
      <c r="C30" s="47">
        <v>9426.65</v>
      </c>
      <c r="D30" s="38">
        <v>8903</v>
      </c>
      <c r="E30" s="45">
        <v>9432.17</v>
      </c>
      <c r="F30" s="38">
        <v>47</v>
      </c>
      <c r="G30" s="45">
        <v>9062.3799999999992</v>
      </c>
      <c r="H30" s="38">
        <v>199</v>
      </c>
      <c r="I30" s="46">
        <v>9265.56</v>
      </c>
      <c r="J30" s="93" t="s">
        <v>67</v>
      </c>
      <c r="K30" s="36">
        <v>19683</v>
      </c>
      <c r="L30" s="47">
        <v>9389.76</v>
      </c>
      <c r="M30" s="38">
        <v>13</v>
      </c>
      <c r="N30" s="45">
        <v>9372.43</v>
      </c>
      <c r="O30" s="38">
        <v>12649</v>
      </c>
      <c r="P30" s="45">
        <v>9478.0400000000009</v>
      </c>
      <c r="Q30" s="38">
        <v>7021</v>
      </c>
      <c r="R30" s="46">
        <v>9230.75</v>
      </c>
    </row>
    <row r="31" spans="1:23" x14ac:dyDescent="0.2">
      <c r="A31" s="48" t="s">
        <v>1</v>
      </c>
      <c r="B31" s="49">
        <v>960332</v>
      </c>
      <c r="C31" s="50">
        <v>2976.32</v>
      </c>
      <c r="D31" s="49">
        <v>681117</v>
      </c>
      <c r="E31" s="50">
        <v>3233.77</v>
      </c>
      <c r="F31" s="49">
        <v>96835</v>
      </c>
      <c r="G31" s="50">
        <v>2241.9499999999998</v>
      </c>
      <c r="H31" s="49">
        <v>182380</v>
      </c>
      <c r="I31" s="50">
        <v>2404.7800000000002</v>
      </c>
      <c r="J31" s="48" t="s">
        <v>1</v>
      </c>
      <c r="K31" s="49">
        <v>70757</v>
      </c>
      <c r="L31" s="50">
        <v>6165.26</v>
      </c>
      <c r="M31" s="49">
        <v>3416</v>
      </c>
      <c r="N31" s="50">
        <v>3505.07</v>
      </c>
      <c r="O31" s="49">
        <v>52420</v>
      </c>
      <c r="P31" s="50">
        <v>6101</v>
      </c>
      <c r="Q31" s="49">
        <v>14921</v>
      </c>
      <c r="R31" s="50">
        <v>7000.06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66" t="s">
        <v>99</v>
      </c>
      <c r="K33" s="166"/>
      <c r="L33" s="166"/>
      <c r="M33" s="166"/>
      <c r="N33" s="166"/>
      <c r="O33" s="166"/>
      <c r="P33" s="166"/>
      <c r="Q33" s="166"/>
      <c r="R33" s="166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</row>
    <row r="37" spans="1:23" ht="12.75" x14ac:dyDescent="0.2">
      <c r="A37" s="162" t="s">
        <v>24</v>
      </c>
      <c r="B37" s="162"/>
      <c r="C37" s="162"/>
      <c r="D37" s="162"/>
      <c r="E37" s="162"/>
      <c r="F37" s="162"/>
      <c r="G37" s="162"/>
      <c r="H37" s="162"/>
      <c r="I37" s="162"/>
      <c r="J37" s="162" t="s">
        <v>27</v>
      </c>
      <c r="K37" s="162"/>
      <c r="L37" s="162"/>
      <c r="M37" s="162"/>
      <c r="N37" s="162"/>
      <c r="O37" s="162"/>
      <c r="P37" s="162"/>
      <c r="Q37" s="162"/>
      <c r="R37" s="162"/>
    </row>
    <row r="38" spans="1:23" ht="12.75" x14ac:dyDescent="0.2">
      <c r="A38" s="162" t="s">
        <v>23</v>
      </c>
      <c r="B38" s="162"/>
      <c r="C38" s="162"/>
      <c r="D38" s="162"/>
      <c r="E38" s="162"/>
      <c r="F38" s="162"/>
      <c r="G38" s="162"/>
      <c r="H38" s="162"/>
      <c r="I38" s="162"/>
      <c r="J38" s="162" t="s">
        <v>28</v>
      </c>
      <c r="K38" s="162"/>
      <c r="L38" s="162"/>
      <c r="M38" s="162"/>
      <c r="N38" s="162"/>
      <c r="O38" s="162"/>
      <c r="P38" s="162"/>
      <c r="Q38" s="162"/>
      <c r="R38" s="162"/>
    </row>
    <row r="39" spans="1:23" ht="12.75" x14ac:dyDescent="0.2">
      <c r="A39" s="162" t="s">
        <v>15</v>
      </c>
      <c r="B39" s="162"/>
      <c r="C39" s="162"/>
      <c r="D39" s="162"/>
      <c r="E39" s="162"/>
      <c r="F39" s="162"/>
      <c r="G39" s="162"/>
      <c r="H39" s="162"/>
      <c r="I39" s="162"/>
      <c r="J39" s="162" t="s">
        <v>79</v>
      </c>
      <c r="K39" s="162"/>
      <c r="L39" s="162"/>
      <c r="M39" s="162"/>
      <c r="N39" s="162"/>
      <c r="O39" s="162"/>
      <c r="P39" s="162"/>
      <c r="Q39" s="162"/>
      <c r="R39" s="162"/>
    </row>
    <row r="40" spans="1:23" ht="12.75" x14ac:dyDescent="0.2">
      <c r="A40" s="162" t="s">
        <v>71</v>
      </c>
      <c r="B40" s="162"/>
      <c r="C40" s="162"/>
      <c r="D40" s="162"/>
      <c r="E40" s="162"/>
      <c r="F40" s="162"/>
      <c r="G40" s="162"/>
      <c r="H40" s="162"/>
      <c r="I40" s="162"/>
      <c r="J40" s="162" t="s">
        <v>80</v>
      </c>
      <c r="K40" s="162"/>
      <c r="L40" s="162"/>
      <c r="M40" s="162"/>
      <c r="N40" s="162"/>
      <c r="O40" s="162"/>
      <c r="P40" s="162"/>
      <c r="Q40" s="162"/>
      <c r="R40" s="162"/>
    </row>
    <row r="41" spans="1:23" ht="12.75" x14ac:dyDescent="0.2">
      <c r="A41" s="167" t="s">
        <v>72</v>
      </c>
      <c r="B41" s="167"/>
      <c r="C41" s="167"/>
      <c r="D41" s="167"/>
      <c r="E41" s="167"/>
      <c r="F41" s="167"/>
      <c r="G41" s="167"/>
      <c r="H41" s="167"/>
      <c r="I41" s="167"/>
      <c r="J41" s="167" t="s">
        <v>72</v>
      </c>
      <c r="K41" s="167"/>
      <c r="L41" s="167"/>
      <c r="M41" s="167"/>
      <c r="N41" s="167"/>
      <c r="O41" s="167"/>
      <c r="P41" s="167"/>
      <c r="Q41" s="167"/>
      <c r="R41" s="167"/>
    </row>
    <row r="42" spans="1:23" ht="12.75" customHeight="1" x14ac:dyDescent="0.2">
      <c r="A42" s="158" t="str">
        <f>A10</f>
        <v>za studeni 2021. (isplata u prosincu 2021.)</v>
      </c>
      <c r="B42" s="158"/>
      <c r="C42" s="158"/>
      <c r="D42" s="158"/>
      <c r="E42" s="158"/>
      <c r="F42" s="158"/>
      <c r="G42" s="158"/>
      <c r="H42" s="158"/>
      <c r="I42" s="158"/>
      <c r="J42" s="158" t="str">
        <f>A10</f>
        <v>za studeni 2021. (isplata u prosincu 2021.)</v>
      </c>
      <c r="K42" s="158"/>
      <c r="L42" s="158"/>
      <c r="M42" s="158"/>
      <c r="N42" s="158"/>
      <c r="O42" s="158"/>
      <c r="P42" s="158"/>
      <c r="Q42" s="158"/>
      <c r="R42" s="158"/>
    </row>
    <row r="43" spans="1:23" x14ac:dyDescent="0.2">
      <c r="A43" s="28" t="s">
        <v>16</v>
      </c>
      <c r="E43" s="3" t="s">
        <v>17</v>
      </c>
      <c r="J43" s="28" t="s">
        <v>18</v>
      </c>
    </row>
    <row r="44" spans="1:23" x14ac:dyDescent="0.2">
      <c r="A44" s="29"/>
      <c r="B44" s="159" t="s">
        <v>6</v>
      </c>
      <c r="C44" s="160"/>
      <c r="D44" s="160"/>
      <c r="E44" s="160"/>
      <c r="F44" s="160"/>
      <c r="G44" s="160"/>
      <c r="H44" s="160"/>
      <c r="I44" s="161"/>
      <c r="J44" s="29"/>
      <c r="K44" s="159" t="s">
        <v>6</v>
      </c>
      <c r="L44" s="160"/>
      <c r="M44" s="160"/>
      <c r="N44" s="160"/>
      <c r="O44" s="160"/>
      <c r="P44" s="160"/>
      <c r="Q44" s="160"/>
      <c r="R44" s="161"/>
    </row>
    <row r="45" spans="1:23" x14ac:dyDescent="0.2">
      <c r="A45" s="30"/>
      <c r="B45" s="159" t="s">
        <v>1</v>
      </c>
      <c r="C45" s="161"/>
      <c r="D45" s="159" t="s">
        <v>7</v>
      </c>
      <c r="E45" s="161"/>
      <c r="F45" s="159" t="s">
        <v>70</v>
      </c>
      <c r="G45" s="161"/>
      <c r="H45" s="159" t="s">
        <v>8</v>
      </c>
      <c r="I45" s="161"/>
      <c r="J45" s="30"/>
      <c r="K45" s="159" t="s">
        <v>1</v>
      </c>
      <c r="L45" s="161"/>
      <c r="M45" s="159" t="s">
        <v>7</v>
      </c>
      <c r="N45" s="161"/>
      <c r="O45" s="159" t="s">
        <v>70</v>
      </c>
      <c r="P45" s="161"/>
      <c r="Q45" s="159" t="s">
        <v>8</v>
      </c>
      <c r="R45" s="161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34</v>
      </c>
      <c r="L48" s="61">
        <v>249.38</v>
      </c>
      <c r="M48" s="58"/>
      <c r="N48" s="51"/>
      <c r="O48" s="58">
        <v>32</v>
      </c>
      <c r="P48" s="51">
        <v>240.18</v>
      </c>
      <c r="Q48" s="58">
        <v>2</v>
      </c>
      <c r="R48" s="60">
        <v>396.68</v>
      </c>
    </row>
    <row r="49" spans="1:23" x14ac:dyDescent="0.2">
      <c r="A49" s="93" t="s">
        <v>9</v>
      </c>
      <c r="B49" s="56">
        <v>12</v>
      </c>
      <c r="C49" s="57">
        <v>887.18</v>
      </c>
      <c r="D49" s="58" t="s">
        <v>103</v>
      </c>
      <c r="E49" s="51" t="s">
        <v>104</v>
      </c>
      <c r="F49" s="58">
        <v>11</v>
      </c>
      <c r="G49" s="59">
        <v>890.04</v>
      </c>
      <c r="H49" s="58">
        <v>1</v>
      </c>
      <c r="I49" s="60">
        <v>855.77</v>
      </c>
      <c r="J49" s="93" t="s">
        <v>9</v>
      </c>
      <c r="K49" s="56">
        <v>140</v>
      </c>
      <c r="L49" s="61">
        <v>807.13</v>
      </c>
      <c r="M49" s="58"/>
      <c r="N49" s="51"/>
      <c r="O49" s="58">
        <v>120</v>
      </c>
      <c r="P49" s="51">
        <v>807.9</v>
      </c>
      <c r="Q49" s="58">
        <v>20</v>
      </c>
      <c r="R49" s="60">
        <v>802.45</v>
      </c>
      <c r="S49" s="7"/>
    </row>
    <row r="50" spans="1:23" x14ac:dyDescent="0.2">
      <c r="A50" s="93" t="s">
        <v>10</v>
      </c>
      <c r="B50" s="56">
        <v>81</v>
      </c>
      <c r="C50" s="62">
        <v>1330.94</v>
      </c>
      <c r="D50" s="58">
        <v>15</v>
      </c>
      <c r="E50" s="16">
        <v>1408.5</v>
      </c>
      <c r="F50" s="58">
        <v>58</v>
      </c>
      <c r="G50" s="16">
        <v>1305.6099999999999</v>
      </c>
      <c r="H50" s="58">
        <v>8</v>
      </c>
      <c r="I50" s="63">
        <v>1369.14</v>
      </c>
      <c r="J50" s="93" t="s">
        <v>10</v>
      </c>
      <c r="K50" s="56">
        <v>255</v>
      </c>
      <c r="L50" s="64">
        <v>1245.3599999999999</v>
      </c>
      <c r="M50" s="58"/>
      <c r="N50" s="16"/>
      <c r="O50" s="58">
        <v>201</v>
      </c>
      <c r="P50" s="16">
        <v>1245.6099999999999</v>
      </c>
      <c r="Q50" s="58">
        <v>54</v>
      </c>
      <c r="R50" s="63">
        <v>1244.3900000000001</v>
      </c>
      <c r="S50" s="7"/>
    </row>
    <row r="51" spans="1:23" x14ac:dyDescent="0.2">
      <c r="A51" s="93" t="s">
        <v>11</v>
      </c>
      <c r="B51" s="56">
        <v>370</v>
      </c>
      <c r="C51" s="62">
        <v>1780.07</v>
      </c>
      <c r="D51" s="58">
        <v>139</v>
      </c>
      <c r="E51" s="16">
        <v>1753.19</v>
      </c>
      <c r="F51" s="58">
        <v>204</v>
      </c>
      <c r="G51" s="16">
        <v>1795.87</v>
      </c>
      <c r="H51" s="58">
        <v>27</v>
      </c>
      <c r="I51" s="63">
        <v>1799.15</v>
      </c>
      <c r="J51" s="93" t="s">
        <v>11</v>
      </c>
      <c r="K51" s="56">
        <v>601</v>
      </c>
      <c r="L51" s="64">
        <v>1768.75</v>
      </c>
      <c r="M51" s="58"/>
      <c r="N51" s="16"/>
      <c r="O51" s="58">
        <v>445</v>
      </c>
      <c r="P51" s="16">
        <v>1762.8</v>
      </c>
      <c r="Q51" s="58">
        <v>156</v>
      </c>
      <c r="R51" s="63">
        <v>1785.73</v>
      </c>
      <c r="S51" s="7"/>
    </row>
    <row r="52" spans="1:23" x14ac:dyDescent="0.2">
      <c r="A52" s="93" t="s">
        <v>61</v>
      </c>
      <c r="B52" s="56">
        <v>563</v>
      </c>
      <c r="C52" s="62">
        <v>2260.1</v>
      </c>
      <c r="D52" s="58">
        <v>82</v>
      </c>
      <c r="E52" s="16">
        <v>2174.21</v>
      </c>
      <c r="F52" s="58">
        <v>420</v>
      </c>
      <c r="G52" s="16">
        <v>2269.5100000000002</v>
      </c>
      <c r="H52" s="58">
        <v>61</v>
      </c>
      <c r="I52" s="63">
        <v>2310.7800000000002</v>
      </c>
      <c r="J52" s="93" t="s">
        <v>61</v>
      </c>
      <c r="K52" s="56">
        <v>903</v>
      </c>
      <c r="L52" s="64">
        <v>2259.6799999999998</v>
      </c>
      <c r="M52" s="58"/>
      <c r="N52" s="16"/>
      <c r="O52" s="58">
        <v>818</v>
      </c>
      <c r="P52" s="16">
        <v>2261.5300000000002</v>
      </c>
      <c r="Q52" s="58">
        <v>85</v>
      </c>
      <c r="R52" s="63">
        <v>2241.91</v>
      </c>
      <c r="S52" s="7"/>
    </row>
    <row r="53" spans="1:23" x14ac:dyDescent="0.2">
      <c r="A53" s="93" t="s">
        <v>62</v>
      </c>
      <c r="B53" s="56">
        <v>1043</v>
      </c>
      <c r="C53" s="62">
        <v>2797.59</v>
      </c>
      <c r="D53" s="58">
        <v>149</v>
      </c>
      <c r="E53" s="16">
        <v>2864.21</v>
      </c>
      <c r="F53" s="58">
        <v>755</v>
      </c>
      <c r="G53" s="16">
        <v>2788.16</v>
      </c>
      <c r="H53" s="58">
        <v>139</v>
      </c>
      <c r="I53" s="63">
        <v>2777.43</v>
      </c>
      <c r="J53" s="93" t="s">
        <v>62</v>
      </c>
      <c r="K53" s="56">
        <v>1105</v>
      </c>
      <c r="L53" s="64">
        <v>2764.81</v>
      </c>
      <c r="M53" s="58"/>
      <c r="N53" s="16"/>
      <c r="O53" s="58">
        <v>1057</v>
      </c>
      <c r="P53" s="16">
        <v>2765.21</v>
      </c>
      <c r="Q53" s="58">
        <v>48</v>
      </c>
      <c r="R53" s="63">
        <v>2756.04</v>
      </c>
      <c r="S53" s="7"/>
    </row>
    <row r="54" spans="1:23" x14ac:dyDescent="0.2">
      <c r="A54" s="93" t="s">
        <v>63</v>
      </c>
      <c r="B54" s="56">
        <v>3554</v>
      </c>
      <c r="C54" s="62">
        <v>3308.56</v>
      </c>
      <c r="D54" s="58">
        <v>1109</v>
      </c>
      <c r="E54" s="16">
        <v>3320.89</v>
      </c>
      <c r="F54" s="58">
        <v>2210</v>
      </c>
      <c r="G54" s="16">
        <v>3309.92</v>
      </c>
      <c r="H54" s="58">
        <v>235</v>
      </c>
      <c r="I54" s="63">
        <v>3237.52</v>
      </c>
      <c r="J54" s="93" t="s">
        <v>63</v>
      </c>
      <c r="K54" s="56">
        <v>910</v>
      </c>
      <c r="L54" s="64">
        <v>3271.79</v>
      </c>
      <c r="M54" s="58"/>
      <c r="N54" s="16"/>
      <c r="O54" s="58">
        <v>682</v>
      </c>
      <c r="P54" s="16">
        <v>3284.42</v>
      </c>
      <c r="Q54" s="58">
        <v>228</v>
      </c>
      <c r="R54" s="63">
        <v>3234.03</v>
      </c>
      <c r="S54" s="7"/>
    </row>
    <row r="55" spans="1:23" x14ac:dyDescent="0.2">
      <c r="A55" s="93" t="s">
        <v>64</v>
      </c>
      <c r="B55" s="56">
        <v>2754</v>
      </c>
      <c r="C55" s="62">
        <v>3745.23</v>
      </c>
      <c r="D55" s="58">
        <v>979</v>
      </c>
      <c r="E55" s="16">
        <v>3764.91</v>
      </c>
      <c r="F55" s="58">
        <v>1559</v>
      </c>
      <c r="G55" s="16">
        <v>3732.02</v>
      </c>
      <c r="H55" s="58">
        <v>216</v>
      </c>
      <c r="I55" s="63">
        <v>3751.32</v>
      </c>
      <c r="J55" s="93" t="s">
        <v>64</v>
      </c>
      <c r="K55" s="56">
        <v>470</v>
      </c>
      <c r="L55" s="64">
        <v>3762.37</v>
      </c>
      <c r="M55" s="58"/>
      <c r="N55" s="16"/>
      <c r="O55" s="58">
        <v>356</v>
      </c>
      <c r="P55" s="16">
        <v>3764.16</v>
      </c>
      <c r="Q55" s="58">
        <v>114</v>
      </c>
      <c r="R55" s="63">
        <v>3756.8</v>
      </c>
      <c r="S55" s="7"/>
      <c r="W55" s="118">
        <f>K62-O62-Q62</f>
        <v>0</v>
      </c>
    </row>
    <row r="56" spans="1:23" x14ac:dyDescent="0.2">
      <c r="A56" s="93" t="s">
        <v>65</v>
      </c>
      <c r="B56" s="56">
        <v>3372</v>
      </c>
      <c r="C56" s="62">
        <v>4232.1899999999996</v>
      </c>
      <c r="D56" s="58">
        <v>1366</v>
      </c>
      <c r="E56" s="16">
        <v>4205.6099999999997</v>
      </c>
      <c r="F56" s="58">
        <v>1828</v>
      </c>
      <c r="G56" s="16">
        <v>4252.43</v>
      </c>
      <c r="H56" s="58">
        <v>178</v>
      </c>
      <c r="I56" s="63">
        <v>4228.33</v>
      </c>
      <c r="J56" s="93" t="s">
        <v>65</v>
      </c>
      <c r="K56" s="56">
        <v>883</v>
      </c>
      <c r="L56" s="64">
        <v>4259.6099999999997</v>
      </c>
      <c r="M56" s="58"/>
      <c r="N56" s="16"/>
      <c r="O56" s="58">
        <v>745</v>
      </c>
      <c r="P56" s="16">
        <v>4262.05</v>
      </c>
      <c r="Q56" s="58">
        <v>138</v>
      </c>
      <c r="R56" s="63">
        <v>4246.45</v>
      </c>
      <c r="S56" s="7"/>
    </row>
    <row r="57" spans="1:23" x14ac:dyDescent="0.2">
      <c r="A57" s="93" t="s">
        <v>66</v>
      </c>
      <c r="B57" s="56">
        <v>1278</v>
      </c>
      <c r="C57" s="62">
        <v>4731.59</v>
      </c>
      <c r="D57" s="58">
        <v>591</v>
      </c>
      <c r="E57" s="16">
        <v>4742.9399999999996</v>
      </c>
      <c r="F57" s="58">
        <v>581</v>
      </c>
      <c r="G57" s="16">
        <v>4716.28</v>
      </c>
      <c r="H57" s="58">
        <v>106</v>
      </c>
      <c r="I57" s="63">
        <v>4752.18</v>
      </c>
      <c r="J57" s="93" t="s">
        <v>66</v>
      </c>
      <c r="K57" s="56">
        <v>425</v>
      </c>
      <c r="L57" s="64">
        <v>4777.13</v>
      </c>
      <c r="M57" s="58"/>
      <c r="N57" s="16"/>
      <c r="O57" s="58">
        <v>359</v>
      </c>
      <c r="P57" s="16">
        <v>4779.21</v>
      </c>
      <c r="Q57" s="58">
        <v>66</v>
      </c>
      <c r="R57" s="63">
        <v>4765.78</v>
      </c>
      <c r="S57" s="7"/>
    </row>
    <row r="58" spans="1:23" x14ac:dyDescent="0.2">
      <c r="A58" s="93" t="s">
        <v>12</v>
      </c>
      <c r="B58" s="56">
        <v>1491</v>
      </c>
      <c r="C58" s="62">
        <v>5401.16</v>
      </c>
      <c r="D58" s="58">
        <v>970</v>
      </c>
      <c r="E58" s="16">
        <v>5409.34</v>
      </c>
      <c r="F58" s="58">
        <v>419</v>
      </c>
      <c r="G58" s="16">
        <v>5386.21</v>
      </c>
      <c r="H58" s="58">
        <v>102</v>
      </c>
      <c r="I58" s="63">
        <v>5384.84</v>
      </c>
      <c r="J58" s="93" t="s">
        <v>12</v>
      </c>
      <c r="K58" s="56">
        <v>588</v>
      </c>
      <c r="L58" s="19">
        <v>5359.96</v>
      </c>
      <c r="M58" s="58"/>
      <c r="N58" s="16"/>
      <c r="O58" s="58">
        <v>527</v>
      </c>
      <c r="P58" s="16">
        <v>5360.5</v>
      </c>
      <c r="Q58" s="58">
        <v>61</v>
      </c>
      <c r="R58" s="63">
        <v>5355.3</v>
      </c>
      <c r="S58" s="7"/>
    </row>
    <row r="59" spans="1:23" x14ac:dyDescent="0.2">
      <c r="A59" s="93" t="s">
        <v>13</v>
      </c>
      <c r="B59" s="56">
        <v>730</v>
      </c>
      <c r="C59" s="62">
        <v>6447.54</v>
      </c>
      <c r="D59" s="58">
        <v>591</v>
      </c>
      <c r="E59" s="16">
        <v>6442.97</v>
      </c>
      <c r="F59" s="58">
        <v>98</v>
      </c>
      <c r="G59" s="16">
        <v>6461.35</v>
      </c>
      <c r="H59" s="58">
        <v>41</v>
      </c>
      <c r="I59" s="63">
        <v>6480.42</v>
      </c>
      <c r="J59" s="93" t="s">
        <v>13</v>
      </c>
      <c r="K59" s="56">
        <v>260</v>
      </c>
      <c r="L59" s="19">
        <v>6440.86</v>
      </c>
      <c r="M59" s="58"/>
      <c r="N59" s="16"/>
      <c r="O59" s="58">
        <v>239</v>
      </c>
      <c r="P59" s="16">
        <v>6432.93</v>
      </c>
      <c r="Q59" s="58">
        <v>21</v>
      </c>
      <c r="R59" s="63">
        <v>6531.06</v>
      </c>
      <c r="S59" s="7"/>
    </row>
    <row r="60" spans="1:23" x14ac:dyDescent="0.2">
      <c r="A60" s="93" t="s">
        <v>14</v>
      </c>
      <c r="B60" s="56">
        <v>269</v>
      </c>
      <c r="C60" s="62">
        <v>7397.36</v>
      </c>
      <c r="D60" s="58">
        <v>205</v>
      </c>
      <c r="E60" s="16">
        <v>7361.27</v>
      </c>
      <c r="F60" s="58">
        <v>43</v>
      </c>
      <c r="G60" s="16">
        <v>7492.88</v>
      </c>
      <c r="H60" s="58">
        <v>21</v>
      </c>
      <c r="I60" s="63">
        <v>7554.02</v>
      </c>
      <c r="J60" s="93" t="s">
        <v>14</v>
      </c>
      <c r="K60" s="56">
        <v>142</v>
      </c>
      <c r="L60" s="19">
        <v>7437.61</v>
      </c>
      <c r="M60" s="58"/>
      <c r="N60" s="16"/>
      <c r="O60" s="58">
        <v>132</v>
      </c>
      <c r="P60" s="16">
        <v>7430.89</v>
      </c>
      <c r="Q60" s="58">
        <v>10</v>
      </c>
      <c r="R60" s="63">
        <v>7526.32</v>
      </c>
      <c r="S60" s="7"/>
    </row>
    <row r="61" spans="1:23" x14ac:dyDescent="0.2">
      <c r="A61" s="93" t="s">
        <v>67</v>
      </c>
      <c r="B61" s="56">
        <v>264</v>
      </c>
      <c r="C61" s="62">
        <v>9373.24</v>
      </c>
      <c r="D61" s="58">
        <v>192</v>
      </c>
      <c r="E61" s="16">
        <v>9446.14</v>
      </c>
      <c r="F61" s="58">
        <v>59</v>
      </c>
      <c r="G61" s="16">
        <v>9201.4699999999993</v>
      </c>
      <c r="H61" s="58">
        <v>13</v>
      </c>
      <c r="I61" s="63">
        <v>9076.11</v>
      </c>
      <c r="J61" s="93" t="s">
        <v>67</v>
      </c>
      <c r="K61" s="56">
        <v>68</v>
      </c>
      <c r="L61" s="19">
        <v>9126.67</v>
      </c>
      <c r="M61" s="58"/>
      <c r="N61" s="16"/>
      <c r="O61" s="58">
        <v>65</v>
      </c>
      <c r="P61" s="16">
        <v>9118.86</v>
      </c>
      <c r="Q61" s="58">
        <v>3</v>
      </c>
      <c r="R61" s="63">
        <v>9295.82</v>
      </c>
      <c r="S61" s="7"/>
    </row>
    <row r="62" spans="1:23" x14ac:dyDescent="0.2">
      <c r="A62" s="48" t="s">
        <v>1</v>
      </c>
      <c r="B62" s="65">
        <v>15781</v>
      </c>
      <c r="C62" s="66">
        <v>4092.42</v>
      </c>
      <c r="D62" s="65">
        <v>6388</v>
      </c>
      <c r="E62" s="66">
        <v>4565.45</v>
      </c>
      <c r="F62" s="65">
        <v>8245</v>
      </c>
      <c r="G62" s="66">
        <v>3749.18</v>
      </c>
      <c r="H62" s="65">
        <v>1148</v>
      </c>
      <c r="I62" s="66">
        <v>3925.49</v>
      </c>
      <c r="J62" s="48" t="s">
        <v>1</v>
      </c>
      <c r="K62" s="65">
        <v>6784</v>
      </c>
      <c r="L62" s="66">
        <v>3484.35</v>
      </c>
      <c r="M62" s="65"/>
      <c r="N62" s="66"/>
      <c r="O62" s="65">
        <v>5778</v>
      </c>
      <c r="P62" s="66">
        <v>3516.66</v>
      </c>
      <c r="Q62" s="65">
        <v>1006</v>
      </c>
      <c r="R62" s="66">
        <v>3298.84</v>
      </c>
      <c r="S62" s="7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44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Q14:R14"/>
    <mergeCell ref="K14:L14"/>
    <mergeCell ref="M14:N14"/>
    <mergeCell ref="J33:R33"/>
    <mergeCell ref="A37:I37"/>
    <mergeCell ref="J37:R37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prosincu 2021.</vt:lpstr>
      <vt:lpstr>u prosincu 2021.-prema svotama</vt:lpstr>
      <vt:lpstr>u prosincu 2021.-svote bez MU</vt:lpstr>
      <vt:lpstr>'u prosincu 2021.'!Podrucje_ispisa</vt:lpstr>
      <vt:lpstr>'u prosincu 2021.-prema svotama'!Podrucje_ispisa</vt:lpstr>
      <vt:lpstr>'u prosincu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2021-12-20T10:26:43Z</cp:lastPrinted>
  <dcterms:created xsi:type="dcterms:W3CDTF">2012-01-05T13:22:43Z</dcterms:created>
  <dcterms:modified xsi:type="dcterms:W3CDTF">2021-12-20T10:27:11Z</dcterms:modified>
</cp:coreProperties>
</file>