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zmo-fs2\hzmo-fs2\FS\Mih\Plan i analiza\Statistika\MJESEČNE TABLICE - ažurirati nakon obrade\WEB stranica\Osiguranici - 4 tablice\2019\"/>
    </mc:Choice>
  </mc:AlternateContent>
  <bookViews>
    <workbookView xWindow="480" yWindow="30" windowWidth="18195" windowHeight="11310"/>
  </bookViews>
  <sheets>
    <sheet name="T 1." sheetId="1" r:id="rId1"/>
    <sheet name="T 2." sheetId="2" r:id="rId2"/>
    <sheet name="T 3." sheetId="3" r:id="rId3"/>
    <sheet name="T 4." sheetId="4" r:id="rId4"/>
    <sheet name="T 5." sheetId="5" r:id="rId5"/>
    <sheet name="T 6." sheetId="6" r:id="rId6"/>
    <sheet name="T 7." sheetId="7" r:id="rId7"/>
    <sheet name="T 8." sheetId="8" r:id="rId8"/>
  </sheets>
  <definedNames>
    <definedName name="_xlnm.Print_Area" localSheetId="0">'T 1.'!$A$1:$F$59</definedName>
    <definedName name="_xlnm.Print_Area" localSheetId="1">'T 2.'!$A$1:$H$52</definedName>
    <definedName name="_xlnm.Print_Area" localSheetId="2">'T 3.'!$A$1:$G$55</definedName>
    <definedName name="_xlnm.Print_Area" localSheetId="3">'T 4.'!$A$1:$K$52</definedName>
    <definedName name="_xlnm.Print_Area" localSheetId="4">'T 5.'!$A$1:$F$58</definedName>
    <definedName name="_xlnm.Print_Area" localSheetId="5">'T 6.'!$A$1:$H$63</definedName>
    <definedName name="_xlnm.Print_Area" localSheetId="6">'T 7.'!$A$1:$F$51</definedName>
    <definedName name="_xlnm.Print_Area" localSheetId="7">'T 8.'!$A$1:$H$57</definedName>
  </definedNames>
  <calcPr calcId="162913"/>
</workbook>
</file>

<file path=xl/calcChain.xml><?xml version="1.0" encoding="utf-8"?>
<calcChain xmlns="http://schemas.openxmlformats.org/spreadsheetml/2006/main">
  <c r="E14" i="1" l="1"/>
  <c r="E13" i="1"/>
  <c r="E12" i="1"/>
  <c r="E11" i="1"/>
  <c r="E10" i="1"/>
  <c r="E9" i="1"/>
  <c r="E8" i="1"/>
  <c r="F4" i="8" l="1"/>
  <c r="E3" i="7" l="1"/>
  <c r="E3" i="5"/>
  <c r="F28" i="6" l="1"/>
  <c r="E28" i="6"/>
  <c r="E28" i="5"/>
  <c r="D28" i="5"/>
  <c r="G28" i="6" l="1"/>
  <c r="F28" i="5"/>
  <c r="G7" i="2" l="1"/>
  <c r="G8" i="2"/>
  <c r="G9" i="2"/>
  <c r="G12" i="2" l="1"/>
  <c r="I28" i="4" l="1"/>
  <c r="H28" i="4"/>
  <c r="G28" i="4"/>
  <c r="F28" i="4"/>
  <c r="E28" i="4"/>
  <c r="D28" i="4"/>
  <c r="C28" i="4"/>
  <c r="J27" i="4"/>
  <c r="J26" i="4"/>
  <c r="J25" i="4"/>
  <c r="J24" i="4"/>
  <c r="J23" i="4"/>
  <c r="J22" i="4"/>
  <c r="J21" i="4"/>
  <c r="J20" i="4"/>
  <c r="J19" i="4"/>
  <c r="J18" i="4"/>
  <c r="J17" i="4"/>
  <c r="J16" i="4"/>
  <c r="J15" i="4"/>
  <c r="J14" i="4"/>
  <c r="J13" i="4"/>
  <c r="J12" i="4"/>
  <c r="J11" i="4"/>
  <c r="J10" i="4"/>
  <c r="J9" i="4"/>
  <c r="J8" i="4"/>
  <c r="J7" i="4"/>
  <c r="H3" i="4"/>
  <c r="E29" i="3"/>
  <c r="D29" i="3"/>
  <c r="F28" i="3"/>
  <c r="F27" i="3"/>
  <c r="F26" i="3"/>
  <c r="F25" i="3"/>
  <c r="F24" i="3"/>
  <c r="F23" i="3"/>
  <c r="F22" i="3"/>
  <c r="F21" i="3"/>
  <c r="F20" i="3"/>
  <c r="F19" i="3"/>
  <c r="F18" i="3"/>
  <c r="F17" i="3"/>
  <c r="F16" i="3"/>
  <c r="F15" i="3"/>
  <c r="F14" i="3"/>
  <c r="F13" i="3"/>
  <c r="F12" i="3"/>
  <c r="F11" i="3"/>
  <c r="F10" i="3"/>
  <c r="F9" i="3"/>
  <c r="F8" i="3"/>
  <c r="F7" i="3"/>
  <c r="D4" i="3"/>
  <c r="F14" i="2"/>
  <c r="E14" i="2"/>
  <c r="D14" i="2"/>
  <c r="C14" i="2"/>
  <c r="G13" i="2"/>
  <c r="G11" i="2"/>
  <c r="G10" i="2"/>
  <c r="D15" i="1"/>
  <c r="C15" i="1"/>
  <c r="O23" i="4"/>
  <c r="O24" i="4" l="1"/>
  <c r="O28" i="4"/>
  <c r="O27" i="4"/>
  <c r="O25" i="4"/>
  <c r="L18" i="3"/>
  <c r="O26" i="4"/>
  <c r="L19" i="3"/>
  <c r="O22" i="4"/>
  <c r="Q8" i="2"/>
  <c r="Q9" i="2"/>
  <c r="Q11" i="2"/>
  <c r="Q14" i="2"/>
  <c r="R8" i="4"/>
  <c r="R10" i="4"/>
  <c r="R12" i="4"/>
  <c r="R14" i="4"/>
  <c r="Q10" i="2"/>
  <c r="Q12" i="2"/>
  <c r="R9" i="4"/>
  <c r="R11" i="4"/>
  <c r="R13" i="4"/>
  <c r="Q13" i="2"/>
  <c r="F29" i="3"/>
  <c r="J28" i="4"/>
  <c r="G14" i="2"/>
  <c r="E15" i="1"/>
  <c r="R15" i="4" l="1"/>
  <c r="J29" i="3"/>
  <c r="N28" i="4"/>
  <c r="K16" i="2"/>
</calcChain>
</file>

<file path=xl/sharedStrings.xml><?xml version="1.0" encoding="utf-8"?>
<sst xmlns="http://schemas.openxmlformats.org/spreadsheetml/2006/main" count="441" uniqueCount="139">
  <si>
    <t>OSIGURANICI PREMA OSNOVAMA OSIGURANJA I SPOLU</t>
  </si>
  <si>
    <t>Tablica 2.</t>
  </si>
  <si>
    <t>Red. br.</t>
  </si>
  <si>
    <t>Osnove osiguranja</t>
  </si>
  <si>
    <t>Muškarci</t>
  </si>
  <si>
    <t>Žene</t>
  </si>
  <si>
    <t>Ukupno</t>
  </si>
  <si>
    <t>1.</t>
  </si>
  <si>
    <t>Radnici kod pravnih osoba</t>
  </si>
  <si>
    <t>2.</t>
  </si>
  <si>
    <t>Radnici kod fizičkih osoba</t>
  </si>
  <si>
    <t>3.</t>
  </si>
  <si>
    <t>Obrtnici</t>
  </si>
  <si>
    <t>4.</t>
  </si>
  <si>
    <t>Poljoprivrednici</t>
  </si>
  <si>
    <t>5.</t>
  </si>
  <si>
    <t xml:space="preserve">Samostalne profesionalne djelatnosti </t>
  </si>
  <si>
    <t>6.</t>
  </si>
  <si>
    <t>Osiguranici zaposleni kod međunarodnih organizacija u inozemstvu i hrvatski državljani zaposleni na teritoriju RH kod poslodavaca sa sjedištem u inozemstvu</t>
  </si>
  <si>
    <t>7.</t>
  </si>
  <si>
    <t>Produženo osiguranje</t>
  </si>
  <si>
    <t>UKUPNO</t>
  </si>
  <si>
    <t>Osiguranici prema osnovama osiguranja - ukupno</t>
  </si>
  <si>
    <t>OSIGURANICI PREMA OSNOVAMA OSIGURANJA I GODINAMA ŽIVOTA</t>
  </si>
  <si>
    <t>Tablica 3.</t>
  </si>
  <si>
    <t>Osiguranici mlađi
od 40 godina</t>
  </si>
  <si>
    <t>Osiguranici koji imaju
 40 godina ili više, a manje od 50 godina</t>
  </si>
  <si>
    <t>Osiguranici koji imaju
 50 godina ili više, a manje od 60 godina</t>
  </si>
  <si>
    <t>Osiguranici koji imaju
60 godina i više</t>
  </si>
  <si>
    <t>kontrola</t>
  </si>
  <si>
    <t>Struktura osiguranika prema godinama života</t>
  </si>
  <si>
    <t>OSIGURANICI PREMA DJELATNOSTI I SPOLU</t>
  </si>
  <si>
    <t>Tablica 4.</t>
  </si>
  <si>
    <t>Područja</t>
  </si>
  <si>
    <t>Nacionalna klasifikacija djelatnosti - NKD 2007.</t>
  </si>
  <si>
    <t>A</t>
  </si>
  <si>
    <t>Poljoprivreda, šumarstvo i ribarstvo</t>
  </si>
  <si>
    <t>B</t>
  </si>
  <si>
    <t>Rudarstvo i vađenje</t>
  </si>
  <si>
    <t>C</t>
  </si>
  <si>
    <t>Prerađivačka industrija</t>
  </si>
  <si>
    <t>D</t>
  </si>
  <si>
    <t>Opskrba el. energijom, plinom, parom i klimatizacija</t>
  </si>
  <si>
    <t>E</t>
  </si>
  <si>
    <t>Opskrba vodom; uklanjanje otpadnih voda, gospodarenje 
otpadom te djelatnosti sanacije okoliša</t>
  </si>
  <si>
    <t>F</t>
  </si>
  <si>
    <t>Građevinarstvo</t>
  </si>
  <si>
    <t>G</t>
  </si>
  <si>
    <t>Trgovina na veliko i na malo; popravak motornih vozila 
i motocikala</t>
  </si>
  <si>
    <t>8.</t>
  </si>
  <si>
    <t>H</t>
  </si>
  <si>
    <t>Prijevoz i skladištenje</t>
  </si>
  <si>
    <t>9.</t>
  </si>
  <si>
    <t>I</t>
  </si>
  <si>
    <t>Djelatnosti pružanja smještaja te pripreme i usluživanja hrane</t>
  </si>
  <si>
    <t>10.</t>
  </si>
  <si>
    <t>J</t>
  </si>
  <si>
    <t>Informacije i komunikacije</t>
  </si>
  <si>
    <t>11.</t>
  </si>
  <si>
    <t>K</t>
  </si>
  <si>
    <t>Financijske djelatnosti i djelatnosti osiguranja</t>
  </si>
  <si>
    <t>12.</t>
  </si>
  <si>
    <t>L</t>
  </si>
  <si>
    <t>Poslovanje nekretninama</t>
  </si>
  <si>
    <t>13.</t>
  </si>
  <si>
    <t>M</t>
  </si>
  <si>
    <t>Stručne, znanstvene i tehničke djelatnosti</t>
  </si>
  <si>
    <t>14.</t>
  </si>
  <si>
    <t>N</t>
  </si>
  <si>
    <t>Administrativne i pomoćne uslužne djelatnosti</t>
  </si>
  <si>
    <t>15.</t>
  </si>
  <si>
    <t>O</t>
  </si>
  <si>
    <t>Javna uprava i obrana; obvezno socijalno osiguranje</t>
  </si>
  <si>
    <t>16.</t>
  </si>
  <si>
    <t>P</t>
  </si>
  <si>
    <t>Obrazovanje</t>
  </si>
  <si>
    <t>17.</t>
  </si>
  <si>
    <t>Q</t>
  </si>
  <si>
    <t>Djelatnost zdravstvene zaštite i socijalne skrbi</t>
  </si>
  <si>
    <t>18.</t>
  </si>
  <si>
    <t>R</t>
  </si>
  <si>
    <t>Umjetnost, zabava i rekreacija</t>
  </si>
  <si>
    <t>19.</t>
  </si>
  <si>
    <t>S</t>
  </si>
  <si>
    <t>Ostale uslužne djelatnosti</t>
  </si>
  <si>
    <t>20.</t>
  </si>
  <si>
    <t>T</t>
  </si>
  <si>
    <t>Djelatnost kućanstva kao poslodavca; djelatnost kućanstva koja proizvode različitu robu i obavljaju različite usluge za vlastite potrebe</t>
  </si>
  <si>
    <t>21.</t>
  </si>
  <si>
    <t>U</t>
  </si>
  <si>
    <t>Djelatnost izvanteritorijalnih organizacija i tijela</t>
  </si>
  <si>
    <t>22.</t>
  </si>
  <si>
    <t>Nepoznate - neprevedene šifre djelatnosti</t>
  </si>
  <si>
    <t>OSIGURANICI PREMA ŽUPANIJAMA I OSNOVAMA OSIGURANJA</t>
  </si>
  <si>
    <t>Redni broj</t>
  </si>
  <si>
    <t>Županija</t>
  </si>
  <si>
    <t>O  s  n  o  v  e      o  s  i  g  u  r  a  nj  a</t>
  </si>
  <si>
    <t>Radnici kod
pravnih osoba</t>
  </si>
  <si>
    <t>Radnici kod
fizičkih osoba</t>
  </si>
  <si>
    <t>Samostalne profesionalne
djelatnosti</t>
  </si>
  <si>
    <t>Osiguranici zaposleni kod međ. org. u inozemstvu i hrvatski državljani zaposleni na teritoriju RH kod poslodavaca sa sjedištem u inozemstvu</t>
  </si>
  <si>
    <t>Produženo
osiguranje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</si>
  <si>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</si>
  <si>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</si>
  <si>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</si>
  <si>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</si>
  <si>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</si>
  <si>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</si>
  <si>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</si>
  <si>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</si>
  <si>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</si>
  <si>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</si>
  <si>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</si>
  <si>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</si>
  <si>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</si>
  <si>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</si>
  <si>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</si>
  <si>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</si>
  <si>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</si>
  <si>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</si>
  <si>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</si>
  <si>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</si>
  <si>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</si>
  <si>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Tablica 1.</t>
  </si>
  <si>
    <t>Opskrba vodom; uklanjanje otpadnih voda, gospodarenje otpadom te djelatnosti sanacije okoliša</t>
  </si>
  <si>
    <t>Trgovina na veliko i na malo; popravak motornih vozila i motocikala</t>
  </si>
  <si>
    <t>Tablica 5.</t>
  </si>
  <si>
    <t>Tablica 6.</t>
  </si>
  <si>
    <t>Tablica 7.</t>
  </si>
  <si>
    <t>Tablica 8.</t>
  </si>
  <si>
    <t xml:space="preserve">OSIGURANICI  DO DOBI OD 30 GODINA ZA KOJE JE POSLODAVAC OSLOBOĐEN PLAĆANJA DOPRINOSA NA PLAĆU 
DO PET GODINA PREMA ŽUPANIJAMA I SPOLU </t>
  </si>
  <si>
    <t xml:space="preserve">OSIGURANICI  DO DOBI OD 30 GODINA ZA KOJE JE POSLODAVAC OSLOBOĐEN PLAĆANJA DOPRINOSA NA PLAĆU DO PET GODINA PREMA DJELATNOSTIMA I SPOLU </t>
  </si>
  <si>
    <r>
      <t>Poslodavac koji </t>
    </r>
    <r>
      <rPr>
        <b/>
        <sz val="9"/>
        <color rgb="FF333333"/>
        <rFont val="Calibri"/>
        <family val="2"/>
        <charset val="238"/>
      </rPr>
      <t xml:space="preserve">od 1. siječnja 2015. zaposli </t>
    </r>
    <r>
      <rPr>
        <b/>
        <sz val="9"/>
        <color rgb="FFFF0000"/>
        <rFont val="Calibri"/>
        <family val="2"/>
        <charset val="238"/>
      </rPr>
      <t>radnika mlađeg od 30 godina</t>
    </r>
    <r>
      <rPr>
        <sz val="9"/>
        <color rgb="FFFF0000"/>
        <rFont val="Calibri"/>
        <family val="2"/>
        <charset val="238"/>
      </rPr>
      <t> </t>
    </r>
    <r>
      <rPr>
        <sz val="9"/>
        <color rgb="FF333333"/>
        <rFont val="Calibri"/>
        <family val="2"/>
        <charset val="238"/>
      </rPr>
      <t>za tog je radnika oslobođen plaćanja doprinosa na plaću do pet godina. </t>
    </r>
  </si>
  <si>
    <r>
      <t xml:space="preserve">Pretpostavka za korištenje olakšice ispunjenje je sljedećih kumulativnih uvjeta: da je na dan prijave na mirovinsko i zdravstveno osiguranje, tj. na dan početka radnog odnosa </t>
    </r>
    <r>
      <rPr>
        <i/>
        <sz val="9"/>
        <color rgb="FFFF0000"/>
        <rFont val="Calibri"/>
        <family val="2"/>
        <charset val="238"/>
      </rPr>
      <t>radnik mlađi od 30 godina</t>
    </r>
    <r>
      <rPr>
        <sz val="9"/>
        <color rgb="FFFF0000"/>
        <rFont val="Calibri"/>
        <family val="2"/>
        <charset val="238"/>
      </rPr>
      <t xml:space="preserve"> </t>
    </r>
    <r>
      <rPr>
        <sz val="9"/>
        <color rgb="FF333333"/>
        <rFont val="Calibri"/>
        <family val="2"/>
        <charset val="238"/>
      </rPr>
      <t>(može imati najviše 29 godina, 11 mjeseci i 29 dana); da se radnika zapošljava na neodređeno vrijeme, na puno ili nepuno radno vrijeme, te da radnik nije bio ranije zaposlen kod istog poslodavca na neodređeno vrijeme, ali nije smetnja ako je bio zaposlen na određeno vrijeme ni ako je kod odnosnog poslodavca bio na stručnom osposobljavanju bez zasnivanja radnog odnosa.</t>
    </r>
  </si>
  <si>
    <r>
      <t>U slučaju zapošljavanja navedenih osoba ne postoji obveza obračunavanja i plaćanja doprinosa na osnovicu, i to: doprinosa za zdravstveno osiguranje (15%), doprinosa za zaštitu zdravlja na radu (0,5%)  i doprinosa za zapošljavanje (1,7%), i to u trajanju </t>
    </r>
    <r>
      <rPr>
        <b/>
        <sz val="9"/>
        <color theme="1"/>
        <rFont val="Calibri"/>
        <family val="2"/>
        <charset val="238"/>
        <scheme val="minor"/>
      </rPr>
      <t>do pet godina</t>
    </r>
    <r>
      <rPr>
        <sz val="9"/>
        <color theme="1"/>
        <rFont val="Calibri"/>
        <family val="2"/>
        <charset val="238"/>
        <scheme val="minor"/>
      </rPr>
      <t>.</t>
    </r>
  </si>
  <si>
    <r>
      <t xml:space="preserve">OSIGURANICI/KORISNICI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DJELATNOSTIMA I SPOLU </t>
    </r>
  </si>
  <si>
    <r>
      <t xml:space="preserve">OSIGURANICI/KORISNICI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ŽUPANIJAMA I SPOLU</t>
    </r>
  </si>
  <si>
    <t>Stanje
31. srpnja 2019.</t>
  </si>
  <si>
    <t>Stanje: 31. srpnja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</si>
</sst>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quot;.&quot;00&quot;.&quot;00"/>
  </numFmts>
  <fonts count="47" x14ac:knownFonts="1">
    <font>
      <sz val="11"/>
      <color theme="1"/>
      <name val="Calibri"/>
      <family val="2"/>
      <charset val="238"/>
      <scheme val="minor"/>
    </font>
    <font>
      <sz val="10"/>
      <name val="Arial"/>
      <family val="2"/>
      <charset val="238"/>
    </font>
    <font>
      <sz val="9"/>
      <color theme="1"/>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0"/>
      <name val="Arial"/>
      <family val="2"/>
      <charset val="238"/>
    </font>
    <font>
      <sz val="11"/>
      <color indexed="10"/>
      <name val="Calibri"/>
      <family val="2"/>
      <charset val="238"/>
    </font>
    <font>
      <b/>
      <sz val="11"/>
      <color indexed="8"/>
      <name val="Calibri"/>
      <family val="2"/>
      <charset val="238"/>
    </font>
    <font>
      <sz val="8"/>
      <color theme="1"/>
      <name val="Calibri"/>
      <family val="2"/>
      <charset val="238"/>
      <scheme val="minor"/>
    </font>
    <font>
      <b/>
      <sz val="10"/>
      <color theme="1"/>
      <name val="Calibri"/>
      <family val="2"/>
      <charset val="238"/>
      <scheme val="minor"/>
    </font>
    <font>
      <sz val="10"/>
      <color theme="1"/>
      <name val="Calibri"/>
      <family val="2"/>
      <charset val="238"/>
      <scheme val="minor"/>
    </font>
    <font>
      <sz val="6"/>
      <color theme="1"/>
      <name val="Calibri"/>
      <family val="2"/>
      <charset val="238"/>
      <scheme val="minor"/>
    </font>
    <font>
      <b/>
      <sz val="9"/>
      <color theme="1"/>
      <name val="Calibri"/>
      <family val="2"/>
      <charset val="238"/>
      <scheme val="minor"/>
    </font>
    <font>
      <b/>
      <sz val="12"/>
      <color theme="1"/>
      <name val="Calibri"/>
      <family val="2"/>
      <charset val="238"/>
      <scheme val="minor"/>
    </font>
    <font>
      <b/>
      <sz val="9"/>
      <name val="Calibri"/>
      <family val="2"/>
      <charset val="238"/>
      <scheme val="minor"/>
    </font>
    <font>
      <b/>
      <sz val="8"/>
      <color indexed="8"/>
      <name val="Calibri"/>
      <family val="2"/>
      <charset val="238"/>
      <scheme val="minor"/>
    </font>
    <font>
      <b/>
      <sz val="9"/>
      <color indexed="8"/>
      <name val="Calibri"/>
      <family val="2"/>
      <charset val="238"/>
      <scheme val="minor"/>
    </font>
    <font>
      <sz val="9"/>
      <name val="Calibri"/>
      <family val="2"/>
      <charset val="238"/>
      <scheme val="minor"/>
    </font>
    <font>
      <b/>
      <sz val="8"/>
      <name val="Calibri"/>
      <family val="2"/>
      <charset val="238"/>
      <scheme val="minor"/>
    </font>
    <font>
      <sz val="10"/>
      <name val="Arial"/>
      <family val="2"/>
      <charset val="238"/>
    </font>
    <font>
      <b/>
      <sz val="10"/>
      <name val="Calibri"/>
      <family val="2"/>
      <charset val="238"/>
      <scheme val="minor"/>
    </font>
    <font>
      <sz val="10"/>
      <name val="Calibri"/>
      <family val="2"/>
      <charset val="238"/>
    </font>
    <font>
      <sz val="6"/>
      <name val="Calibri"/>
      <family val="2"/>
      <charset val="238"/>
    </font>
    <font>
      <sz val="9"/>
      <color rgb="FF3E454A"/>
      <name val="Arial"/>
      <family val="2"/>
      <charset val="238"/>
    </font>
    <font>
      <b/>
      <sz val="10"/>
      <name val="Calibri"/>
      <family val="2"/>
      <charset val="238"/>
    </font>
    <font>
      <sz val="10"/>
      <name val="Calibri"/>
      <family val="2"/>
      <charset val="238"/>
      <scheme val="minor"/>
    </font>
    <font>
      <sz val="6"/>
      <name val="Calibri"/>
      <family val="2"/>
      <charset val="238"/>
      <scheme val="minor"/>
    </font>
    <font>
      <sz val="9"/>
      <color rgb="FF303030"/>
      <name val="Calibri"/>
      <family val="2"/>
      <charset val="238"/>
      <scheme val="minor"/>
    </font>
    <font>
      <sz val="9"/>
      <color rgb="FF333333"/>
      <name val="Calibri"/>
      <family val="2"/>
      <charset val="238"/>
    </font>
    <font>
      <b/>
      <sz val="9"/>
      <color rgb="FF333333"/>
      <name val="Calibri"/>
      <family val="2"/>
      <charset val="238"/>
    </font>
    <font>
      <b/>
      <sz val="9"/>
      <color rgb="FFFF0000"/>
      <name val="Calibri"/>
      <family val="2"/>
      <charset val="238"/>
    </font>
    <font>
      <sz val="9"/>
      <color rgb="FFFF0000"/>
      <name val="Calibri"/>
      <family val="2"/>
      <charset val="238"/>
    </font>
    <font>
      <i/>
      <sz val="9"/>
      <color rgb="FFFF0000"/>
      <name val="Calibri"/>
      <family val="2"/>
      <charset val="238"/>
    </font>
    <font>
      <b/>
      <sz val="10"/>
      <color rgb="FFFF0000"/>
      <name val="Calibri"/>
      <family val="2"/>
      <charset val="238"/>
      <scheme val="minor"/>
    </font>
  </fonts>
  <fills count="30">
    <fill>
      <patternFill patternType="none"/>
    </fill>
    <fill>
      <patternFill patternType="gray125"/>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rgb="FF52E84A"/>
        <bgColor indexed="64"/>
      </patternFill>
    </fill>
    <fill>
      <patternFill patternType="solid">
        <fgColor rgb="FFF4BE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style="thin">
        <color indexed="64"/>
      </right>
      <top style="thin">
        <color indexed="64"/>
      </top>
      <bottom/>
      <diagonal/>
    </border>
  </borders>
  <cellStyleXfs count="90">
    <xf numFmtId="0" fontId="0" fillId="0" borderId="0"/>
    <xf numFmtId="0" fontId="1" fillId="0" borderId="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5" fillId="8" borderId="0" applyNumberFormat="0" applyBorder="0" applyAlignment="0" applyProtection="0"/>
    <xf numFmtId="0" fontId="1" fillId="25" borderId="15" applyNumberFormat="0" applyFont="0" applyAlignment="0" applyProtection="0"/>
    <xf numFmtId="0" fontId="6" fillId="26" borderId="16" applyNumberFormat="0" applyAlignment="0" applyProtection="0"/>
    <xf numFmtId="0" fontId="7" fillId="27" borderId="17" applyNumberFormat="0" applyAlignment="0" applyProtection="0"/>
    <xf numFmtId="0" fontId="8" fillId="9" borderId="0" applyNumberFormat="0" applyBorder="0" applyAlignment="0" applyProtection="0"/>
    <xf numFmtId="0" fontId="9" fillId="0" borderId="0" applyNumberFormat="0" applyFill="0" applyBorder="0" applyAlignment="0" applyProtection="0"/>
    <xf numFmtId="0" fontId="8" fillId="9"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3" fillId="12" borderId="16"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14" fillId="26" borderId="21" applyNumberFormat="0" applyAlignment="0" applyProtection="0"/>
    <xf numFmtId="0" fontId="6" fillId="26" borderId="16" applyNumberFormat="0" applyAlignment="0" applyProtection="0"/>
    <xf numFmtId="0" fontId="15" fillId="0" borderId="22" applyNumberFormat="0" applyFill="0" applyAlignment="0" applyProtection="0"/>
    <xf numFmtId="0" fontId="5" fillId="8"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 fillId="0" borderId="0"/>
    <xf numFmtId="0" fontId="1" fillId="0" borderId="0"/>
    <xf numFmtId="0" fontId="1" fillId="0" borderId="0"/>
    <xf numFmtId="0" fontId="18" fillId="0" borderId="0"/>
    <xf numFmtId="0" fontId="18" fillId="0" borderId="0"/>
    <xf numFmtId="0" fontId="1" fillId="25" borderId="15" applyNumberFormat="0" applyFont="0" applyAlignment="0" applyProtection="0"/>
    <xf numFmtId="0" fontId="14" fillId="26" borderId="21" applyNumberFormat="0" applyAlignment="0" applyProtection="0"/>
    <xf numFmtId="0" fontId="15" fillId="0" borderId="22" applyNumberFormat="0" applyFill="0" applyAlignment="0" applyProtection="0"/>
    <xf numFmtId="0" fontId="7" fillId="27" borderId="17" applyNumberForma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23" applyNumberFormat="0" applyFill="0" applyAlignment="0" applyProtection="0"/>
    <xf numFmtId="0" fontId="20" fillId="0" borderId="23" applyNumberFormat="0" applyFill="0" applyAlignment="0" applyProtection="0"/>
    <xf numFmtId="0" fontId="13" fillId="12" borderId="16" applyNumberFormat="0" applyAlignment="0" applyProtection="0"/>
    <xf numFmtId="0" fontId="19" fillId="0" borderId="0" applyNumberFormat="0" applyFill="0" applyBorder="0" applyAlignment="0" applyProtection="0"/>
    <xf numFmtId="0" fontId="32" fillId="0" borderId="0"/>
  </cellStyleXfs>
  <cellXfs count="197">
    <xf numFmtId="0" fontId="0" fillId="0" borderId="0" xfId="0"/>
    <xf numFmtId="0" fontId="21" fillId="0" borderId="0" xfId="0" applyFont="1"/>
    <xf numFmtId="1" fontId="21" fillId="0" borderId="0" xfId="0" applyNumberFormat="1" applyFont="1"/>
    <xf numFmtId="0" fontId="23" fillId="0" borderId="0" xfId="0" applyFont="1"/>
    <xf numFmtId="0" fontId="23" fillId="0" borderId="0" xfId="0" applyFont="1" applyAlignment="1">
      <alignment horizontal="center" vertical="center"/>
    </xf>
    <xf numFmtId="0" fontId="2" fillId="0" borderId="0" xfId="0" applyFont="1"/>
    <xf numFmtId="0" fontId="2" fillId="0" borderId="0" xfId="0" applyFont="1" applyAlignment="1">
      <alignment horizontal="center" vertical="center"/>
    </xf>
    <xf numFmtId="0" fontId="21" fillId="3" borderId="3" xfId="0" applyFont="1" applyFill="1" applyBorder="1" applyAlignment="1">
      <alignment horizontal="center" textRotation="90" wrapText="1"/>
    </xf>
    <xf numFmtId="0" fontId="21" fillId="3" borderId="9" xfId="0" applyFont="1" applyFill="1" applyBorder="1" applyAlignment="1">
      <alignment horizontal="center" textRotation="90" wrapText="1"/>
    </xf>
    <xf numFmtId="0" fontId="21" fillId="3" borderId="5" xfId="0" applyFont="1" applyFill="1" applyBorder="1" applyAlignment="1">
      <alignment horizontal="center" textRotation="90" wrapText="1"/>
    </xf>
    <xf numFmtId="0" fontId="21" fillId="3" borderId="4" xfId="0" applyFont="1" applyFill="1" applyBorder="1" applyAlignment="1">
      <alignment horizontal="center" textRotation="90" wrapText="1"/>
    </xf>
    <xf numFmtId="0" fontId="24" fillId="0" borderId="3" xfId="0" applyFont="1" applyBorder="1" applyAlignment="1">
      <alignment horizontal="center"/>
    </xf>
    <xf numFmtId="0" fontId="24" fillId="0" borderId="9" xfId="0" applyFont="1" applyBorder="1" applyAlignment="1">
      <alignment horizontal="center" vertical="center"/>
    </xf>
    <xf numFmtId="0" fontId="24" fillId="0" borderId="4" xfId="0" applyFont="1" applyBorder="1" applyAlignment="1">
      <alignment horizontal="center"/>
    </xf>
    <xf numFmtId="0" fontId="24" fillId="0" borderId="9" xfId="0" applyFont="1" applyBorder="1" applyAlignment="1">
      <alignment horizontal="center"/>
    </xf>
    <xf numFmtId="0" fontId="24" fillId="0" borderId="0" xfId="0" applyFont="1" applyAlignment="1">
      <alignment horizontal="center"/>
    </xf>
    <xf numFmtId="0" fontId="2" fillId="0" borderId="11" xfId="0" applyFont="1" applyBorder="1" applyAlignment="1">
      <alignment horizontal="center"/>
    </xf>
    <xf numFmtId="0" fontId="2" fillId="2" borderId="12" xfId="0" applyFont="1" applyFill="1" applyBorder="1" applyAlignment="1">
      <alignment horizontal="left"/>
    </xf>
    <xf numFmtId="0" fontId="2" fillId="0" borderId="0" xfId="0" applyFont="1" applyBorder="1" applyAlignment="1"/>
    <xf numFmtId="0" fontId="25" fillId="0" borderId="12" xfId="0" applyFont="1" applyBorder="1" applyAlignment="1"/>
    <xf numFmtId="0" fontId="2" fillId="2" borderId="7" xfId="0" applyFont="1" applyFill="1" applyBorder="1" applyAlignment="1">
      <alignment horizontal="left"/>
    </xf>
    <xf numFmtId="0" fontId="25" fillId="4" borderId="9" xfId="0" applyFont="1" applyFill="1" applyBorder="1"/>
    <xf numFmtId="0" fontId="23" fillId="5" borderId="0" xfId="0" applyFont="1" applyFill="1"/>
    <xf numFmtId="0" fontId="22" fillId="0" borderId="0" xfId="0" applyFont="1" applyAlignment="1"/>
    <xf numFmtId="0" fontId="26" fillId="0" borderId="0" xfId="0" applyFont="1" applyAlignment="1"/>
    <xf numFmtId="0" fontId="23" fillId="0" borderId="0" xfId="0" applyFont="1" applyAlignment="1">
      <alignment horizontal="right"/>
    </xf>
    <xf numFmtId="0" fontId="21" fillId="0" borderId="9"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0" borderId="2" xfId="0" applyFont="1" applyFill="1" applyBorder="1" applyAlignment="1">
      <alignment horizontal="center"/>
    </xf>
    <xf numFmtId="0" fontId="2" fillId="2" borderId="12" xfId="0" applyFont="1" applyFill="1" applyBorder="1" applyAlignment="1">
      <alignment horizontal="center"/>
    </xf>
    <xf numFmtId="0" fontId="2" fillId="2" borderId="0" xfId="0" applyFont="1" applyFill="1" applyBorder="1" applyAlignment="1">
      <alignment vertical="center"/>
    </xf>
    <xf numFmtId="0" fontId="2" fillId="0" borderId="0" xfId="0" applyFont="1" applyFill="1" applyBorder="1"/>
    <xf numFmtId="0" fontId="25" fillId="0" borderId="12" xfId="0" applyFont="1" applyFill="1" applyBorder="1"/>
    <xf numFmtId="0" fontId="23" fillId="0" borderId="0" xfId="0" applyFont="1" applyBorder="1"/>
    <xf numFmtId="10" fontId="23" fillId="0" borderId="0" xfId="0" applyNumberFormat="1" applyFont="1" applyBorder="1"/>
    <xf numFmtId="0" fontId="2" fillId="0" borderId="12" xfId="0" applyFont="1" applyFill="1" applyBorder="1" applyAlignment="1">
      <alignment horizontal="center"/>
    </xf>
    <xf numFmtId="10" fontId="23" fillId="0" borderId="0" xfId="0" applyNumberFormat="1" applyFont="1"/>
    <xf numFmtId="0" fontId="2" fillId="0" borderId="11" xfId="0" applyFont="1" applyFill="1" applyBorder="1" applyAlignment="1">
      <alignment horizontal="center"/>
    </xf>
    <xf numFmtId="0" fontId="2" fillId="0" borderId="11" xfId="0" applyFont="1" applyFill="1" applyBorder="1" applyAlignment="1">
      <alignment horizontal="center" vertical="top"/>
    </xf>
    <xf numFmtId="0" fontId="2" fillId="2" borderId="12" xfId="0" applyFont="1" applyFill="1" applyBorder="1" applyAlignment="1">
      <alignment horizontal="center" vertical="top"/>
    </xf>
    <xf numFmtId="0" fontId="2" fillId="2" borderId="0" xfId="0" applyFont="1" applyFill="1" applyBorder="1" applyAlignment="1">
      <alignment vertical="top" wrapText="1"/>
    </xf>
    <xf numFmtId="0" fontId="2" fillId="2" borderId="0" xfId="0" applyFont="1" applyFill="1" applyBorder="1" applyAlignment="1">
      <alignment vertical="center" wrapText="1"/>
    </xf>
    <xf numFmtId="0" fontId="2" fillId="2" borderId="0" xfId="0" applyFont="1" applyFill="1" applyBorder="1"/>
    <xf numFmtId="0" fontId="2" fillId="0" borderId="12" xfId="0" applyFont="1" applyBorder="1"/>
    <xf numFmtId="0" fontId="2" fillId="0" borderId="0" xfId="0" applyFont="1" applyBorder="1"/>
    <xf numFmtId="0" fontId="2" fillId="0" borderId="11" xfId="0" applyFont="1" applyBorder="1" applyAlignment="1">
      <alignment horizontal="center" vertical="top"/>
    </xf>
    <xf numFmtId="0" fontId="2" fillId="0" borderId="6" xfId="0" applyFont="1" applyBorder="1" applyAlignment="1">
      <alignment horizontal="center"/>
    </xf>
    <xf numFmtId="0" fontId="2" fillId="2" borderId="7" xfId="0" applyFont="1" applyFill="1" applyBorder="1" applyAlignment="1">
      <alignment horizontal="center"/>
    </xf>
    <xf numFmtId="0" fontId="2" fillId="2" borderId="8" xfId="0" applyFont="1" applyFill="1" applyBorder="1"/>
    <xf numFmtId="0" fontId="2" fillId="0" borderId="7" xfId="0" applyFont="1" applyBorder="1"/>
    <xf numFmtId="0" fontId="2" fillId="0" borderId="8" xfId="0" applyFont="1" applyBorder="1"/>
    <xf numFmtId="0" fontId="25" fillId="0" borderId="7" xfId="0" applyFont="1" applyFill="1" applyBorder="1"/>
    <xf numFmtId="1" fontId="23" fillId="5" borderId="0" xfId="0" applyNumberFormat="1" applyFont="1" applyFill="1"/>
    <xf numFmtId="164" fontId="23" fillId="0" borderId="0" xfId="0" applyNumberFormat="1" applyFont="1"/>
    <xf numFmtId="0" fontId="21" fillId="0" borderId="2" xfId="0" applyFont="1" applyBorder="1" applyAlignment="1">
      <alignment horizontal="center" vertical="center" wrapText="1"/>
    </xf>
    <xf numFmtId="0" fontId="21" fillId="2" borderId="2"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4" fillId="0" borderId="5" xfId="0" applyFont="1" applyBorder="1" applyAlignment="1">
      <alignment horizontal="center"/>
    </xf>
    <xf numFmtId="0" fontId="2" fillId="0" borderId="11" xfId="0" applyFont="1" applyBorder="1" applyAlignment="1">
      <alignment horizontal="center" vertical="center"/>
    </xf>
    <xf numFmtId="0" fontId="2" fillId="2" borderId="12" xfId="0" applyFont="1" applyFill="1" applyBorder="1" applyAlignment="1">
      <alignment vertical="center"/>
    </xf>
    <xf numFmtId="1" fontId="2" fillId="0" borderId="0" xfId="0" applyNumberFormat="1" applyFont="1" applyBorder="1"/>
    <xf numFmtId="1" fontId="2" fillId="0" borderId="12" xfId="0" applyNumberFormat="1" applyFont="1" applyBorder="1"/>
    <xf numFmtId="1" fontId="25" fillId="0" borderId="14" xfId="0" applyNumberFormat="1" applyFont="1" applyBorder="1"/>
    <xf numFmtId="0" fontId="23" fillId="0" borderId="0" xfId="0" applyFont="1" applyFill="1" applyBorder="1"/>
    <xf numFmtId="1" fontId="23" fillId="0" borderId="0" xfId="0" applyNumberFormat="1" applyFont="1"/>
    <xf numFmtId="1" fontId="23" fillId="0" borderId="0" xfId="0" applyNumberFormat="1" applyFont="1" applyFill="1" applyBorder="1"/>
    <xf numFmtId="1" fontId="2" fillId="0" borderId="12" xfId="0" quotePrefix="1" applyNumberFormat="1" applyFont="1" applyBorder="1"/>
    <xf numFmtId="0" fontId="21" fillId="0" borderId="0" xfId="0" applyFont="1" applyFill="1" applyBorder="1" applyAlignment="1">
      <alignment horizontal="center" vertical="center" wrapText="1"/>
    </xf>
    <xf numFmtId="2" fontId="23" fillId="0" borderId="0" xfId="0" applyNumberFormat="1" applyFont="1" applyFill="1" applyBorder="1"/>
    <xf numFmtId="164" fontId="23" fillId="0" borderId="0" xfId="0" applyNumberFormat="1" applyFont="1" applyFill="1" applyBorder="1"/>
    <xf numFmtId="0" fontId="2" fillId="2" borderId="12" xfId="0" applyFont="1" applyFill="1" applyBorder="1" applyAlignment="1">
      <alignment vertical="top" wrapText="1"/>
    </xf>
    <xf numFmtId="1" fontId="25" fillId="4" borderId="3" xfId="0" applyNumberFormat="1" applyFont="1" applyFill="1" applyBorder="1"/>
    <xf numFmtId="1" fontId="25" fillId="4" borderId="9" xfId="0" applyNumberFormat="1" applyFont="1" applyFill="1" applyBorder="1"/>
    <xf numFmtId="1" fontId="25" fillId="4" borderId="4" xfId="0" applyNumberFormat="1" applyFont="1" applyFill="1" applyBorder="1"/>
    <xf numFmtId="1" fontId="25" fillId="4" borderId="5" xfId="0" applyNumberFormat="1" applyFont="1" applyFill="1" applyBorder="1"/>
    <xf numFmtId="0" fontId="23" fillId="0" borderId="0" xfId="0" applyFont="1" applyFill="1" applyBorder="1" applyAlignment="1">
      <alignment horizontal="center"/>
    </xf>
    <xf numFmtId="1" fontId="23" fillId="5" borderId="0" xfId="0" applyNumberFormat="1" applyFont="1" applyFill="1" applyAlignment="1">
      <alignment horizontal="left"/>
    </xf>
    <xf numFmtId="0" fontId="22" fillId="0" borderId="0" xfId="0" applyFont="1" applyFill="1" applyBorder="1" applyAlignment="1"/>
    <xf numFmtId="0" fontId="26" fillId="0" borderId="0" xfId="0" applyFont="1" applyFill="1" applyBorder="1" applyAlignment="1"/>
    <xf numFmtId="0" fontId="23" fillId="0" borderId="0" xfId="0" applyFont="1" applyFill="1" applyBorder="1" applyAlignment="1">
      <alignment horizontal="right"/>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4" fillId="0" borderId="0" xfId="0" applyFont="1" applyFill="1" applyBorder="1" applyAlignment="1">
      <alignment horizontal="center"/>
    </xf>
    <xf numFmtId="1" fontId="30" fillId="0" borderId="2" xfId="1" applyNumberFormat="1" applyFont="1" applyBorder="1"/>
    <xf numFmtId="1" fontId="30" fillId="0" borderId="13" xfId="1" applyNumberFormat="1" applyFont="1" applyBorder="1"/>
    <xf numFmtId="0" fontId="25" fillId="0" borderId="2" xfId="0" applyFont="1" applyBorder="1" applyAlignment="1"/>
    <xf numFmtId="0" fontId="2" fillId="0" borderId="0" xfId="0" applyFont="1" applyFill="1" applyBorder="1" applyAlignment="1">
      <alignment vertical="center"/>
    </xf>
    <xf numFmtId="1" fontId="30" fillId="0" borderId="12" xfId="1" applyNumberFormat="1" applyFont="1" applyBorder="1"/>
    <xf numFmtId="1" fontId="30" fillId="0" borderId="0" xfId="1" applyNumberFormat="1" applyFont="1" applyBorder="1"/>
    <xf numFmtId="0" fontId="2" fillId="0" borderId="0" xfId="0" applyFont="1" applyFill="1" applyBorder="1" applyAlignment="1">
      <alignment vertical="top" wrapText="1"/>
    </xf>
    <xf numFmtId="1" fontId="30" fillId="0" borderId="7" xfId="1" applyNumberFormat="1" applyFont="1" applyBorder="1"/>
    <xf numFmtId="1" fontId="30" fillId="0" borderId="8" xfId="1" applyNumberFormat="1" applyFont="1" applyBorder="1"/>
    <xf numFmtId="2" fontId="23" fillId="0" borderId="0" xfId="0" applyNumberFormat="1" applyFont="1"/>
    <xf numFmtId="0" fontId="31" fillId="0" borderId="0" xfId="0" applyFont="1" applyAlignment="1">
      <alignment horizontal="center"/>
    </xf>
    <xf numFmtId="0" fontId="2" fillId="3" borderId="5" xfId="0" applyFont="1" applyFill="1" applyBorder="1" applyAlignment="1">
      <alignment horizontal="center" vertical="center"/>
    </xf>
    <xf numFmtId="0" fontId="33" fillId="0" borderId="0" xfId="0" applyFont="1" applyAlignment="1"/>
    <xf numFmtId="0" fontId="2" fillId="0" borderId="12" xfId="0" applyFont="1" applyFill="1" applyBorder="1"/>
    <xf numFmtId="0" fontId="35" fillId="0" borderId="9" xfId="1" applyFont="1" applyBorder="1" applyAlignment="1">
      <alignment horizontal="center" vertical="center"/>
    </xf>
    <xf numFmtId="0" fontId="30" fillId="0" borderId="11" xfId="0" applyFont="1" applyBorder="1" applyAlignment="1">
      <alignment horizontal="center"/>
    </xf>
    <xf numFmtId="0" fontId="36" fillId="0" borderId="0" xfId="0" applyFont="1"/>
    <xf numFmtId="0" fontId="22" fillId="0" borderId="0" xfId="0" applyFont="1" applyAlignment="1">
      <alignment horizontal="center" wrapText="1"/>
    </xf>
    <xf numFmtId="0" fontId="38" fillId="0" borderId="0" xfId="0" applyFont="1" applyAlignment="1">
      <alignment horizontal="center" vertical="center"/>
    </xf>
    <xf numFmtId="0" fontId="39" fillId="0" borderId="0" xfId="0" applyFont="1" applyAlignment="1">
      <alignment horizontal="center"/>
    </xf>
    <xf numFmtId="2" fontId="38" fillId="0" borderId="0" xfId="0" applyNumberFormat="1" applyFont="1"/>
    <xf numFmtId="0" fontId="38" fillId="0" borderId="0" xfId="0" applyFont="1"/>
    <xf numFmtId="0" fontId="30" fillId="0" borderId="0" xfId="0" applyFont="1" applyBorder="1" applyAlignment="1"/>
    <xf numFmtId="0" fontId="38" fillId="0" borderId="0" xfId="0" applyFont="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vertical="center"/>
    </xf>
    <xf numFmtId="0" fontId="21" fillId="2" borderId="0" xfId="0" applyFont="1" applyFill="1" applyBorder="1" applyAlignment="1">
      <alignment vertical="center" wrapText="1"/>
    </xf>
    <xf numFmtId="0" fontId="21" fillId="2" borderId="0" xfId="0" applyFont="1" applyFill="1" applyBorder="1" applyAlignment="1">
      <alignment vertical="top" wrapText="1"/>
    </xf>
    <xf numFmtId="0" fontId="21" fillId="2" borderId="0" xfId="0" applyFont="1" applyFill="1" applyBorder="1"/>
    <xf numFmtId="0" fontId="21" fillId="2" borderId="0" xfId="0" applyFont="1" applyFill="1" applyBorder="1" applyAlignment="1">
      <alignment wrapText="1"/>
    </xf>
    <xf numFmtId="0" fontId="21" fillId="2" borderId="7" xfId="0" applyFont="1" applyFill="1" applyBorder="1" applyAlignment="1">
      <alignment horizontal="center" vertical="center"/>
    </xf>
    <xf numFmtId="0" fontId="21" fillId="2" borderId="8" xfId="0" applyFont="1" applyFill="1" applyBorder="1"/>
    <xf numFmtId="0" fontId="21" fillId="2" borderId="3" xfId="0" applyFont="1" applyFill="1" applyBorder="1" applyAlignment="1">
      <alignment horizontal="center" vertical="center" wrapText="1"/>
    </xf>
    <xf numFmtId="0" fontId="21" fillId="2" borderId="3" xfId="0" applyFont="1" applyFill="1" applyBorder="1" applyAlignment="1">
      <alignment horizontal="center" vertical="center"/>
    </xf>
    <xf numFmtId="0" fontId="2" fillId="29" borderId="9" xfId="0" applyFont="1" applyFill="1" applyBorder="1" applyAlignment="1">
      <alignment horizontal="center" vertical="center"/>
    </xf>
    <xf numFmtId="0" fontId="2" fillId="29" borderId="5" xfId="0" applyFont="1" applyFill="1" applyBorder="1" applyAlignment="1">
      <alignment horizontal="center" vertical="center"/>
    </xf>
    <xf numFmtId="0" fontId="2" fillId="3" borderId="5" xfId="0" applyFont="1"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vertical="center"/>
    </xf>
    <xf numFmtId="0" fontId="40" fillId="0" borderId="0" xfId="0" applyFont="1" applyAlignment="1">
      <alignment vertical="center" wrapText="1"/>
    </xf>
    <xf numFmtId="0" fontId="0" fillId="0" borderId="0" xfId="0" applyAlignment="1">
      <alignment vertical="center" wrapText="1"/>
    </xf>
    <xf numFmtId="0" fontId="25" fillId="4" borderId="7" xfId="0" applyFont="1" applyFill="1" applyBorder="1" applyAlignment="1">
      <alignment vertical="center"/>
    </xf>
    <xf numFmtId="0" fontId="25" fillId="4" borderId="8" xfId="0" applyFont="1" applyFill="1" applyBorder="1" applyAlignment="1">
      <alignment vertical="center"/>
    </xf>
    <xf numFmtId="1" fontId="30" fillId="0" borderId="12" xfId="1" applyNumberFormat="1" applyFont="1" applyBorder="1" applyAlignment="1">
      <alignment vertical="center"/>
    </xf>
    <xf numFmtId="1" fontId="30" fillId="0" borderId="0" xfId="1" applyNumberFormat="1" applyFont="1" applyBorder="1" applyAlignment="1">
      <alignment vertical="center"/>
    </xf>
    <xf numFmtId="0" fontId="25" fillId="0" borderId="12" xfId="0" applyFont="1" applyBorder="1" applyAlignment="1">
      <alignment vertical="center"/>
    </xf>
    <xf numFmtId="1" fontId="2" fillId="0" borderId="12" xfId="0" applyNumberFormat="1" applyFont="1" applyFill="1" applyBorder="1"/>
    <xf numFmtId="1" fontId="2" fillId="0" borderId="0" xfId="0" applyNumberFormat="1" applyFont="1" applyFill="1" applyBorder="1"/>
    <xf numFmtId="1" fontId="25" fillId="0" borderId="12" xfId="0" applyNumberFormat="1" applyFont="1" applyFill="1" applyBorder="1"/>
    <xf numFmtId="1" fontId="2" fillId="0" borderId="7" xfId="0" applyNumberFormat="1" applyFont="1" applyBorder="1"/>
    <xf numFmtId="1" fontId="2" fillId="0" borderId="8" xfId="0" applyNumberFormat="1" applyFont="1" applyBorder="1"/>
    <xf numFmtId="1" fontId="25" fillId="0" borderId="7" xfId="0" applyNumberFormat="1" applyFont="1" applyFill="1" applyBorder="1"/>
    <xf numFmtId="1" fontId="25" fillId="4" borderId="7" xfId="0" applyNumberFormat="1" applyFont="1" applyFill="1" applyBorder="1"/>
    <xf numFmtId="1" fontId="25" fillId="4" borderId="8" xfId="0" applyNumberFormat="1" applyFont="1" applyFill="1" applyBorder="1"/>
    <xf numFmtId="1" fontId="2" fillId="0" borderId="0" xfId="0" applyNumberFormat="1" applyFont="1" applyBorder="1" applyAlignment="1"/>
    <xf numFmtId="1" fontId="2" fillId="0" borderId="12" xfId="0" applyNumberFormat="1" applyFont="1" applyBorder="1" applyAlignment="1"/>
    <xf numFmtId="1" fontId="2" fillId="0" borderId="2" xfId="0" applyNumberFormat="1" applyFont="1" applyBorder="1" applyAlignment="1"/>
    <xf numFmtId="1" fontId="25" fillId="0" borderId="12" xfId="0" applyNumberFormat="1" applyFont="1" applyBorder="1" applyAlignment="1"/>
    <xf numFmtId="1" fontId="34" fillId="0" borderId="12" xfId="1" applyNumberFormat="1" applyFont="1" applyBorder="1" applyAlignment="1">
      <alignment horizontal="right" vertical="center"/>
    </xf>
    <xf numFmtId="1" fontId="37" fillId="0" borderId="12" xfId="1" applyNumberFormat="1" applyFont="1" applyBorder="1" applyAlignment="1">
      <alignment horizontal="right" vertical="center"/>
    </xf>
    <xf numFmtId="1" fontId="37" fillId="4" borderId="9" xfId="1" applyNumberFormat="1" applyFont="1" applyFill="1" applyBorder="1" applyAlignment="1">
      <alignment horizontal="right" vertical="center"/>
    </xf>
    <xf numFmtId="0" fontId="27" fillId="0" borderId="0" xfId="0" applyFont="1" applyAlignment="1">
      <alignment horizontal="center"/>
    </xf>
    <xf numFmtId="0" fontId="2" fillId="0" borderId="0" xfId="0" applyFont="1" applyAlignment="1">
      <alignment horizontal="center"/>
    </xf>
    <xf numFmtId="0" fontId="22" fillId="0" borderId="0" xfId="0" applyFont="1" applyAlignment="1">
      <alignment horizont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5" fillId="4" borderId="3" xfId="0" applyFont="1" applyFill="1" applyBorder="1" applyAlignment="1">
      <alignment horizontal="center"/>
    </xf>
    <xf numFmtId="0" fontId="25" fillId="4" borderId="5" xfId="0" applyFont="1" applyFill="1" applyBorder="1" applyAlignment="1">
      <alignment horizontal="center"/>
    </xf>
    <xf numFmtId="0" fontId="2" fillId="0" borderId="8" xfId="0" applyFont="1" applyBorder="1" applyAlignment="1">
      <alignment horizontal="right"/>
    </xf>
    <xf numFmtId="0" fontId="28" fillId="0" borderId="0" xfId="0" applyFont="1" applyAlignment="1">
      <alignment horizontal="center"/>
    </xf>
    <xf numFmtId="0" fontId="29" fillId="0" borderId="0" xfId="0" applyFont="1" applyAlignment="1">
      <alignment horizontal="center"/>
    </xf>
    <xf numFmtId="0" fontId="25" fillId="4" borderId="6" xfId="0" applyFont="1" applyFill="1" applyBorder="1" applyAlignment="1">
      <alignment horizontal="center"/>
    </xf>
    <xf numFmtId="0" fontId="25" fillId="4" borderId="8" xfId="0" applyFont="1" applyFill="1" applyBorder="1" applyAlignment="1">
      <alignment horizontal="center"/>
    </xf>
    <xf numFmtId="0" fontId="27" fillId="0" borderId="0" xfId="0" applyFont="1" applyFill="1" applyAlignment="1">
      <alignment horizontal="center"/>
    </xf>
    <xf numFmtId="0" fontId="25" fillId="4" borderId="4" xfId="0" applyFont="1" applyFill="1" applyBorder="1" applyAlignment="1">
      <alignment horizontal="center"/>
    </xf>
    <xf numFmtId="0" fontId="21" fillId="0" borderId="2" xfId="0" applyFont="1" applyFill="1" applyBorder="1" applyAlignment="1">
      <alignment horizontal="center" textRotation="90" wrapText="1"/>
    </xf>
    <xf numFmtId="0" fontId="21" fillId="0" borderId="7" xfId="0" applyFont="1" applyFill="1" applyBorder="1" applyAlignment="1">
      <alignment horizontal="center" textRotation="90" wrapText="1"/>
    </xf>
    <xf numFmtId="0" fontId="2" fillId="2" borderId="2" xfId="0" applyFont="1" applyFill="1" applyBorder="1" applyAlignment="1">
      <alignment horizontal="center" wrapText="1"/>
    </xf>
    <xf numFmtId="0" fontId="2" fillId="2" borderId="7" xfId="0" applyFont="1" applyFill="1" applyBorder="1" applyAlignment="1">
      <alignment horizontal="center" wrapText="1"/>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2" fillId="0" borderId="0" xfId="0" applyFont="1" applyAlignment="1">
      <alignment horizontal="center" wrapText="1"/>
    </xf>
    <xf numFmtId="0" fontId="25" fillId="4" borderId="6" xfId="0" applyFont="1" applyFill="1" applyBorder="1" applyAlignment="1">
      <alignment horizontal="center" vertical="center"/>
    </xf>
    <xf numFmtId="0" fontId="25" fillId="4" borderId="8" xfId="0" applyFont="1" applyFill="1" applyBorder="1" applyAlignment="1">
      <alignment horizontal="center" vertical="center"/>
    </xf>
    <xf numFmtId="166" fontId="34" fillId="2" borderId="11" xfId="1" applyNumberFormat="1" applyFont="1" applyFill="1" applyBorder="1" applyAlignment="1">
      <alignment horizontal="left" vertical="center"/>
    </xf>
    <xf numFmtId="166" fontId="34" fillId="2" borderId="14" xfId="1" applyNumberFormat="1" applyFont="1" applyFill="1" applyBorder="1" applyAlignment="1">
      <alignment horizontal="left" vertical="center"/>
    </xf>
    <xf numFmtId="165" fontId="37" fillId="4" borderId="3" xfId="1" applyNumberFormat="1" applyFont="1" applyFill="1" applyBorder="1" applyAlignment="1">
      <alignment horizontal="center" vertical="center"/>
    </xf>
    <xf numFmtId="165" fontId="37" fillId="4" borderId="4" xfId="1" applyNumberFormat="1" applyFont="1" applyFill="1" applyBorder="1" applyAlignment="1">
      <alignment horizontal="center" vertical="center"/>
    </xf>
    <xf numFmtId="165" fontId="37" fillId="4" borderId="5" xfId="1" applyNumberFormat="1" applyFont="1" applyFill="1" applyBorder="1" applyAlignment="1">
      <alignment horizontal="center" vertical="center"/>
    </xf>
    <xf numFmtId="0" fontId="34" fillId="2" borderId="11" xfId="1" applyFont="1" applyFill="1" applyBorder="1" applyAlignment="1">
      <alignment horizontal="left" vertical="center"/>
    </xf>
    <xf numFmtId="0" fontId="34" fillId="2" borderId="14" xfId="1" applyFont="1" applyFill="1" applyBorder="1" applyAlignment="1">
      <alignment horizontal="left" vertical="center"/>
    </xf>
    <xf numFmtId="165" fontId="34" fillId="0" borderId="3" xfId="1" applyNumberFormat="1" applyFont="1" applyBorder="1" applyAlignment="1">
      <alignment horizontal="center" vertical="center"/>
    </xf>
    <xf numFmtId="165" fontId="34" fillId="0" borderId="5" xfId="1" applyNumberFormat="1" applyFont="1" applyBorder="1" applyAlignment="1">
      <alignment horizontal="center" vertical="center"/>
    </xf>
    <xf numFmtId="0" fontId="35" fillId="0" borderId="3" xfId="1" applyFont="1" applyBorder="1" applyAlignment="1">
      <alignment horizontal="center" vertical="center"/>
    </xf>
    <xf numFmtId="0" fontId="35" fillId="0" borderId="5" xfId="1" applyFont="1" applyBorder="1" applyAlignment="1">
      <alignment horizontal="center" vertical="center"/>
    </xf>
    <xf numFmtId="166" fontId="34" fillId="2" borderId="1" xfId="1" applyNumberFormat="1" applyFont="1" applyFill="1" applyBorder="1" applyAlignment="1">
      <alignment horizontal="left" vertical="center"/>
    </xf>
    <xf numFmtId="166" fontId="34" fillId="2" borderId="24" xfId="1" applyNumberFormat="1" applyFont="1" applyFill="1" applyBorder="1" applyAlignment="1">
      <alignment horizontal="left" vertical="center"/>
    </xf>
    <xf numFmtId="0" fontId="22" fillId="0" borderId="0" xfId="0" applyFont="1" applyAlignment="1">
      <alignment horizontal="center" vertical="center" wrapText="1"/>
    </xf>
    <xf numFmtId="0" fontId="40" fillId="0" borderId="0" xfId="0" applyFont="1" applyAlignment="1">
      <alignment horizontal="justify" vertical="center" wrapText="1"/>
    </xf>
    <xf numFmtId="0" fontId="41" fillId="0" borderId="0" xfId="0" applyFont="1" applyAlignment="1">
      <alignment horizontal="justify" vertical="center" wrapText="1"/>
    </xf>
    <xf numFmtId="0" fontId="41" fillId="0" borderId="0" xfId="0" applyFont="1" applyAlignment="1">
      <alignment horizontal="left" vertical="center" wrapText="1"/>
    </xf>
  </cellXfs>
  <cellStyles count="90">
    <cellStyle name="20% - Accent1" xfId="2"/>
    <cellStyle name="20% - Accent2" xfId="3"/>
    <cellStyle name="20% - Accent3" xfId="4"/>
    <cellStyle name="20% - Accent4" xfId="5"/>
    <cellStyle name="20% - Accent5" xfId="6"/>
    <cellStyle name="20% - Accent6" xfId="7"/>
    <cellStyle name="20% - Isticanje1 2" xfId="8"/>
    <cellStyle name="20% - Isticanje2 2" xfId="9"/>
    <cellStyle name="20% - Isticanje3 2" xfId="10"/>
    <cellStyle name="20% - Isticanje4 2" xfId="11"/>
    <cellStyle name="20% - Isticanje5 2" xfId="12"/>
    <cellStyle name="20% - Isticanje6 2" xfId="13"/>
    <cellStyle name="40% - Accent1" xfId="14"/>
    <cellStyle name="40% - Accent2" xfId="15"/>
    <cellStyle name="40% - Accent3" xfId="16"/>
    <cellStyle name="40% - Accent4" xfId="17"/>
    <cellStyle name="40% - Accent5" xfId="18"/>
    <cellStyle name="40% - Accent6" xfId="19"/>
    <cellStyle name="40% - Isticanje1 2" xfId="20"/>
    <cellStyle name="40% - Isticanje2 2" xfId="21"/>
    <cellStyle name="40% - Isticanje3 2" xfId="22"/>
    <cellStyle name="40% - Isticanje4 2" xfId="23"/>
    <cellStyle name="40% - Isticanje5 2" xfId="24"/>
    <cellStyle name="40% - Isticanje6 2" xfId="25"/>
    <cellStyle name="60% - Accent1" xfId="26"/>
    <cellStyle name="60% - Accent2" xfId="27"/>
    <cellStyle name="60% - Accent3" xfId="28"/>
    <cellStyle name="60% - Accent4" xfId="29"/>
    <cellStyle name="60% - Accent5" xfId="30"/>
    <cellStyle name="60% - Accent6" xfId="31"/>
    <cellStyle name="60% - Isticanje1 2" xfId="32"/>
    <cellStyle name="60% - Isticanje2 2" xfId="33"/>
    <cellStyle name="60% - Isticanje3 2" xfId="34"/>
    <cellStyle name="60% - Isticanje4 2" xfId="35"/>
    <cellStyle name="60% - Isticanje5 2" xfId="36"/>
    <cellStyle name="60% - Isticanje6 2" xfId="37"/>
    <cellStyle name="Accent1" xfId="38"/>
    <cellStyle name="Accent2" xfId="39"/>
    <cellStyle name="Accent3" xfId="40"/>
    <cellStyle name="Accent4" xfId="41"/>
    <cellStyle name="Accent5" xfId="42"/>
    <cellStyle name="Accent6" xfId="43"/>
    <cellStyle name="Bad" xfId="44"/>
    <cellStyle name="Bilješka 2" xfId="45"/>
    <cellStyle name="Calculation" xfId="46"/>
    <cellStyle name="Check Cell" xfId="47"/>
    <cellStyle name="Dobro 2" xfId="48"/>
    <cellStyle name="Explanatory Text" xfId="49"/>
    <cellStyle name="Good" xfId="50"/>
    <cellStyle name="Heading 1" xfId="51"/>
    <cellStyle name="Heading 2" xfId="52"/>
    <cellStyle name="Heading 3" xfId="53"/>
    <cellStyle name="Heading 4" xfId="54"/>
    <cellStyle name="Input" xfId="55"/>
    <cellStyle name="Isticanje1 2" xfId="56"/>
    <cellStyle name="Isticanje2 2" xfId="57"/>
    <cellStyle name="Isticanje3 2" xfId="58"/>
    <cellStyle name="Isticanje4 2" xfId="59"/>
    <cellStyle name="Isticanje5 2" xfId="60"/>
    <cellStyle name="Isticanje6 2" xfId="61"/>
    <cellStyle name="Izlaz 2" xfId="62"/>
    <cellStyle name="Izračun 2" xfId="63"/>
    <cellStyle name="Linked Cell" xfId="64"/>
    <cellStyle name="Loše 2" xfId="65"/>
    <cellStyle name="Naslov 1 2" xfId="66"/>
    <cellStyle name="Naslov 2 2" xfId="67"/>
    <cellStyle name="Naslov 3 2" xfId="68"/>
    <cellStyle name="Naslov 4 2" xfId="69"/>
    <cellStyle name="Naslov 5" xfId="70"/>
    <cellStyle name="Neutral" xfId="71"/>
    <cellStyle name="Neutralno 2" xfId="72"/>
    <cellStyle name="Normalno" xfId="0" builtinId="0"/>
    <cellStyle name="Normalno 2" xfId="73"/>
    <cellStyle name="Normalno 2 2" xfId="1"/>
    <cellStyle name="Normalno 3" xfId="74"/>
    <cellStyle name="Normalno 4" xfId="75"/>
    <cellStyle name="Normalno 4 2" xfId="76"/>
    <cellStyle name="Normalno 5" xfId="77"/>
    <cellStyle name="Normalno 6" xfId="89"/>
    <cellStyle name="Note" xfId="78"/>
    <cellStyle name="Output" xfId="79"/>
    <cellStyle name="Povezana ćelija 2" xfId="80"/>
    <cellStyle name="Provjera ćelije 2" xfId="81"/>
    <cellStyle name="Tekst objašnjenja 2" xfId="82"/>
    <cellStyle name="Tekst upozorenja 2" xfId="83"/>
    <cellStyle name="Title" xfId="84"/>
    <cellStyle name="Total" xfId="85"/>
    <cellStyle name="Ukupni zbroj 2" xfId="86"/>
    <cellStyle name="Unos 2" xfId="87"/>
    <cellStyle name="Warning Text" xfId="88"/>
  </cellStyles>
  <dxfs count="0"/>
  <tableStyles count="0" defaultTableStyle="TableStyleMedium2" defaultPivotStyle="PivotStyleLight16"/>
  <colors>
    <mruColors>
      <color rgb="FFFC6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0"/>
      <c:perspective val="0"/>
    </c:view3D>
    <c:floor>
      <c:thickness val="0"/>
    </c:floor>
    <c:sideWall>
      <c:thickness val="0"/>
    </c:sideWall>
    <c:backWall>
      <c:thickness val="0"/>
    </c:backWall>
    <c:plotArea>
      <c:layout>
        <c:manualLayout>
          <c:layoutTarget val="inner"/>
          <c:xMode val="edge"/>
          <c:yMode val="edge"/>
          <c:x val="1.8356207929000692E-2"/>
          <c:y val="4.2442305822883247E-2"/>
          <c:w val="0.95252909261955998"/>
          <c:h val="0.93128725575969673"/>
        </c:manualLayout>
      </c:layout>
      <c:pie3DChart>
        <c:varyColors val="1"/>
        <c:ser>
          <c:idx val="0"/>
          <c:order val="0"/>
          <c:spPr>
            <a:ln>
              <a:noFill/>
            </a:ln>
          </c:spPr>
          <c:explosion val="25"/>
          <c:dPt>
            <c:idx val="0"/>
            <c:bubble3D val="0"/>
            <c:explosion val="10"/>
            <c:spPr>
              <a:solidFill>
                <a:srgbClr val="E874E2"/>
              </a:solidFill>
              <a:ln>
                <a:noFill/>
              </a:ln>
            </c:spPr>
            <c:extLst>
              <c:ext xmlns:c16="http://schemas.microsoft.com/office/drawing/2014/chart" uri="{C3380CC4-5D6E-409C-BE32-E72D297353CC}">
                <c16:uniqueId val="{00000001-29F9-4FEF-8C75-DE151014DBAE}"/>
              </c:ext>
            </c:extLst>
          </c:dPt>
          <c:dPt>
            <c:idx val="1"/>
            <c:bubble3D val="0"/>
            <c:spPr>
              <a:solidFill>
                <a:srgbClr val="28D830"/>
              </a:solidFill>
              <a:ln>
                <a:noFill/>
              </a:ln>
            </c:spPr>
            <c:extLst>
              <c:ext xmlns:c16="http://schemas.microsoft.com/office/drawing/2014/chart" uri="{C3380CC4-5D6E-409C-BE32-E72D297353CC}">
                <c16:uniqueId val="{00000003-29F9-4FEF-8C75-DE151014DBAE}"/>
              </c:ext>
            </c:extLst>
          </c:dPt>
          <c:dPt>
            <c:idx val="2"/>
            <c:bubble3D val="0"/>
            <c:spPr>
              <a:solidFill>
                <a:srgbClr val="CC00CC"/>
              </a:solidFill>
              <a:ln>
                <a:noFill/>
              </a:ln>
            </c:spPr>
            <c:extLst>
              <c:ext xmlns:c16="http://schemas.microsoft.com/office/drawing/2014/chart" uri="{C3380CC4-5D6E-409C-BE32-E72D297353CC}">
                <c16:uniqueId val="{00000005-29F9-4FEF-8C75-DE151014DBAE}"/>
              </c:ext>
            </c:extLst>
          </c:dPt>
          <c:dPt>
            <c:idx val="3"/>
            <c:bubble3D val="0"/>
            <c:spPr>
              <a:solidFill>
                <a:srgbClr val="FFFF00"/>
              </a:solidFill>
              <a:ln>
                <a:noFill/>
              </a:ln>
            </c:spPr>
            <c:extLst>
              <c:ext xmlns:c16="http://schemas.microsoft.com/office/drawing/2014/chart" uri="{C3380CC4-5D6E-409C-BE32-E72D297353CC}">
                <c16:uniqueId val="{00000007-29F9-4FEF-8C75-DE151014DBAE}"/>
              </c:ext>
            </c:extLst>
          </c:dPt>
          <c:dPt>
            <c:idx val="4"/>
            <c:bubble3D val="0"/>
            <c:spPr>
              <a:solidFill>
                <a:srgbClr val="00FFFF"/>
              </a:solidFill>
              <a:ln>
                <a:noFill/>
              </a:ln>
            </c:spPr>
            <c:extLst>
              <c:ext xmlns:c16="http://schemas.microsoft.com/office/drawing/2014/chart" uri="{C3380CC4-5D6E-409C-BE32-E72D297353CC}">
                <c16:uniqueId val="{00000009-29F9-4FEF-8C75-DE151014DBAE}"/>
              </c:ext>
            </c:extLst>
          </c:dPt>
          <c:dPt>
            <c:idx val="5"/>
            <c:bubble3D val="0"/>
            <c:spPr>
              <a:solidFill>
                <a:srgbClr val="FF3300"/>
              </a:solidFill>
              <a:ln>
                <a:noFill/>
              </a:ln>
            </c:spPr>
            <c:extLst>
              <c:ext xmlns:c16="http://schemas.microsoft.com/office/drawing/2014/chart" uri="{C3380CC4-5D6E-409C-BE32-E72D297353CC}">
                <c16:uniqueId val="{0000000B-29F9-4FEF-8C75-DE151014DBAE}"/>
              </c:ext>
            </c:extLst>
          </c:dPt>
          <c:dPt>
            <c:idx val="6"/>
            <c:bubble3D val="0"/>
            <c:spPr>
              <a:solidFill>
                <a:srgbClr val="FF0000"/>
              </a:solidFill>
              <a:ln>
                <a:noFill/>
              </a:ln>
            </c:spPr>
            <c:extLst>
              <c:ext xmlns:c16="http://schemas.microsoft.com/office/drawing/2014/chart" uri="{C3380CC4-5D6E-409C-BE32-E72D297353CC}">
                <c16:uniqueId val="{0000000D-29F9-4FEF-8C75-DE151014DBAE}"/>
              </c:ext>
            </c:extLst>
          </c:dPt>
          <c:dLbls>
            <c:dLbl>
              <c:idx val="0"/>
              <c:layout>
                <c:manualLayout>
                  <c:x val="6.668820707756358E-2"/>
                  <c:y val="7.802818068794031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9F9-4FEF-8C75-DE151014DBAE}"/>
                </c:ext>
              </c:extLst>
            </c:dLbl>
            <c:dLbl>
              <c:idx val="1"/>
              <c:layout>
                <c:manualLayout>
                  <c:x val="-8.2479862430989231E-2"/>
                  <c:y val="-7.43727871722401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9F9-4FEF-8C75-DE151014DBAE}"/>
                </c:ext>
              </c:extLst>
            </c:dLbl>
            <c:dLbl>
              <c:idx val="2"/>
              <c:layout>
                <c:manualLayout>
                  <c:x val="-0.20641433613901711"/>
                  <c:y val="-0.1951670120182345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9F9-4FEF-8C75-DE151014DBAE}"/>
                </c:ext>
              </c:extLst>
            </c:dLbl>
            <c:dLbl>
              <c:idx val="3"/>
              <c:layout>
                <c:manualLayout>
                  <c:x val="-0.2081817359037017"/>
                  <c:y val="-0.2106541260391852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9F9-4FEF-8C75-DE151014DBAE}"/>
                </c:ext>
              </c:extLst>
            </c:dLbl>
            <c:dLbl>
              <c:idx val="4"/>
              <c:layout>
                <c:manualLayout>
                  <c:x val="-7.7157366198790364E-2"/>
                  <c:y val="-0.1584793596913459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9F9-4FEF-8C75-DE151014DBAE}"/>
                </c:ext>
              </c:extLst>
            </c:dLbl>
            <c:dLbl>
              <c:idx val="5"/>
              <c:layout>
                <c:manualLayout>
                  <c:x val="0.12863100733098026"/>
                  <c:y val="-8.89494157916969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9F9-4FEF-8C75-DE151014DBAE}"/>
                </c:ext>
              </c:extLst>
            </c:dLbl>
            <c:dLbl>
              <c:idx val="6"/>
              <c:layout>
                <c:manualLayout>
                  <c:x val="0.14516191510543941"/>
                  <c:y val="6.747782842934106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9F9-4FEF-8C75-DE151014DBA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1.'!$B$8:$B$14</c:f>
              <c:strCache>
                <c:ptCount val="7"/>
                <c:pt idx="0">
                  <c:v>Radnici kod pravnih osoba</c:v>
                </c:pt>
                <c:pt idx="1">
                  <c:v>Radnici kod fizičkih osoba</c:v>
                </c:pt>
                <c:pt idx="2">
                  <c:v>Obrtnici</c:v>
                </c:pt>
                <c:pt idx="3">
                  <c:v>Poljoprivrednici</c:v>
                </c:pt>
                <c:pt idx="4">
                  <c:v>Samostalne profesionalne djelatnosti </c:v>
                </c:pt>
                <c:pt idx="5">
                  <c:v>Osiguranici zaposleni kod međunarodnih organizacija u inozemstvu i hrvatski državljani zaposleni na teritoriju RH kod poslodavaca sa sjedištem u inozemstvu</c:v>
                </c:pt>
                <c:pt idx="6">
                  <c:v>Produženo osiguranje</c:v>
                </c:pt>
              </c:strCache>
            </c:strRef>
          </c:cat>
          <c:val>
            <c:numRef>
              <c:f>'T 1.'!$E$8:$E$14</c:f>
              <c:numCache>
                <c:formatCode>General</c:formatCode>
                <c:ptCount val="7"/>
                <c:pt idx="0">
                  <c:v>1364748</c:v>
                </c:pt>
                <c:pt idx="1">
                  <c:v>124928</c:v>
                </c:pt>
                <c:pt idx="2">
                  <c:v>67769</c:v>
                </c:pt>
                <c:pt idx="3">
                  <c:v>19229</c:v>
                </c:pt>
                <c:pt idx="4">
                  <c:v>18925</c:v>
                </c:pt>
                <c:pt idx="5">
                  <c:v>89</c:v>
                </c:pt>
                <c:pt idx="6">
                  <c:v>4717</c:v>
                </c:pt>
              </c:numCache>
            </c:numRef>
          </c:val>
          <c:extLst>
            <c:ext xmlns:c16="http://schemas.microsoft.com/office/drawing/2014/chart" uri="{C3380CC4-5D6E-409C-BE32-E72D297353CC}">
              <c16:uniqueId val="{0000000E-29F9-4FEF-8C75-DE151014DBA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20"/>
    </c:view3D>
    <c:floor>
      <c:thickness val="0"/>
    </c:floor>
    <c:sideWall>
      <c:thickness val="0"/>
    </c:sideWall>
    <c:backWall>
      <c:thickness val="0"/>
    </c:backWall>
    <c:plotArea>
      <c:layout>
        <c:manualLayout>
          <c:layoutTarget val="inner"/>
          <c:xMode val="edge"/>
          <c:yMode val="edge"/>
          <c:x val="0.1638889714257416"/>
          <c:y val="9.605479768453673E-2"/>
          <c:w val="0.5805555555555556"/>
          <c:h val="0.89814814814814814"/>
        </c:manualLayout>
      </c:layout>
      <c:pie3DChart>
        <c:varyColors val="1"/>
        <c:ser>
          <c:idx val="0"/>
          <c:order val="0"/>
          <c:explosion val="8"/>
          <c:dPt>
            <c:idx val="0"/>
            <c:bubble3D val="0"/>
            <c:spPr>
              <a:solidFill>
                <a:srgbClr val="FA06FA"/>
              </a:solidFill>
            </c:spPr>
            <c:extLst>
              <c:ext xmlns:c16="http://schemas.microsoft.com/office/drawing/2014/chart" uri="{C3380CC4-5D6E-409C-BE32-E72D297353CC}">
                <c16:uniqueId val="{00000001-D192-48EC-9778-93656CBDB09C}"/>
              </c:ext>
            </c:extLst>
          </c:dPt>
          <c:dPt>
            <c:idx val="1"/>
            <c:bubble3D val="0"/>
            <c:spPr>
              <a:solidFill>
                <a:srgbClr val="52E84A"/>
              </a:solidFill>
            </c:spPr>
            <c:extLst>
              <c:ext xmlns:c16="http://schemas.microsoft.com/office/drawing/2014/chart" uri="{C3380CC4-5D6E-409C-BE32-E72D297353CC}">
                <c16:uniqueId val="{00000003-D192-48EC-9778-93656CBDB09C}"/>
              </c:ext>
            </c:extLst>
          </c:dPt>
          <c:dPt>
            <c:idx val="2"/>
            <c:bubble3D val="0"/>
            <c:spPr>
              <a:solidFill>
                <a:srgbClr val="FF99FF"/>
              </a:solidFill>
            </c:spPr>
            <c:extLst>
              <c:ext xmlns:c16="http://schemas.microsoft.com/office/drawing/2014/chart" uri="{C3380CC4-5D6E-409C-BE32-E72D297353CC}">
                <c16:uniqueId val="{00000005-D192-48EC-9778-93656CBDB09C}"/>
              </c:ext>
            </c:extLst>
          </c:dPt>
          <c:dPt>
            <c:idx val="3"/>
            <c:bubble3D val="0"/>
            <c:spPr>
              <a:solidFill>
                <a:srgbClr val="00FFFF"/>
              </a:solidFill>
            </c:spPr>
            <c:extLst>
              <c:ext xmlns:c16="http://schemas.microsoft.com/office/drawing/2014/chart" uri="{C3380CC4-5D6E-409C-BE32-E72D297353CC}">
                <c16:uniqueId val="{00000007-D192-48EC-9778-93656CBDB09C}"/>
              </c:ext>
            </c:extLst>
          </c:dPt>
          <c:dLbls>
            <c:dLbl>
              <c:idx val="0"/>
              <c:layout>
                <c:manualLayout>
                  <c:x val="2.2749736873056706E-2"/>
                  <c:y val="-9.429310000802314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192-48EC-9778-93656CBDB09C}"/>
                </c:ext>
              </c:extLst>
            </c:dLbl>
            <c:dLbl>
              <c:idx val="1"/>
              <c:layout>
                <c:manualLayout>
                  <c:x val="-5.8488256546507876E-2"/>
                  <c:y val="0"/>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192-48EC-9778-93656CBDB09C}"/>
                </c:ext>
              </c:extLst>
            </c:dLbl>
            <c:dLbl>
              <c:idx val="2"/>
              <c:layout>
                <c:manualLayout>
                  <c:x val="8.836240044151042E-4"/>
                  <c:y val="-0.12430681093211318"/>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192-48EC-9778-93656CBDB09C}"/>
                </c:ext>
              </c:extLst>
            </c:dLbl>
            <c:dLbl>
              <c:idx val="3"/>
              <c:layout>
                <c:manualLayout>
                  <c:x val="0.10567845284373124"/>
                  <c:y val="-7.259571922103340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192-48EC-9778-93656CBDB09C}"/>
                </c:ext>
              </c:extLst>
            </c:dLbl>
            <c:numFmt formatCode="0.00%" sourceLinked="0"/>
            <c:spPr>
              <a:noFill/>
              <a:ln>
                <a:noFill/>
              </a:ln>
              <a:effectLst/>
            </c:spPr>
            <c:txPr>
              <a:bodyPr/>
              <a:lstStyle/>
              <a:p>
                <a:pPr>
                  <a:defRPr sz="10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2.'!$C$5:$F$5</c:f>
              <c:strCache>
                <c:ptCount val="4"/>
                <c:pt idx="0">
                  <c:v>Osiguranici mlađi
od 40 godina</c:v>
                </c:pt>
                <c:pt idx="1">
                  <c:v>Osiguranici koji imaju
 40 godina ili više, a manje od 50 godina</c:v>
                </c:pt>
                <c:pt idx="2">
                  <c:v>Osiguranici koji imaju
 50 godina ili više, a manje od 60 godina</c:v>
                </c:pt>
                <c:pt idx="3">
                  <c:v>Osiguranici koji imaju
60 godina i više</c:v>
                </c:pt>
              </c:strCache>
            </c:strRef>
          </c:cat>
          <c:val>
            <c:numRef>
              <c:f>'T 2.'!$C$14:$F$14</c:f>
              <c:numCache>
                <c:formatCode>0</c:formatCode>
                <c:ptCount val="4"/>
                <c:pt idx="0">
                  <c:v>731406</c:v>
                </c:pt>
                <c:pt idx="1">
                  <c:v>418736</c:v>
                </c:pt>
                <c:pt idx="2">
                  <c:v>354539</c:v>
                </c:pt>
                <c:pt idx="3">
                  <c:v>95724</c:v>
                </c:pt>
              </c:numCache>
            </c:numRef>
          </c:val>
          <c:extLst>
            <c:ext xmlns:c16="http://schemas.microsoft.com/office/drawing/2014/chart" uri="{C3380CC4-5D6E-409C-BE32-E72D297353CC}">
              <c16:uniqueId val="{00000008-D192-48EC-9778-93656CBDB09C}"/>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 osiguranika prema spolu</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FA06FA"/>
            </a:solidFill>
          </c:spPr>
          <c:explosion val="25"/>
          <c:dPt>
            <c:idx val="0"/>
            <c:bubble3D val="0"/>
            <c:explosion val="4"/>
            <c:spPr>
              <a:solidFill>
                <a:srgbClr val="52E84A"/>
              </a:solidFill>
            </c:spPr>
            <c:extLst>
              <c:ext xmlns:c16="http://schemas.microsoft.com/office/drawing/2014/chart" uri="{C3380CC4-5D6E-409C-BE32-E72D297353CC}">
                <c16:uniqueId val="{00000001-C212-4CE6-BBF5-B0922572D5CE}"/>
              </c:ext>
            </c:extLst>
          </c:dPt>
          <c:dPt>
            <c:idx val="1"/>
            <c:bubble3D val="0"/>
            <c:spPr>
              <a:solidFill>
                <a:srgbClr val="FC60FC"/>
              </a:solidFill>
            </c:spPr>
            <c:extLst>
              <c:ext xmlns:c16="http://schemas.microsoft.com/office/drawing/2014/chart" uri="{C3380CC4-5D6E-409C-BE32-E72D297353CC}">
                <c16:uniqueId val="{00000002-C212-4CE6-BBF5-B0922572D5CE}"/>
              </c:ext>
            </c:extLst>
          </c:dPt>
          <c:dLbls>
            <c:dLbl>
              <c:idx val="0"/>
              <c:layout>
                <c:manualLayout>
                  <c:x val="-0.23710946084346091"/>
                  <c:y val="-0.10929213595136057"/>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212-4CE6-BBF5-B0922572D5CE}"/>
                </c:ext>
              </c:extLst>
            </c:dLbl>
            <c:dLbl>
              <c:idx val="1"/>
              <c:layout>
                <c:manualLayout>
                  <c:x val="0.19489146795039244"/>
                  <c:y val="6.4076547393601118E-3"/>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212-4CE6-BBF5-B0922572D5C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3.'!$D$5:$E$5</c:f>
              <c:strCache>
                <c:ptCount val="2"/>
                <c:pt idx="0">
                  <c:v>Muškarci</c:v>
                </c:pt>
                <c:pt idx="1">
                  <c:v>Žene</c:v>
                </c:pt>
              </c:strCache>
            </c:strRef>
          </c:cat>
          <c:val>
            <c:numRef>
              <c:f>'T 3.'!$D$29:$E$29</c:f>
              <c:numCache>
                <c:formatCode>0</c:formatCode>
                <c:ptCount val="2"/>
                <c:pt idx="0">
                  <c:v>844580</c:v>
                </c:pt>
                <c:pt idx="1">
                  <c:v>755825</c:v>
                </c:pt>
              </c:numCache>
            </c:numRef>
          </c:val>
          <c:extLst>
            <c:ext xmlns:c16="http://schemas.microsoft.com/office/drawing/2014/chart" uri="{C3380CC4-5D6E-409C-BE32-E72D297353CC}">
              <c16:uniqueId val="{00000003-C212-4CE6-BBF5-B0922572D5C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hr-HR" sz="900">
                <a:latin typeface="Arial" pitchFamily="34" charset="0"/>
                <a:cs typeface="Arial" pitchFamily="34" charset="0"/>
              </a:rPr>
              <a:t>Osiguranici prema županijama</a:t>
            </a:r>
          </a:p>
        </c:rich>
      </c:tx>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7.4486262611668949E-2"/>
          <c:y val="9.8786961762367606E-2"/>
          <c:w val="0.9164455360511129"/>
          <c:h val="0.48986601414922776"/>
        </c:manualLayout>
      </c:layout>
      <c:bar3DChart>
        <c:barDir val="col"/>
        <c:grouping val="clustered"/>
        <c:varyColors val="0"/>
        <c:ser>
          <c:idx val="0"/>
          <c:order val="0"/>
          <c:spPr>
            <a:solidFill>
              <a:srgbClr val="CC00CC"/>
            </a:solidFill>
          </c:spPr>
          <c:invertIfNegative val="0"/>
          <c:cat>
            <c:strRef>
              <c:f>'T 4.'!$B$7:$B$27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4.'!$J$7:$J$27</c:f>
              <c:numCache>
                <c:formatCode>0</c:formatCode>
                <c:ptCount val="21"/>
                <c:pt idx="0">
                  <c:v>82241</c:v>
                </c:pt>
                <c:pt idx="1">
                  <c:v>37669</c:v>
                </c:pt>
                <c:pt idx="2">
                  <c:v>40412</c:v>
                </c:pt>
                <c:pt idx="3">
                  <c:v>35759</c:v>
                </c:pt>
                <c:pt idx="4">
                  <c:v>65408</c:v>
                </c:pt>
                <c:pt idx="5">
                  <c:v>34283</c:v>
                </c:pt>
                <c:pt idx="6">
                  <c:v>31684</c:v>
                </c:pt>
                <c:pt idx="7">
                  <c:v>122577</c:v>
                </c:pt>
                <c:pt idx="8">
                  <c:v>17902</c:v>
                </c:pt>
                <c:pt idx="9">
                  <c:v>21214</c:v>
                </c:pt>
                <c:pt idx="10">
                  <c:v>19438</c:v>
                </c:pt>
                <c:pt idx="11">
                  <c:v>39302</c:v>
                </c:pt>
                <c:pt idx="12">
                  <c:v>62028</c:v>
                </c:pt>
                <c:pt idx="13">
                  <c:v>89185</c:v>
                </c:pt>
                <c:pt idx="14">
                  <c:v>36416</c:v>
                </c:pt>
                <c:pt idx="15">
                  <c:v>42568</c:v>
                </c:pt>
                <c:pt idx="16">
                  <c:v>169723</c:v>
                </c:pt>
                <c:pt idx="17">
                  <c:v>102127</c:v>
                </c:pt>
                <c:pt idx="18">
                  <c:v>53404</c:v>
                </c:pt>
                <c:pt idx="19">
                  <c:v>41048</c:v>
                </c:pt>
                <c:pt idx="20">
                  <c:v>456017</c:v>
                </c:pt>
              </c:numCache>
            </c:numRef>
          </c:val>
          <c:extLst>
            <c:ext xmlns:c16="http://schemas.microsoft.com/office/drawing/2014/chart" uri="{C3380CC4-5D6E-409C-BE32-E72D297353CC}">
              <c16:uniqueId val="{00000000-E53C-4DF4-852E-90ED27E1EECB}"/>
            </c:ext>
          </c:extLst>
        </c:ser>
        <c:dLbls>
          <c:showLegendKey val="0"/>
          <c:showVal val="0"/>
          <c:showCatName val="0"/>
          <c:showSerName val="0"/>
          <c:showPercent val="0"/>
          <c:showBubbleSize val="0"/>
        </c:dLbls>
        <c:gapWidth val="150"/>
        <c:shape val="box"/>
        <c:axId val="85684608"/>
        <c:axId val="85686528"/>
        <c:axId val="0"/>
      </c:bar3DChart>
      <c:catAx>
        <c:axId val="85684608"/>
        <c:scaling>
          <c:orientation val="minMax"/>
        </c:scaling>
        <c:delete val="0"/>
        <c:axPos val="b"/>
        <c:title>
          <c:tx>
            <c:rich>
              <a:bodyPr/>
              <a:lstStyle/>
              <a:p>
                <a:pPr>
                  <a:defRPr sz="800" b="1">
                    <a:latin typeface="Arial" pitchFamily="34" charset="0"/>
                    <a:cs typeface="Arial" pitchFamily="34" charset="0"/>
                  </a:defRPr>
                </a:pPr>
                <a:r>
                  <a:rPr lang="en-US" sz="800" b="1">
                    <a:latin typeface="Arial" pitchFamily="34" charset="0"/>
                    <a:cs typeface="Arial" pitchFamily="34" charset="0"/>
                  </a:rPr>
                  <a:t>Županija</a:t>
                </a:r>
              </a:p>
            </c:rich>
          </c:tx>
          <c:layout>
            <c:manualLayout>
              <c:xMode val="edge"/>
              <c:yMode val="edge"/>
              <c:x val="0.57748015443023748"/>
              <c:y val="0.92663909505306585"/>
            </c:manualLayout>
          </c:layout>
          <c:overlay val="0"/>
        </c:title>
        <c:numFmt formatCode="General" sourceLinked="0"/>
        <c:majorTickMark val="out"/>
        <c:minorTickMark val="none"/>
        <c:tickLblPos val="nextTo"/>
        <c:txPr>
          <a:bodyPr rot="-5400000" vert="horz"/>
          <a:lstStyle/>
          <a:p>
            <a:pPr>
              <a:defRPr sz="800">
                <a:latin typeface="+mn-lt"/>
                <a:cs typeface="Arial" pitchFamily="34" charset="0"/>
              </a:defRPr>
            </a:pPr>
            <a:endParaRPr lang="sr-Latn-RS"/>
          </a:p>
        </c:txPr>
        <c:crossAx val="85686528"/>
        <c:crosses val="autoZero"/>
        <c:auto val="1"/>
        <c:lblAlgn val="ctr"/>
        <c:lblOffset val="100"/>
        <c:noMultiLvlLbl val="0"/>
      </c:catAx>
      <c:valAx>
        <c:axId val="85686528"/>
        <c:scaling>
          <c:orientation val="minMax"/>
        </c:scaling>
        <c:delete val="0"/>
        <c:axPos val="l"/>
        <c:majorGridlines>
          <c:spPr>
            <a:ln>
              <a:noFill/>
            </a:ln>
          </c:spPr>
        </c:majorGridlines>
        <c:title>
          <c:tx>
            <c:rich>
              <a:bodyPr rot="-5400000" vert="horz"/>
              <a:lstStyle/>
              <a:p>
                <a:pPr>
                  <a:defRPr sz="800" b="0">
                    <a:latin typeface="Arial" pitchFamily="34" charset="0"/>
                    <a:cs typeface="Arial" pitchFamily="34" charset="0"/>
                  </a:defRPr>
                </a:pPr>
                <a:r>
                  <a:rPr lang="hr-HR" sz="800" b="0">
                    <a:latin typeface="Arial" pitchFamily="34" charset="0"/>
                    <a:cs typeface="Arial" pitchFamily="34" charset="0"/>
                  </a:rPr>
                  <a:t>Broj osiguranika</a:t>
                </a:r>
              </a:p>
            </c:rich>
          </c:tx>
          <c:layout>
            <c:manualLayout>
              <c:xMode val="edge"/>
              <c:yMode val="edge"/>
              <c:x val="1.056996315827494E-2"/>
              <c:y val="0.22830388575749341"/>
            </c:manualLayout>
          </c:layout>
          <c:overlay val="0"/>
        </c:title>
        <c:numFmt formatCode="0" sourceLinked="1"/>
        <c:majorTickMark val="out"/>
        <c:minorTickMark val="none"/>
        <c:tickLblPos val="nextTo"/>
        <c:txPr>
          <a:bodyPr/>
          <a:lstStyle/>
          <a:p>
            <a:pPr>
              <a:defRPr sz="700">
                <a:latin typeface="Arial" pitchFamily="34" charset="0"/>
                <a:cs typeface="Arial" pitchFamily="34" charset="0"/>
              </a:defRPr>
            </a:pPr>
            <a:endParaRPr lang="sr-Latn-RS"/>
          </a:p>
        </c:txPr>
        <c:crossAx val="85684608"/>
        <c:crosses val="autoZero"/>
        <c:crossBetween val="between"/>
      </c:valAx>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osiguranici/korisnici starosne i prijevremene starosne mirovine koji rade do polovice punog radnog vremena </a:t>
            </a:r>
          </a:p>
          <a:p>
            <a:pPr>
              <a:defRPr sz="1100">
                <a:solidFill>
                  <a:srgbClr val="FFFF00"/>
                </a:solidFill>
              </a:defRPr>
            </a:pPr>
            <a:r>
              <a:rPr lang="hr-HR" sz="1100">
                <a:solidFill>
                  <a:srgbClr val="FFFF00"/>
                </a:solidFill>
              </a:rPr>
              <a:t>prema djelatnostima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6463169376555204E-2"/>
          <c:y val="0.12596774193548388"/>
          <c:w val="0.91972730681392101"/>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5.'!$D$6:$D$26</c:f>
              <c:numCache>
                <c:formatCode>General</c:formatCode>
                <c:ptCount val="21"/>
                <c:pt idx="0">
                  <c:v>135</c:v>
                </c:pt>
                <c:pt idx="1">
                  <c:v>18</c:v>
                </c:pt>
                <c:pt idx="2">
                  <c:v>988</c:v>
                </c:pt>
                <c:pt idx="3">
                  <c:v>13</c:v>
                </c:pt>
                <c:pt idx="4">
                  <c:v>47</c:v>
                </c:pt>
                <c:pt idx="5">
                  <c:v>850</c:v>
                </c:pt>
                <c:pt idx="6">
                  <c:v>1131</c:v>
                </c:pt>
                <c:pt idx="7">
                  <c:v>779</c:v>
                </c:pt>
                <c:pt idx="8">
                  <c:v>471</c:v>
                </c:pt>
                <c:pt idx="9">
                  <c:v>111</c:v>
                </c:pt>
                <c:pt idx="10">
                  <c:v>53</c:v>
                </c:pt>
                <c:pt idx="11">
                  <c:v>60</c:v>
                </c:pt>
                <c:pt idx="12">
                  <c:v>1074</c:v>
                </c:pt>
                <c:pt idx="13">
                  <c:v>538</c:v>
                </c:pt>
                <c:pt idx="14">
                  <c:v>7</c:v>
                </c:pt>
                <c:pt idx="15">
                  <c:v>136</c:v>
                </c:pt>
                <c:pt idx="16">
                  <c:v>320</c:v>
                </c:pt>
                <c:pt idx="17">
                  <c:v>73</c:v>
                </c:pt>
                <c:pt idx="18">
                  <c:v>121</c:v>
                </c:pt>
                <c:pt idx="19">
                  <c:v>5</c:v>
                </c:pt>
                <c:pt idx="20">
                  <c:v>0</c:v>
                </c:pt>
              </c:numCache>
            </c:numRef>
          </c:val>
          <c:extLst>
            <c:ext xmlns:c16="http://schemas.microsoft.com/office/drawing/2014/chart" uri="{C3380CC4-5D6E-409C-BE32-E72D297353CC}">
              <c16:uniqueId val="{00000000-AABC-40BC-ACE4-2F2367852BB9}"/>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5.'!$E$6:$E$26</c:f>
              <c:numCache>
                <c:formatCode>General</c:formatCode>
                <c:ptCount val="21"/>
                <c:pt idx="0">
                  <c:v>57</c:v>
                </c:pt>
                <c:pt idx="1">
                  <c:v>4</c:v>
                </c:pt>
                <c:pt idx="2">
                  <c:v>419</c:v>
                </c:pt>
                <c:pt idx="3">
                  <c:v>2</c:v>
                </c:pt>
                <c:pt idx="4">
                  <c:v>20</c:v>
                </c:pt>
                <c:pt idx="5">
                  <c:v>153</c:v>
                </c:pt>
                <c:pt idx="6">
                  <c:v>1019</c:v>
                </c:pt>
                <c:pt idx="7">
                  <c:v>68</c:v>
                </c:pt>
                <c:pt idx="8">
                  <c:v>704</c:v>
                </c:pt>
                <c:pt idx="9">
                  <c:v>72</c:v>
                </c:pt>
                <c:pt idx="10">
                  <c:v>66</c:v>
                </c:pt>
                <c:pt idx="11">
                  <c:v>58</c:v>
                </c:pt>
                <c:pt idx="12">
                  <c:v>776</c:v>
                </c:pt>
                <c:pt idx="13">
                  <c:v>242</c:v>
                </c:pt>
                <c:pt idx="14">
                  <c:v>25</c:v>
                </c:pt>
                <c:pt idx="15">
                  <c:v>233</c:v>
                </c:pt>
                <c:pt idx="16">
                  <c:v>467</c:v>
                </c:pt>
                <c:pt idx="17">
                  <c:v>40</c:v>
                </c:pt>
                <c:pt idx="18">
                  <c:v>176</c:v>
                </c:pt>
                <c:pt idx="19">
                  <c:v>20</c:v>
                </c:pt>
                <c:pt idx="20">
                  <c:v>2</c:v>
                </c:pt>
              </c:numCache>
            </c:numRef>
          </c:val>
          <c:extLst>
            <c:ext xmlns:c16="http://schemas.microsoft.com/office/drawing/2014/chart" uri="{C3380CC4-5D6E-409C-BE32-E72D297353CC}">
              <c16:uniqueId val="{00000001-AABC-40BC-ACE4-2F2367852BB9}"/>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14327062105928193"/>
          <c:y val="0.19369591905850478"/>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osiguranici/korisnici starosne i prijevremene starosne mirovine koji rade do polovice punog radnog vremena </a:t>
            </a:r>
          </a:p>
          <a:p>
            <a:pPr>
              <a:defRPr sz="1100">
                <a:solidFill>
                  <a:srgbClr val="FFFF00"/>
                </a:solidFill>
              </a:defRPr>
            </a:pPr>
            <a:r>
              <a:rPr lang="hr-HR" sz="1100">
                <a:solidFill>
                  <a:srgbClr val="FFFF00"/>
                </a:solidFill>
              </a:rPr>
              <a:t>prema županijama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6.'!$E$5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6.'!$E$7:$E$27</c:f>
              <c:numCache>
                <c:formatCode>0</c:formatCode>
                <c:ptCount val="21"/>
                <c:pt idx="0">
                  <c:v>376</c:v>
                </c:pt>
                <c:pt idx="1">
                  <c:v>113</c:v>
                </c:pt>
                <c:pt idx="2">
                  <c:v>112</c:v>
                </c:pt>
                <c:pt idx="3">
                  <c:v>133</c:v>
                </c:pt>
                <c:pt idx="4">
                  <c:v>246</c:v>
                </c:pt>
                <c:pt idx="5">
                  <c:v>68</c:v>
                </c:pt>
                <c:pt idx="6">
                  <c:v>114</c:v>
                </c:pt>
                <c:pt idx="7">
                  <c:v>847</c:v>
                </c:pt>
                <c:pt idx="8">
                  <c:v>64</c:v>
                </c:pt>
                <c:pt idx="9">
                  <c:v>68</c:v>
                </c:pt>
                <c:pt idx="10">
                  <c:v>57</c:v>
                </c:pt>
                <c:pt idx="11">
                  <c:v>147</c:v>
                </c:pt>
                <c:pt idx="12">
                  <c:v>275</c:v>
                </c:pt>
                <c:pt idx="13">
                  <c:v>280</c:v>
                </c:pt>
                <c:pt idx="14">
                  <c:v>158</c:v>
                </c:pt>
                <c:pt idx="15">
                  <c:v>102</c:v>
                </c:pt>
                <c:pt idx="16">
                  <c:v>763</c:v>
                </c:pt>
                <c:pt idx="17">
                  <c:v>638</c:v>
                </c:pt>
                <c:pt idx="18">
                  <c:v>278</c:v>
                </c:pt>
                <c:pt idx="19">
                  <c:v>156</c:v>
                </c:pt>
                <c:pt idx="20">
                  <c:v>1936</c:v>
                </c:pt>
              </c:numCache>
            </c:numRef>
          </c:val>
          <c:extLst>
            <c:ext xmlns:c16="http://schemas.microsoft.com/office/drawing/2014/chart" uri="{C3380CC4-5D6E-409C-BE32-E72D297353CC}">
              <c16:uniqueId val="{00000000-D0B7-48D2-AEA0-A68870583D45}"/>
            </c:ext>
          </c:extLst>
        </c:ser>
        <c:ser>
          <c:idx val="1"/>
          <c:order val="1"/>
          <c:tx>
            <c:strRef>
              <c:f>'T 6.'!$F$5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6.'!$F$7:$F$27</c:f>
              <c:numCache>
                <c:formatCode>0</c:formatCode>
                <c:ptCount val="21"/>
                <c:pt idx="0">
                  <c:v>208</c:v>
                </c:pt>
                <c:pt idx="1">
                  <c:v>61</c:v>
                </c:pt>
                <c:pt idx="2">
                  <c:v>59</c:v>
                </c:pt>
                <c:pt idx="3">
                  <c:v>92</c:v>
                </c:pt>
                <c:pt idx="4">
                  <c:v>161</c:v>
                </c:pt>
                <c:pt idx="5">
                  <c:v>48</c:v>
                </c:pt>
                <c:pt idx="6">
                  <c:v>66</c:v>
                </c:pt>
                <c:pt idx="7">
                  <c:v>601</c:v>
                </c:pt>
                <c:pt idx="8">
                  <c:v>35</c:v>
                </c:pt>
                <c:pt idx="9">
                  <c:v>34</c:v>
                </c:pt>
                <c:pt idx="10">
                  <c:v>28</c:v>
                </c:pt>
                <c:pt idx="11">
                  <c:v>48</c:v>
                </c:pt>
                <c:pt idx="12">
                  <c:v>178</c:v>
                </c:pt>
                <c:pt idx="13">
                  <c:v>170</c:v>
                </c:pt>
                <c:pt idx="14">
                  <c:v>142</c:v>
                </c:pt>
                <c:pt idx="15">
                  <c:v>67</c:v>
                </c:pt>
                <c:pt idx="16">
                  <c:v>469</c:v>
                </c:pt>
                <c:pt idx="17">
                  <c:v>500</c:v>
                </c:pt>
                <c:pt idx="18">
                  <c:v>202</c:v>
                </c:pt>
                <c:pt idx="19">
                  <c:v>89</c:v>
                </c:pt>
                <c:pt idx="20">
                  <c:v>1369</c:v>
                </c:pt>
              </c:numCache>
            </c:numRef>
          </c:val>
          <c:extLst>
            <c:ext xmlns:c16="http://schemas.microsoft.com/office/drawing/2014/chart" uri="{C3380CC4-5D6E-409C-BE32-E72D297353CC}">
              <c16:uniqueId val="{00000001-D0B7-48D2-AEA0-A68870583D45}"/>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DJELATNOSTIMA I SPOLU </a:t>
            </a:r>
          </a:p>
        </c:rich>
      </c:tx>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5453254126755967E-2"/>
          <c:y val="0.11193258737394668"/>
          <c:w val="0.94454674587324405"/>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7.'!$D$6:$D$26</c:f>
              <c:numCache>
                <c:formatCode>0</c:formatCode>
                <c:ptCount val="21"/>
                <c:pt idx="0">
                  <c:v>1553</c:v>
                </c:pt>
                <c:pt idx="1">
                  <c:v>100</c:v>
                </c:pt>
                <c:pt idx="2">
                  <c:v>15114</c:v>
                </c:pt>
                <c:pt idx="3">
                  <c:v>817</c:v>
                </c:pt>
                <c:pt idx="4">
                  <c:v>786</c:v>
                </c:pt>
                <c:pt idx="5">
                  <c:v>7555</c:v>
                </c:pt>
                <c:pt idx="6">
                  <c:v>11595</c:v>
                </c:pt>
                <c:pt idx="7">
                  <c:v>3991</c:v>
                </c:pt>
                <c:pt idx="8">
                  <c:v>5799</c:v>
                </c:pt>
                <c:pt idx="9">
                  <c:v>5147</c:v>
                </c:pt>
                <c:pt idx="10">
                  <c:v>888</c:v>
                </c:pt>
                <c:pt idx="11">
                  <c:v>563</c:v>
                </c:pt>
                <c:pt idx="12">
                  <c:v>4550</c:v>
                </c:pt>
                <c:pt idx="13">
                  <c:v>2323</c:v>
                </c:pt>
                <c:pt idx="14">
                  <c:v>1982</c:v>
                </c:pt>
                <c:pt idx="15">
                  <c:v>459</c:v>
                </c:pt>
                <c:pt idx="16">
                  <c:v>2486</c:v>
                </c:pt>
                <c:pt idx="17">
                  <c:v>811</c:v>
                </c:pt>
                <c:pt idx="18">
                  <c:v>970</c:v>
                </c:pt>
                <c:pt idx="19">
                  <c:v>17</c:v>
                </c:pt>
                <c:pt idx="20">
                  <c:v>3</c:v>
                </c:pt>
              </c:numCache>
            </c:numRef>
          </c:val>
          <c:extLst>
            <c:ext xmlns:c16="http://schemas.microsoft.com/office/drawing/2014/chart" uri="{C3380CC4-5D6E-409C-BE32-E72D297353CC}">
              <c16:uniqueId val="{00000000-E569-4888-B1D3-60AF9A43E927}"/>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7.'!$E$6:$E$26</c:f>
              <c:numCache>
                <c:formatCode>0</c:formatCode>
                <c:ptCount val="21"/>
                <c:pt idx="0">
                  <c:v>700</c:v>
                </c:pt>
                <c:pt idx="1">
                  <c:v>17</c:v>
                </c:pt>
                <c:pt idx="2">
                  <c:v>6477</c:v>
                </c:pt>
                <c:pt idx="3">
                  <c:v>258</c:v>
                </c:pt>
                <c:pt idx="4">
                  <c:v>234</c:v>
                </c:pt>
                <c:pt idx="5">
                  <c:v>1090</c:v>
                </c:pt>
                <c:pt idx="6">
                  <c:v>10997</c:v>
                </c:pt>
                <c:pt idx="7">
                  <c:v>1280</c:v>
                </c:pt>
                <c:pt idx="8">
                  <c:v>6070</c:v>
                </c:pt>
                <c:pt idx="9">
                  <c:v>2551</c:v>
                </c:pt>
                <c:pt idx="10">
                  <c:v>1748</c:v>
                </c:pt>
                <c:pt idx="11">
                  <c:v>348</c:v>
                </c:pt>
                <c:pt idx="12">
                  <c:v>5168</c:v>
                </c:pt>
                <c:pt idx="13">
                  <c:v>1605</c:v>
                </c:pt>
                <c:pt idx="14">
                  <c:v>1704</c:v>
                </c:pt>
                <c:pt idx="15">
                  <c:v>1632</c:v>
                </c:pt>
                <c:pt idx="16">
                  <c:v>7594</c:v>
                </c:pt>
                <c:pt idx="17">
                  <c:v>1207</c:v>
                </c:pt>
                <c:pt idx="18">
                  <c:v>3460</c:v>
                </c:pt>
                <c:pt idx="19">
                  <c:v>109</c:v>
                </c:pt>
                <c:pt idx="20">
                  <c:v>5</c:v>
                </c:pt>
              </c:numCache>
            </c:numRef>
          </c:val>
          <c:extLst>
            <c:ext xmlns:c16="http://schemas.microsoft.com/office/drawing/2014/chart" uri="{C3380CC4-5D6E-409C-BE32-E72D297353CC}">
              <c16:uniqueId val="{00000001-E569-4888-B1D3-60AF9A43E927}"/>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0546771314328838"/>
          <c:y val="0.22176610029009533"/>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ŽUPANIJAMA I SPOLU</a:t>
            </a:r>
          </a:p>
        </c:rich>
      </c:tx>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8.'!$E$5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8.'!$E$7:$E$27</c:f>
              <c:numCache>
                <c:formatCode>0</c:formatCode>
                <c:ptCount val="21"/>
                <c:pt idx="0">
                  <c:v>5205</c:v>
                </c:pt>
                <c:pt idx="1">
                  <c:v>2270</c:v>
                </c:pt>
                <c:pt idx="2">
                  <c:v>1493</c:v>
                </c:pt>
                <c:pt idx="3">
                  <c:v>1329</c:v>
                </c:pt>
                <c:pt idx="4">
                  <c:v>3951</c:v>
                </c:pt>
                <c:pt idx="5">
                  <c:v>1668</c:v>
                </c:pt>
                <c:pt idx="6">
                  <c:v>1232</c:v>
                </c:pt>
                <c:pt idx="7">
                  <c:v>3836</c:v>
                </c:pt>
                <c:pt idx="8">
                  <c:v>511</c:v>
                </c:pt>
                <c:pt idx="9">
                  <c:v>862</c:v>
                </c:pt>
                <c:pt idx="10">
                  <c:v>759</c:v>
                </c:pt>
                <c:pt idx="11">
                  <c:v>2039</c:v>
                </c:pt>
                <c:pt idx="12">
                  <c:v>1997</c:v>
                </c:pt>
                <c:pt idx="13">
                  <c:v>4067</c:v>
                </c:pt>
                <c:pt idx="14">
                  <c:v>1112</c:v>
                </c:pt>
                <c:pt idx="15">
                  <c:v>1604</c:v>
                </c:pt>
                <c:pt idx="16">
                  <c:v>5304</c:v>
                </c:pt>
                <c:pt idx="17">
                  <c:v>3082</c:v>
                </c:pt>
                <c:pt idx="18">
                  <c:v>1351</c:v>
                </c:pt>
                <c:pt idx="19">
                  <c:v>2425</c:v>
                </c:pt>
                <c:pt idx="20">
                  <c:v>21435</c:v>
                </c:pt>
              </c:numCache>
            </c:numRef>
          </c:val>
          <c:extLst>
            <c:ext xmlns:c16="http://schemas.microsoft.com/office/drawing/2014/chart" uri="{C3380CC4-5D6E-409C-BE32-E72D297353CC}">
              <c16:uniqueId val="{00000000-961D-4655-A026-5575AA30EF1D}"/>
            </c:ext>
          </c:extLst>
        </c:ser>
        <c:ser>
          <c:idx val="1"/>
          <c:order val="1"/>
          <c:tx>
            <c:strRef>
              <c:f>'T 8.'!$F$5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8.'!$F$7:$F$27</c:f>
              <c:numCache>
                <c:formatCode>0</c:formatCode>
                <c:ptCount val="21"/>
                <c:pt idx="0">
                  <c:v>2978</c:v>
                </c:pt>
                <c:pt idx="1">
                  <c:v>1509</c:v>
                </c:pt>
                <c:pt idx="2">
                  <c:v>1360</c:v>
                </c:pt>
                <c:pt idx="3">
                  <c:v>1011</c:v>
                </c:pt>
                <c:pt idx="4">
                  <c:v>2696</c:v>
                </c:pt>
                <c:pt idx="5">
                  <c:v>1276</c:v>
                </c:pt>
                <c:pt idx="6">
                  <c:v>864</c:v>
                </c:pt>
                <c:pt idx="7">
                  <c:v>3557</c:v>
                </c:pt>
                <c:pt idx="8">
                  <c:v>408</c:v>
                </c:pt>
                <c:pt idx="9">
                  <c:v>620</c:v>
                </c:pt>
                <c:pt idx="10">
                  <c:v>513</c:v>
                </c:pt>
                <c:pt idx="11">
                  <c:v>1272</c:v>
                </c:pt>
                <c:pt idx="12">
                  <c:v>1806</c:v>
                </c:pt>
                <c:pt idx="13">
                  <c:v>2861</c:v>
                </c:pt>
                <c:pt idx="14">
                  <c:v>908</c:v>
                </c:pt>
                <c:pt idx="15">
                  <c:v>1126</c:v>
                </c:pt>
                <c:pt idx="16">
                  <c:v>4962</c:v>
                </c:pt>
                <c:pt idx="17">
                  <c:v>2414</c:v>
                </c:pt>
                <c:pt idx="18">
                  <c:v>1029</c:v>
                </c:pt>
                <c:pt idx="19">
                  <c:v>1656</c:v>
                </c:pt>
                <c:pt idx="20">
                  <c:v>19452</c:v>
                </c:pt>
              </c:numCache>
            </c:numRef>
          </c:val>
          <c:extLst>
            <c:ext xmlns:c16="http://schemas.microsoft.com/office/drawing/2014/chart" uri="{C3380CC4-5D6E-409C-BE32-E72D297353CC}">
              <c16:uniqueId val="{00000001-961D-4655-A026-5575AA30EF1D}"/>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95250</xdr:colOff>
      <xdr:row>23</xdr:row>
      <xdr:rowOff>28575</xdr:rowOff>
    </xdr:from>
    <xdr:to>
      <xdr:col>5</xdr:col>
      <xdr:colOff>590550</xdr:colOff>
      <xdr:row>56</xdr:row>
      <xdr:rowOff>76200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18</xdr:row>
      <xdr:rowOff>38100</xdr:rowOff>
    </xdr:from>
    <xdr:to>
      <xdr:col>7</xdr:col>
      <xdr:colOff>619125</xdr:colOff>
      <xdr:row>47</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31</xdr:row>
      <xdr:rowOff>57150</xdr:rowOff>
    </xdr:from>
    <xdr:to>
      <xdr:col>6</xdr:col>
      <xdr:colOff>0</xdr:colOff>
      <xdr:row>54</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28</xdr:row>
      <xdr:rowOff>152400</xdr:rowOff>
    </xdr:from>
    <xdr:to>
      <xdr:col>10</xdr:col>
      <xdr:colOff>619125</xdr:colOff>
      <xdr:row>51</xdr:row>
      <xdr:rowOff>19050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xdr:colOff>
      <xdr:row>29</xdr:row>
      <xdr:rowOff>9525</xdr:rowOff>
    </xdr:from>
    <xdr:to>
      <xdr:col>5</xdr:col>
      <xdr:colOff>723899</xdr:colOff>
      <xdr:row>57</xdr:row>
      <xdr:rowOff>28575</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114299</xdr:colOff>
      <xdr:row>28</xdr:row>
      <xdr:rowOff>161924</xdr:rowOff>
    </xdr:from>
    <xdr:to>
      <xdr:col>7</xdr:col>
      <xdr:colOff>723899</xdr:colOff>
      <xdr:row>61</xdr:row>
      <xdr:rowOff>142874</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28574</xdr:colOff>
      <xdr:row>28</xdr:row>
      <xdr:rowOff>38101</xdr:rowOff>
    </xdr:from>
    <xdr:to>
      <xdr:col>5</xdr:col>
      <xdr:colOff>733424</xdr:colOff>
      <xdr:row>47</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104774</xdr:colOff>
      <xdr:row>28</xdr:row>
      <xdr:rowOff>66674</xdr:rowOff>
    </xdr:from>
    <xdr:to>
      <xdr:col>7</xdr:col>
      <xdr:colOff>714374</xdr:colOff>
      <xdr:row>52</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tabSelected="1" topLeftCell="A13" zoomScaleNormal="100" workbookViewId="0">
      <selection activeCell="J28" sqref="J28"/>
    </sheetView>
  </sheetViews>
  <sheetFormatPr defaultRowHeight="12.75" x14ac:dyDescent="0.2"/>
  <cols>
    <col min="1" max="1" width="5.85546875" style="3" customWidth="1"/>
    <col min="2" max="2" width="40.5703125" style="3" customWidth="1"/>
    <col min="3" max="5" width="12.7109375" style="3" customWidth="1"/>
    <col min="6" max="7" width="10.140625" style="3" customWidth="1"/>
    <col min="8" max="8" width="10.140625" style="69" customWidth="1"/>
    <col min="9" max="9" width="34.140625" style="69" bestFit="1" customWidth="1"/>
    <col min="10" max="11" width="10.7109375" style="3" customWidth="1"/>
    <col min="12" max="12" width="12.140625" style="3" customWidth="1"/>
    <col min="13" max="16384" width="9.140625" style="3"/>
  </cols>
  <sheetData>
    <row r="2" spans="1:11" ht="13.5" customHeight="1" x14ac:dyDescent="0.25">
      <c r="A2" s="153" t="s">
        <v>0</v>
      </c>
      <c r="B2" s="153"/>
      <c r="C2" s="153"/>
      <c r="D2" s="153"/>
      <c r="E2" s="153"/>
      <c r="F2" s="23"/>
      <c r="G2" s="23"/>
      <c r="H2" s="83"/>
      <c r="I2" s="84"/>
    </row>
    <row r="3" spans="1:11" ht="13.5" customHeight="1" x14ac:dyDescent="0.2"/>
    <row r="4" spans="1:11" x14ac:dyDescent="0.2">
      <c r="A4" s="5" t="s">
        <v>123</v>
      </c>
      <c r="B4" s="5"/>
      <c r="C4" s="5"/>
      <c r="D4" s="5"/>
      <c r="E4" s="5"/>
      <c r="H4" s="85"/>
    </row>
    <row r="5" spans="1:11" ht="25.5" customHeight="1" x14ac:dyDescent="0.2">
      <c r="A5" s="154" t="s">
        <v>2</v>
      </c>
      <c r="B5" s="156" t="s">
        <v>3</v>
      </c>
      <c r="C5" s="158" t="s">
        <v>137</v>
      </c>
      <c r="D5" s="159"/>
      <c r="E5" s="160"/>
    </row>
    <row r="6" spans="1:11" ht="15.75" customHeight="1" x14ac:dyDescent="0.2">
      <c r="A6" s="155"/>
      <c r="B6" s="157"/>
      <c r="C6" s="86" t="s">
        <v>4</v>
      </c>
      <c r="D6" s="87" t="s">
        <v>5</v>
      </c>
      <c r="E6" s="88" t="s">
        <v>6</v>
      </c>
    </row>
    <row r="7" spans="1:11" s="15" customFormat="1" ht="9" customHeight="1" x14ac:dyDescent="0.15">
      <c r="A7" s="11">
        <v>0</v>
      </c>
      <c r="B7" s="14">
        <v>1</v>
      </c>
      <c r="C7" s="13">
        <v>2</v>
      </c>
      <c r="D7" s="14">
        <v>3</v>
      </c>
      <c r="E7" s="63">
        <v>4</v>
      </c>
      <c r="H7" s="89"/>
      <c r="I7" s="89"/>
    </row>
    <row r="8" spans="1:11" ht="15" customHeight="1" x14ac:dyDescent="0.2">
      <c r="A8" s="64" t="s">
        <v>7</v>
      </c>
      <c r="B8" s="65" t="s">
        <v>8</v>
      </c>
      <c r="C8" s="90">
        <v>709876</v>
      </c>
      <c r="D8" s="91">
        <v>654872</v>
      </c>
      <c r="E8" s="92">
        <f>SUM(C8:D8)</f>
        <v>1364748</v>
      </c>
      <c r="G8" s="39"/>
      <c r="I8" s="93"/>
      <c r="K8" s="56"/>
    </row>
    <row r="9" spans="1:11" ht="15" customHeight="1" x14ac:dyDescent="0.2">
      <c r="A9" s="64" t="s">
        <v>9</v>
      </c>
      <c r="B9" s="65" t="s">
        <v>10</v>
      </c>
      <c r="C9" s="94">
        <v>62968</v>
      </c>
      <c r="D9" s="95">
        <v>61960</v>
      </c>
      <c r="E9" s="19">
        <f t="shared" ref="E9:E14" si="0">SUM(C9:D9)</f>
        <v>124928</v>
      </c>
      <c r="G9" s="39"/>
      <c r="I9" s="93"/>
      <c r="K9" s="56"/>
    </row>
    <row r="10" spans="1:11" ht="15" customHeight="1" x14ac:dyDescent="0.2">
      <c r="A10" s="64" t="s">
        <v>11</v>
      </c>
      <c r="B10" s="65" t="s">
        <v>12</v>
      </c>
      <c r="C10" s="94">
        <v>44820</v>
      </c>
      <c r="D10" s="95">
        <v>22949</v>
      </c>
      <c r="E10" s="19">
        <f t="shared" si="0"/>
        <v>67769</v>
      </c>
      <c r="G10" s="39"/>
      <c r="I10" s="93"/>
      <c r="K10" s="56"/>
    </row>
    <row r="11" spans="1:11" ht="15" customHeight="1" x14ac:dyDescent="0.2">
      <c r="A11" s="64" t="s">
        <v>13</v>
      </c>
      <c r="B11" s="65" t="s">
        <v>14</v>
      </c>
      <c r="C11" s="94">
        <v>12955</v>
      </c>
      <c r="D11" s="95">
        <v>6274</v>
      </c>
      <c r="E11" s="19">
        <f t="shared" si="0"/>
        <v>19229</v>
      </c>
      <c r="G11" s="39"/>
      <c r="I11" s="93"/>
      <c r="K11" s="56"/>
    </row>
    <row r="12" spans="1:11" ht="15" customHeight="1" x14ac:dyDescent="0.2">
      <c r="A12" s="64" t="s">
        <v>15</v>
      </c>
      <c r="B12" s="65" t="s">
        <v>16</v>
      </c>
      <c r="C12" s="94">
        <v>11646</v>
      </c>
      <c r="D12" s="95">
        <v>7279</v>
      </c>
      <c r="E12" s="19">
        <f t="shared" si="0"/>
        <v>18925</v>
      </c>
      <c r="G12" s="39"/>
      <c r="I12" s="93"/>
      <c r="K12" s="56"/>
    </row>
    <row r="13" spans="1:11" ht="51" customHeight="1" x14ac:dyDescent="0.2">
      <c r="A13" s="48" t="s">
        <v>17</v>
      </c>
      <c r="B13" s="76" t="s">
        <v>18</v>
      </c>
      <c r="C13" s="133">
        <v>84</v>
      </c>
      <c r="D13" s="134">
        <v>5</v>
      </c>
      <c r="E13" s="135">
        <f t="shared" si="0"/>
        <v>89</v>
      </c>
      <c r="G13" s="39"/>
      <c r="I13" s="96"/>
      <c r="K13" s="56"/>
    </row>
    <row r="14" spans="1:11" ht="15" customHeight="1" x14ac:dyDescent="0.2">
      <c r="A14" s="64" t="s">
        <v>19</v>
      </c>
      <c r="B14" s="65" t="s">
        <v>20</v>
      </c>
      <c r="C14" s="97">
        <v>2231</v>
      </c>
      <c r="D14" s="98">
        <v>2486</v>
      </c>
      <c r="E14" s="19">
        <f t="shared" si="0"/>
        <v>4717</v>
      </c>
      <c r="G14" s="39"/>
      <c r="I14" s="93"/>
      <c r="K14" s="56"/>
    </row>
    <row r="15" spans="1:11" ht="15" customHeight="1" x14ac:dyDescent="0.2">
      <c r="A15" s="161" t="s">
        <v>21</v>
      </c>
      <c r="B15" s="162"/>
      <c r="C15" s="79">
        <f>SUM(C8:C14)</f>
        <v>844580</v>
      </c>
      <c r="D15" s="77">
        <f>SUM(D8:D14)</f>
        <v>755825</v>
      </c>
      <c r="E15" s="21">
        <f>SUM(E8:E14)</f>
        <v>1600405</v>
      </c>
      <c r="K15" s="99"/>
    </row>
    <row r="18" spans="2:6" x14ac:dyDescent="0.2">
      <c r="F18" s="100"/>
    </row>
    <row r="23" spans="2:6" x14ac:dyDescent="0.2">
      <c r="B23" s="151" t="s">
        <v>22</v>
      </c>
      <c r="C23" s="152"/>
      <c r="D23" s="152"/>
      <c r="E23" s="152"/>
    </row>
  </sheetData>
  <mergeCells count="6">
    <mergeCell ref="B23:E23"/>
    <mergeCell ref="A2:E2"/>
    <mergeCell ref="A5:A6"/>
    <mergeCell ref="B5:B6"/>
    <mergeCell ref="C5:E5"/>
    <mergeCell ref="A15:B15"/>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8"/>
  <sheetViews>
    <sheetView topLeftCell="A13" zoomScaleNormal="100" workbookViewId="0">
      <selection activeCell="O10" sqref="O10"/>
    </sheetView>
  </sheetViews>
  <sheetFormatPr defaultRowHeight="12.75" x14ac:dyDescent="0.2"/>
  <cols>
    <col min="1" max="1" width="4.140625" style="3" customWidth="1"/>
    <col min="2" max="2" width="36.140625" style="3" customWidth="1"/>
    <col min="3" max="3" width="8.5703125" style="3" customWidth="1"/>
    <col min="4" max="5" width="9.42578125" style="3" customWidth="1"/>
    <col min="6" max="6" width="9.28515625" style="3" customWidth="1"/>
    <col min="7" max="7" width="8.5703125" style="3" customWidth="1"/>
    <col min="8" max="8" width="10.7109375" style="3" customWidth="1"/>
    <col min="9" max="9" width="12.5703125" style="3" customWidth="1"/>
    <col min="10" max="11" width="8.7109375" style="3" hidden="1" customWidth="1"/>
    <col min="12" max="12" width="16.85546875" style="3" customWidth="1"/>
    <col min="13" max="16" width="9.140625" style="3"/>
    <col min="17" max="17" width="0" style="3" hidden="1" customWidth="1"/>
    <col min="18" max="16384" width="9.140625" style="3"/>
  </cols>
  <sheetData>
    <row r="2" spans="1:17" ht="13.5" customHeight="1" x14ac:dyDescent="0.2">
      <c r="A2" s="153" t="s">
        <v>23</v>
      </c>
      <c r="B2" s="153"/>
      <c r="C2" s="153"/>
      <c r="D2" s="153"/>
      <c r="E2" s="153"/>
      <c r="F2" s="153"/>
      <c r="G2" s="153"/>
    </row>
    <row r="4" spans="1:17" ht="15" customHeight="1" x14ac:dyDescent="0.2">
      <c r="A4" s="5" t="s">
        <v>1</v>
      </c>
      <c r="B4" s="5"/>
      <c r="C4" s="5"/>
      <c r="D4" s="5"/>
      <c r="E4" s="163" t="s">
        <v>138</v>
      </c>
      <c r="F4" s="163"/>
      <c r="G4" s="163"/>
    </row>
    <row r="5" spans="1:17" ht="67.5" x14ac:dyDescent="0.2">
      <c r="A5" s="57" t="s">
        <v>2</v>
      </c>
      <c r="B5" s="58" t="s">
        <v>3</v>
      </c>
      <c r="C5" s="59" t="s">
        <v>25</v>
      </c>
      <c r="D5" s="60" t="s">
        <v>26</v>
      </c>
      <c r="E5" s="61" t="s">
        <v>27</v>
      </c>
      <c r="F5" s="60" t="s">
        <v>28</v>
      </c>
      <c r="G5" s="62" t="s">
        <v>6</v>
      </c>
    </row>
    <row r="6" spans="1:17" s="15" customFormat="1" ht="9" customHeight="1" x14ac:dyDescent="0.15">
      <c r="A6" s="11">
        <v>0</v>
      </c>
      <c r="B6" s="14">
        <v>1</v>
      </c>
      <c r="C6" s="11">
        <v>2</v>
      </c>
      <c r="D6" s="14">
        <v>3</v>
      </c>
      <c r="E6" s="13">
        <v>4</v>
      </c>
      <c r="F6" s="14">
        <v>5</v>
      </c>
      <c r="G6" s="63">
        <v>6</v>
      </c>
    </row>
    <row r="7" spans="1:17" ht="21.95" customHeight="1" x14ac:dyDescent="0.2">
      <c r="A7" s="64" t="s">
        <v>7</v>
      </c>
      <c r="B7" s="65" t="s">
        <v>8</v>
      </c>
      <c r="C7" s="66">
        <v>622733</v>
      </c>
      <c r="D7" s="67">
        <v>359798</v>
      </c>
      <c r="E7" s="66">
        <v>304052</v>
      </c>
      <c r="F7" s="67">
        <v>78165</v>
      </c>
      <c r="G7" s="68">
        <f>SUM(C7:F7)</f>
        <v>1364748</v>
      </c>
      <c r="J7" s="69"/>
      <c r="L7" s="70"/>
      <c r="M7" s="70"/>
      <c r="N7" s="70"/>
      <c r="O7" s="71"/>
      <c r="Q7" s="1" t="s">
        <v>29</v>
      </c>
    </row>
    <row r="8" spans="1:17" ht="21.95" customHeight="1" x14ac:dyDescent="0.2">
      <c r="A8" s="64" t="s">
        <v>9</v>
      </c>
      <c r="B8" s="65" t="s">
        <v>10</v>
      </c>
      <c r="C8" s="66">
        <v>73254</v>
      </c>
      <c r="D8" s="67">
        <v>27355</v>
      </c>
      <c r="E8" s="66">
        <v>19443</v>
      </c>
      <c r="F8" s="67">
        <v>4876</v>
      </c>
      <c r="G8" s="68">
        <f t="shared" ref="G8:G13" si="0">SUM(C8:F8)</f>
        <v>124928</v>
      </c>
      <c r="J8" s="69"/>
      <c r="L8" s="70"/>
      <c r="M8" s="69"/>
      <c r="N8" s="69"/>
      <c r="Q8" s="2">
        <f>G7-'T 1.'!E8</f>
        <v>0</v>
      </c>
    </row>
    <row r="9" spans="1:17" ht="21.95" customHeight="1" x14ac:dyDescent="0.2">
      <c r="A9" s="64" t="s">
        <v>11</v>
      </c>
      <c r="B9" s="65" t="s">
        <v>12</v>
      </c>
      <c r="C9" s="66">
        <v>23499</v>
      </c>
      <c r="D9" s="67">
        <v>20887</v>
      </c>
      <c r="E9" s="66">
        <v>17291</v>
      </c>
      <c r="F9" s="67">
        <v>6092</v>
      </c>
      <c r="G9" s="68">
        <f t="shared" si="0"/>
        <v>67769</v>
      </c>
      <c r="J9" s="69"/>
      <c r="L9" s="70"/>
      <c r="M9" s="69"/>
      <c r="N9" s="69"/>
      <c r="Q9" s="2">
        <f>G8-'T 1.'!E9</f>
        <v>0</v>
      </c>
    </row>
    <row r="10" spans="1:17" ht="21.95" customHeight="1" x14ac:dyDescent="0.2">
      <c r="A10" s="64" t="s">
        <v>13</v>
      </c>
      <c r="B10" s="65" t="s">
        <v>14</v>
      </c>
      <c r="C10" s="66">
        <v>5297</v>
      </c>
      <c r="D10" s="67">
        <v>4684</v>
      </c>
      <c r="E10" s="66">
        <v>6379</v>
      </c>
      <c r="F10" s="72">
        <v>2869</v>
      </c>
      <c r="G10" s="68">
        <f t="shared" si="0"/>
        <v>19229</v>
      </c>
      <c r="J10" s="69"/>
      <c r="K10" s="73"/>
      <c r="L10" s="71"/>
      <c r="M10" s="74"/>
      <c r="N10" s="69"/>
      <c r="Q10" s="2">
        <f>G9-'T 1.'!E10</f>
        <v>0</v>
      </c>
    </row>
    <row r="11" spans="1:17" ht="21.95" customHeight="1" x14ac:dyDescent="0.2">
      <c r="A11" s="64" t="s">
        <v>15</v>
      </c>
      <c r="B11" s="65" t="s">
        <v>16</v>
      </c>
      <c r="C11" s="66">
        <v>5978</v>
      </c>
      <c r="D11" s="67">
        <v>4829</v>
      </c>
      <c r="E11" s="66">
        <v>5146</v>
      </c>
      <c r="F11" s="67">
        <v>2972</v>
      </c>
      <c r="G11" s="68">
        <f t="shared" si="0"/>
        <v>18925</v>
      </c>
      <c r="J11" s="69"/>
      <c r="K11" s="73"/>
      <c r="L11" s="75"/>
      <c r="M11" s="74"/>
      <c r="N11" s="69"/>
      <c r="Q11" s="2">
        <f>G10-'T 1.'!E11</f>
        <v>0</v>
      </c>
    </row>
    <row r="12" spans="1:17" ht="51" customHeight="1" x14ac:dyDescent="0.2">
      <c r="A12" s="48" t="s">
        <v>17</v>
      </c>
      <c r="B12" s="76" t="s">
        <v>18</v>
      </c>
      <c r="C12" s="66">
        <v>20</v>
      </c>
      <c r="D12" s="67">
        <v>14</v>
      </c>
      <c r="E12" s="66">
        <v>24</v>
      </c>
      <c r="F12" s="67">
        <v>31</v>
      </c>
      <c r="G12" s="68">
        <f t="shared" si="0"/>
        <v>89</v>
      </c>
      <c r="J12" s="69"/>
      <c r="K12" s="73"/>
      <c r="L12" s="75"/>
      <c r="M12" s="74"/>
      <c r="N12" s="69"/>
      <c r="Q12" s="2">
        <f>G11-'T 1.'!E12</f>
        <v>0</v>
      </c>
    </row>
    <row r="13" spans="1:17" ht="21.95" customHeight="1" x14ac:dyDescent="0.2">
      <c r="A13" s="64" t="s">
        <v>19</v>
      </c>
      <c r="B13" s="65" t="s">
        <v>20</v>
      </c>
      <c r="C13" s="66">
        <v>625</v>
      </c>
      <c r="D13" s="67">
        <v>1169</v>
      </c>
      <c r="E13" s="66">
        <v>2204</v>
      </c>
      <c r="F13" s="67">
        <v>719</v>
      </c>
      <c r="G13" s="68">
        <f t="shared" si="0"/>
        <v>4717</v>
      </c>
      <c r="J13" s="69"/>
      <c r="K13" s="73"/>
      <c r="L13" s="75"/>
      <c r="M13" s="74"/>
      <c r="N13" s="69"/>
      <c r="Q13" s="2">
        <f>G12-'T 1.'!E13</f>
        <v>0</v>
      </c>
    </row>
    <row r="14" spans="1:17" ht="21.95" customHeight="1" x14ac:dyDescent="0.2">
      <c r="A14" s="161" t="s">
        <v>21</v>
      </c>
      <c r="B14" s="162"/>
      <c r="C14" s="77">
        <f>SUM(C7:C13)</f>
        <v>731406</v>
      </c>
      <c r="D14" s="78">
        <f t="shared" ref="D14:G14" si="1">SUM(D7:D13)</f>
        <v>418736</v>
      </c>
      <c r="E14" s="79">
        <f t="shared" si="1"/>
        <v>354539</v>
      </c>
      <c r="F14" s="78">
        <f t="shared" si="1"/>
        <v>95724</v>
      </c>
      <c r="G14" s="80">
        <f t="shared" si="1"/>
        <v>1600405</v>
      </c>
      <c r="J14" s="69"/>
      <c r="K14" s="81"/>
      <c r="L14" s="74"/>
      <c r="M14" s="74"/>
      <c r="N14" s="69"/>
      <c r="Q14" s="2">
        <f>G13-'T 1.'!E14</f>
        <v>0</v>
      </c>
    </row>
    <row r="16" spans="1:17" x14ac:dyDescent="0.2">
      <c r="J16" s="3" t="s">
        <v>29</v>
      </c>
      <c r="K16" s="82">
        <f>+G14-'T 1.'!E15</f>
        <v>0</v>
      </c>
    </row>
    <row r="17" spans="1:7" x14ac:dyDescent="0.2">
      <c r="A17" s="164"/>
      <c r="B17" s="164"/>
      <c r="C17" s="164"/>
      <c r="D17" s="164"/>
      <c r="E17" s="164"/>
      <c r="F17" s="164"/>
      <c r="G17" s="164"/>
    </row>
    <row r="18" spans="1:7" x14ac:dyDescent="0.2">
      <c r="A18" s="165" t="s">
        <v>30</v>
      </c>
      <c r="B18" s="165"/>
      <c r="C18" s="165"/>
      <c r="D18" s="165"/>
      <c r="E18" s="165"/>
      <c r="F18" s="165"/>
      <c r="G18" s="165"/>
    </row>
  </sheetData>
  <mergeCells count="5">
    <mergeCell ref="A2:G2"/>
    <mergeCell ref="E4:G4"/>
    <mergeCell ref="A14:B14"/>
    <mergeCell ref="A17:G17"/>
    <mergeCell ref="A18:G18"/>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2"/>
  <sheetViews>
    <sheetView topLeftCell="A16" zoomScaleNormal="100" workbookViewId="0">
      <selection activeCell="N18" sqref="N18"/>
    </sheetView>
  </sheetViews>
  <sheetFormatPr defaultRowHeight="12.75" x14ac:dyDescent="0.2"/>
  <cols>
    <col min="1" max="1" width="4.28515625" style="3" customWidth="1"/>
    <col min="2" max="2" width="8.140625" style="4" customWidth="1"/>
    <col min="3" max="3" width="49" style="3" customWidth="1"/>
    <col min="4" max="4" width="8" style="3" bestFit="1" customWidth="1"/>
    <col min="5" max="5" width="8.140625" style="3" customWidth="1"/>
    <col min="6" max="6" width="8.42578125" style="3" customWidth="1"/>
    <col min="7" max="7" width="10.140625" style="3" customWidth="1"/>
    <col min="8" max="9" width="10.140625" style="3" hidden="1" customWidth="1"/>
    <col min="10" max="10" width="8.85546875" style="3" hidden="1" customWidth="1"/>
    <col min="11" max="12" width="10.7109375" style="3" hidden="1" customWidth="1"/>
    <col min="13" max="13" width="12.140625" style="3" customWidth="1"/>
    <col min="14" max="16384" width="9.140625" style="3"/>
  </cols>
  <sheetData>
    <row r="2" spans="1:10" ht="13.5" customHeight="1" x14ac:dyDescent="0.25">
      <c r="A2" s="153" t="s">
        <v>31</v>
      </c>
      <c r="B2" s="153"/>
      <c r="C2" s="153"/>
      <c r="D2" s="153"/>
      <c r="E2" s="153"/>
      <c r="F2" s="153"/>
      <c r="G2" s="23"/>
      <c r="H2" s="23"/>
      <c r="I2" s="23"/>
      <c r="J2" s="24"/>
    </row>
    <row r="3" spans="1:10" ht="13.5" customHeight="1" x14ac:dyDescent="0.2"/>
    <row r="4" spans="1:10" ht="15" customHeight="1" x14ac:dyDescent="0.2">
      <c r="A4" s="5" t="s">
        <v>24</v>
      </c>
      <c r="B4" s="6"/>
      <c r="C4" s="5"/>
      <c r="D4" s="163" t="str">
        <f>+'T 2.'!E4</f>
        <v>Stanje: 31. srpnja 2019.</v>
      </c>
      <c r="E4" s="163"/>
      <c r="F4" s="163"/>
      <c r="I4" s="25"/>
    </row>
    <row r="5" spans="1:10" s="4" customFormat="1" ht="24.75" customHeight="1" x14ac:dyDescent="0.25">
      <c r="A5" s="26" t="s">
        <v>2</v>
      </c>
      <c r="B5" s="27" t="s">
        <v>33</v>
      </c>
      <c r="C5" s="28" t="s">
        <v>34</v>
      </c>
      <c r="D5" s="29" t="s">
        <v>4</v>
      </c>
      <c r="E5" s="30" t="s">
        <v>5</v>
      </c>
      <c r="F5" s="30" t="s">
        <v>6</v>
      </c>
    </row>
    <row r="6" spans="1:10" s="15" customFormat="1" ht="9" customHeight="1" x14ac:dyDescent="0.15">
      <c r="A6" s="11">
        <v>0</v>
      </c>
      <c r="B6" s="12">
        <v>1</v>
      </c>
      <c r="C6" s="13">
        <v>2</v>
      </c>
      <c r="D6" s="14">
        <v>3</v>
      </c>
      <c r="E6" s="13">
        <v>4</v>
      </c>
      <c r="F6" s="14">
        <v>5</v>
      </c>
    </row>
    <row r="7" spans="1:10" s="36" customFormat="1" ht="15" customHeight="1" x14ac:dyDescent="0.2">
      <c r="A7" s="31" t="s">
        <v>7</v>
      </c>
      <c r="B7" s="32" t="s">
        <v>35</v>
      </c>
      <c r="C7" s="33" t="s">
        <v>36</v>
      </c>
      <c r="D7" s="136">
        <v>38587</v>
      </c>
      <c r="E7" s="137">
        <v>18087</v>
      </c>
      <c r="F7" s="138">
        <f>+D7+E7</f>
        <v>56674</v>
      </c>
      <c r="H7" s="37"/>
    </row>
    <row r="8" spans="1:10" ht="15" customHeight="1" x14ac:dyDescent="0.2">
      <c r="A8" s="38" t="s">
        <v>9</v>
      </c>
      <c r="B8" s="32" t="s">
        <v>37</v>
      </c>
      <c r="C8" s="33" t="s">
        <v>38</v>
      </c>
      <c r="D8" s="136">
        <v>3636</v>
      </c>
      <c r="E8" s="137">
        <v>487</v>
      </c>
      <c r="F8" s="138">
        <f t="shared" ref="F8:F28" si="0">+D8+E8</f>
        <v>4123</v>
      </c>
      <c r="H8" s="39"/>
    </row>
    <row r="9" spans="1:10" ht="15" customHeight="1" x14ac:dyDescent="0.2">
      <c r="A9" s="40" t="s">
        <v>11</v>
      </c>
      <c r="B9" s="32" t="s">
        <v>39</v>
      </c>
      <c r="C9" s="33" t="s">
        <v>40</v>
      </c>
      <c r="D9" s="136">
        <v>156880</v>
      </c>
      <c r="E9" s="137">
        <v>91444</v>
      </c>
      <c r="F9" s="138">
        <f t="shared" si="0"/>
        <v>248324</v>
      </c>
      <c r="H9" s="39"/>
    </row>
    <row r="10" spans="1:10" ht="15" customHeight="1" x14ac:dyDescent="0.2">
      <c r="A10" s="40" t="s">
        <v>13</v>
      </c>
      <c r="B10" s="32" t="s">
        <v>41</v>
      </c>
      <c r="C10" s="33" t="s">
        <v>42</v>
      </c>
      <c r="D10" s="136">
        <v>11186</v>
      </c>
      <c r="E10" s="137">
        <v>3270</v>
      </c>
      <c r="F10" s="138">
        <f t="shared" si="0"/>
        <v>14456</v>
      </c>
      <c r="H10" s="39"/>
    </row>
    <row r="11" spans="1:10" ht="27" customHeight="1" x14ac:dyDescent="0.2">
      <c r="A11" s="41" t="s">
        <v>15</v>
      </c>
      <c r="B11" s="42" t="s">
        <v>43</v>
      </c>
      <c r="C11" s="43" t="s">
        <v>44</v>
      </c>
      <c r="D11" s="136">
        <v>18441</v>
      </c>
      <c r="E11" s="137">
        <v>5260</v>
      </c>
      <c r="F11" s="138">
        <f t="shared" si="0"/>
        <v>23701</v>
      </c>
      <c r="H11" s="39"/>
    </row>
    <row r="12" spans="1:10" ht="15" customHeight="1" x14ac:dyDescent="0.2">
      <c r="A12" s="40" t="s">
        <v>17</v>
      </c>
      <c r="B12" s="32" t="s">
        <v>45</v>
      </c>
      <c r="C12" s="44" t="s">
        <v>46</v>
      </c>
      <c r="D12" s="136">
        <v>101061</v>
      </c>
      <c r="E12" s="137">
        <v>13377</v>
      </c>
      <c r="F12" s="138">
        <f t="shared" si="0"/>
        <v>114438</v>
      </c>
      <c r="H12" s="39"/>
    </row>
    <row r="13" spans="1:10" ht="27" customHeight="1" x14ac:dyDescent="0.2">
      <c r="A13" s="41" t="s">
        <v>19</v>
      </c>
      <c r="B13" s="42" t="s">
        <v>47</v>
      </c>
      <c r="C13" s="43" t="s">
        <v>48</v>
      </c>
      <c r="D13" s="136">
        <v>116500</v>
      </c>
      <c r="E13" s="137">
        <v>131560</v>
      </c>
      <c r="F13" s="138">
        <f t="shared" si="0"/>
        <v>248060</v>
      </c>
      <c r="H13" s="39"/>
    </row>
    <row r="14" spans="1:10" ht="15" customHeight="1" x14ac:dyDescent="0.2">
      <c r="A14" s="16" t="s">
        <v>49</v>
      </c>
      <c r="B14" s="32" t="s">
        <v>50</v>
      </c>
      <c r="C14" s="45" t="s">
        <v>51</v>
      </c>
      <c r="D14" s="67">
        <v>65967</v>
      </c>
      <c r="E14" s="66">
        <v>18409</v>
      </c>
      <c r="F14" s="138">
        <f t="shared" si="0"/>
        <v>84376</v>
      </c>
    </row>
    <row r="15" spans="1:10" ht="15" customHeight="1" x14ac:dyDescent="0.2">
      <c r="A15" s="16" t="s">
        <v>52</v>
      </c>
      <c r="B15" s="32" t="s">
        <v>53</v>
      </c>
      <c r="C15" s="45" t="s">
        <v>54</v>
      </c>
      <c r="D15" s="67">
        <v>63294</v>
      </c>
      <c r="E15" s="66">
        <v>70412</v>
      </c>
      <c r="F15" s="138">
        <f t="shared" si="0"/>
        <v>133706</v>
      </c>
    </row>
    <row r="16" spans="1:10" ht="15" customHeight="1" x14ac:dyDescent="0.2">
      <c r="A16" s="16" t="s">
        <v>55</v>
      </c>
      <c r="B16" s="32" t="s">
        <v>56</v>
      </c>
      <c r="C16" s="45" t="s">
        <v>57</v>
      </c>
      <c r="D16" s="67">
        <v>29510</v>
      </c>
      <c r="E16" s="66">
        <v>16518</v>
      </c>
      <c r="F16" s="138">
        <f t="shared" si="0"/>
        <v>46028</v>
      </c>
    </row>
    <row r="17" spans="1:12" ht="15" customHeight="1" x14ac:dyDescent="0.2">
      <c r="A17" s="16" t="s">
        <v>58</v>
      </c>
      <c r="B17" s="32" t="s">
        <v>59</v>
      </c>
      <c r="C17" s="45" t="s">
        <v>60</v>
      </c>
      <c r="D17" s="67">
        <v>14465</v>
      </c>
      <c r="E17" s="66">
        <v>29527</v>
      </c>
      <c r="F17" s="138">
        <f t="shared" si="0"/>
        <v>43992</v>
      </c>
      <c r="L17" s="1" t="s">
        <v>29</v>
      </c>
    </row>
    <row r="18" spans="1:12" ht="15" customHeight="1" x14ac:dyDescent="0.2">
      <c r="A18" s="16" t="s">
        <v>61</v>
      </c>
      <c r="B18" s="32" t="s">
        <v>62</v>
      </c>
      <c r="C18" s="45" t="s">
        <v>63</v>
      </c>
      <c r="D18" s="67">
        <v>8487</v>
      </c>
      <c r="E18" s="66">
        <v>5620</v>
      </c>
      <c r="F18" s="138">
        <f t="shared" si="0"/>
        <v>14107</v>
      </c>
      <c r="L18" s="2">
        <f>D29-'T 1.'!C15</f>
        <v>0</v>
      </c>
    </row>
    <row r="19" spans="1:12" ht="15" customHeight="1" x14ac:dyDescent="0.2">
      <c r="A19" s="16" t="s">
        <v>64</v>
      </c>
      <c r="B19" s="32" t="s">
        <v>65</v>
      </c>
      <c r="C19" s="45" t="s">
        <v>66</v>
      </c>
      <c r="D19" s="67">
        <v>45910</v>
      </c>
      <c r="E19" s="66">
        <v>47107</v>
      </c>
      <c r="F19" s="138">
        <f t="shared" si="0"/>
        <v>93017</v>
      </c>
      <c r="L19" s="2">
        <f>E29-'T 1.'!D15</f>
        <v>0</v>
      </c>
    </row>
    <row r="20" spans="1:12" ht="15" customHeight="1" x14ac:dyDescent="0.2">
      <c r="A20" s="16" t="s">
        <v>67</v>
      </c>
      <c r="B20" s="32" t="s">
        <v>68</v>
      </c>
      <c r="C20" s="45" t="s">
        <v>69</v>
      </c>
      <c r="D20" s="67">
        <v>30881</v>
      </c>
      <c r="E20" s="66">
        <v>24912</v>
      </c>
      <c r="F20" s="138">
        <f t="shared" si="0"/>
        <v>55793</v>
      </c>
    </row>
    <row r="21" spans="1:12" ht="15" customHeight="1" x14ac:dyDescent="0.2">
      <c r="A21" s="16" t="s">
        <v>70</v>
      </c>
      <c r="B21" s="32" t="s">
        <v>71</v>
      </c>
      <c r="C21" s="45" t="s">
        <v>72</v>
      </c>
      <c r="D21" s="67">
        <v>63622</v>
      </c>
      <c r="E21" s="66">
        <v>61161</v>
      </c>
      <c r="F21" s="138">
        <f t="shared" si="0"/>
        <v>124783</v>
      </c>
    </row>
    <row r="22" spans="1:12" ht="15" customHeight="1" x14ac:dyDescent="0.2">
      <c r="A22" s="16" t="s">
        <v>73</v>
      </c>
      <c r="B22" s="32" t="s">
        <v>74</v>
      </c>
      <c r="C22" s="45" t="s">
        <v>75</v>
      </c>
      <c r="D22" s="67">
        <v>23817</v>
      </c>
      <c r="E22" s="66">
        <v>84645</v>
      </c>
      <c r="F22" s="138">
        <f t="shared" si="0"/>
        <v>108462</v>
      </c>
    </row>
    <row r="23" spans="1:12" ht="15" customHeight="1" x14ac:dyDescent="0.2">
      <c r="A23" s="16" t="s">
        <v>76</v>
      </c>
      <c r="B23" s="32" t="s">
        <v>77</v>
      </c>
      <c r="C23" s="45" t="s">
        <v>78</v>
      </c>
      <c r="D23" s="67">
        <v>22925</v>
      </c>
      <c r="E23" s="66">
        <v>86203</v>
      </c>
      <c r="F23" s="138">
        <f t="shared" si="0"/>
        <v>109128</v>
      </c>
    </row>
    <row r="24" spans="1:12" ht="15" customHeight="1" x14ac:dyDescent="0.2">
      <c r="A24" s="16" t="s">
        <v>79</v>
      </c>
      <c r="B24" s="32" t="s">
        <v>80</v>
      </c>
      <c r="C24" s="45" t="s">
        <v>81</v>
      </c>
      <c r="D24" s="67">
        <v>14561</v>
      </c>
      <c r="E24" s="66">
        <v>16687</v>
      </c>
      <c r="F24" s="138">
        <f t="shared" si="0"/>
        <v>31248</v>
      </c>
    </row>
    <row r="25" spans="1:12" ht="15" customHeight="1" x14ac:dyDescent="0.2">
      <c r="A25" s="16" t="s">
        <v>82</v>
      </c>
      <c r="B25" s="32" t="s">
        <v>83</v>
      </c>
      <c r="C25" s="45" t="s">
        <v>84</v>
      </c>
      <c r="D25" s="67">
        <v>13626</v>
      </c>
      <c r="E25" s="66">
        <v>28439</v>
      </c>
      <c r="F25" s="138">
        <f t="shared" si="0"/>
        <v>42065</v>
      </c>
    </row>
    <row r="26" spans="1:12" ht="39" customHeight="1" x14ac:dyDescent="0.2">
      <c r="A26" s="48" t="s">
        <v>85</v>
      </c>
      <c r="B26" s="42" t="s">
        <v>86</v>
      </c>
      <c r="C26" s="43" t="s">
        <v>87</v>
      </c>
      <c r="D26" s="67">
        <v>392</v>
      </c>
      <c r="E26" s="66">
        <v>1844</v>
      </c>
      <c r="F26" s="138">
        <f t="shared" si="0"/>
        <v>2236</v>
      </c>
    </row>
    <row r="27" spans="1:12" ht="15" customHeight="1" x14ac:dyDescent="0.2">
      <c r="A27" s="16" t="s">
        <v>88</v>
      </c>
      <c r="B27" s="32" t="s">
        <v>89</v>
      </c>
      <c r="C27" s="45" t="s">
        <v>90</v>
      </c>
      <c r="D27" s="67">
        <v>153</v>
      </c>
      <c r="E27" s="66">
        <v>197</v>
      </c>
      <c r="F27" s="138">
        <f t="shared" si="0"/>
        <v>350</v>
      </c>
    </row>
    <row r="28" spans="1:12" ht="15" customHeight="1" x14ac:dyDescent="0.2">
      <c r="A28" s="49" t="s">
        <v>91</v>
      </c>
      <c r="B28" s="50"/>
      <c r="C28" s="51" t="s">
        <v>92</v>
      </c>
      <c r="D28" s="139">
        <v>679</v>
      </c>
      <c r="E28" s="140">
        <v>659</v>
      </c>
      <c r="F28" s="141">
        <f t="shared" si="0"/>
        <v>1338</v>
      </c>
    </row>
    <row r="29" spans="1:12" ht="15" customHeight="1" x14ac:dyDescent="0.2">
      <c r="A29" s="166" t="s">
        <v>21</v>
      </c>
      <c r="B29" s="167"/>
      <c r="C29" s="167"/>
      <c r="D29" s="142">
        <f>SUM(D7:D28)</f>
        <v>844580</v>
      </c>
      <c r="E29" s="143">
        <f t="shared" ref="E29:F29" si="1">SUM(E7:E28)</f>
        <v>755825</v>
      </c>
      <c r="F29" s="142">
        <f t="shared" si="1"/>
        <v>1600405</v>
      </c>
      <c r="I29" s="3" t="s">
        <v>29</v>
      </c>
      <c r="J29" s="55">
        <f>+F29-'T 2.'!G14</f>
        <v>0</v>
      </c>
    </row>
    <row r="31" spans="1:12" x14ac:dyDescent="0.2">
      <c r="I31" s="56"/>
    </row>
    <row r="32" spans="1:12" x14ac:dyDescent="0.2">
      <c r="A32" s="168"/>
      <c r="B32" s="168"/>
      <c r="C32" s="168"/>
      <c r="D32" s="168"/>
      <c r="E32" s="168"/>
      <c r="F32" s="168"/>
      <c r="I32" s="56"/>
    </row>
  </sheetData>
  <mergeCells count="4">
    <mergeCell ref="A2:F2"/>
    <mergeCell ref="D4:F4"/>
    <mergeCell ref="A29:C29"/>
    <mergeCell ref="A32:F32"/>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opLeftCell="A10" zoomScaleNormal="100" workbookViewId="0">
      <selection activeCell="Q21" sqref="Q21"/>
    </sheetView>
  </sheetViews>
  <sheetFormatPr defaultRowHeight="12.75" x14ac:dyDescent="0.2"/>
  <cols>
    <col min="1" max="1" width="4.28515625" style="3" customWidth="1"/>
    <col min="2" max="2" width="20.42578125" style="4" customWidth="1"/>
    <col min="3" max="3" width="8.28515625" style="3" customWidth="1"/>
    <col min="4" max="4" width="7" style="3" customWidth="1"/>
    <col min="5" max="5" width="6" style="3" bestFit="1" customWidth="1"/>
    <col min="6" max="6" width="6.140625" style="3" customWidth="1"/>
    <col min="7" max="7" width="6.28515625" style="3" customWidth="1"/>
    <col min="8" max="8" width="14.140625" style="3" customWidth="1"/>
    <col min="9" max="9" width="5.28515625" style="3" bestFit="1" customWidth="1"/>
    <col min="10" max="10" width="8" style="3" customWidth="1"/>
    <col min="11" max="11" width="10.7109375" style="3" customWidth="1"/>
    <col min="12" max="12" width="12.140625" style="3" customWidth="1"/>
    <col min="13" max="15" width="9.140625" style="3" hidden="1" customWidth="1"/>
    <col min="16" max="17" width="9.140625" style="3"/>
    <col min="18" max="18" width="0" style="3" hidden="1" customWidth="1"/>
    <col min="19" max="16384" width="9.140625" style="3"/>
  </cols>
  <sheetData>
    <row r="1" spans="1:18" ht="13.5" customHeight="1" x14ac:dyDescent="0.2">
      <c r="A1" s="153" t="s">
        <v>93</v>
      </c>
      <c r="B1" s="153"/>
      <c r="C1" s="153"/>
      <c r="D1" s="153"/>
      <c r="E1" s="153"/>
      <c r="F1" s="153"/>
      <c r="G1" s="153"/>
      <c r="H1" s="153"/>
      <c r="I1" s="153"/>
      <c r="J1" s="153"/>
    </row>
    <row r="2" spans="1:18" ht="13.5" customHeight="1" x14ac:dyDescent="0.2"/>
    <row r="3" spans="1:18" ht="15" customHeight="1" x14ac:dyDescent="0.2">
      <c r="A3" s="5" t="s">
        <v>32</v>
      </c>
      <c r="B3" s="6"/>
      <c r="C3" s="5"/>
      <c r="D3" s="5"/>
      <c r="E3" s="5"/>
      <c r="F3" s="5"/>
      <c r="G3" s="5"/>
      <c r="H3" s="163" t="str">
        <f>+'T 2.'!E4</f>
        <v>Stanje: 31. srpnja 2019.</v>
      </c>
      <c r="I3" s="163"/>
      <c r="J3" s="163"/>
    </row>
    <row r="4" spans="1:18" x14ac:dyDescent="0.2">
      <c r="A4" s="170" t="s">
        <v>94</v>
      </c>
      <c r="B4" s="172" t="s">
        <v>95</v>
      </c>
      <c r="C4" s="174" t="s">
        <v>96</v>
      </c>
      <c r="D4" s="175"/>
      <c r="E4" s="175"/>
      <c r="F4" s="175"/>
      <c r="G4" s="175"/>
      <c r="H4" s="175"/>
      <c r="I4" s="175"/>
      <c r="J4" s="176"/>
    </row>
    <row r="5" spans="1:18" s="4" customFormat="1" ht="121.5" customHeight="1" x14ac:dyDescent="0.25">
      <c r="A5" s="171"/>
      <c r="B5" s="173"/>
      <c r="C5" s="7" t="s">
        <v>97</v>
      </c>
      <c r="D5" s="8" t="s">
        <v>98</v>
      </c>
      <c r="E5" s="9" t="s">
        <v>12</v>
      </c>
      <c r="F5" s="9" t="s">
        <v>14</v>
      </c>
      <c r="G5" s="10" t="s">
        <v>99</v>
      </c>
      <c r="H5" s="8" t="s">
        <v>100</v>
      </c>
      <c r="I5" s="10" t="s">
        <v>101</v>
      </c>
      <c r="J5" s="8" t="s">
        <v>6</v>
      </c>
    </row>
    <row r="6" spans="1:18" s="15" customFormat="1" ht="9" customHeight="1" x14ac:dyDescent="0.15">
      <c r="A6" s="11">
        <v>0</v>
      </c>
      <c r="B6" s="12">
        <v>1</v>
      </c>
      <c r="C6" s="13">
        <v>2</v>
      </c>
      <c r="D6" s="14">
        <v>3</v>
      </c>
      <c r="E6" s="13">
        <v>4</v>
      </c>
      <c r="F6" s="14">
        <v>5</v>
      </c>
      <c r="G6" s="13">
        <v>6</v>
      </c>
      <c r="H6" s="14">
        <v>7</v>
      </c>
      <c r="I6" s="13">
        <v>8</v>
      </c>
      <c r="J6" s="14">
        <v>9</v>
      </c>
    </row>
    <row r="7" spans="1:18" ht="15" customHeight="1" x14ac:dyDescent="0.2">
      <c r="A7" s="16" t="s">
        <v>7</v>
      </c>
      <c r="B7" s="17" t="s">
        <v>102</v>
      </c>
      <c r="C7" s="144">
        <v>68568</v>
      </c>
      <c r="D7" s="145">
        <v>7229</v>
      </c>
      <c r="E7" s="144">
        <v>4232</v>
      </c>
      <c r="F7" s="145">
        <v>1305</v>
      </c>
      <c r="G7" s="144">
        <v>616</v>
      </c>
      <c r="H7" s="146">
        <v>1</v>
      </c>
      <c r="I7" s="144">
        <v>290</v>
      </c>
      <c r="J7" s="147">
        <f>SUM(C7:I7)</f>
        <v>82241</v>
      </c>
      <c r="R7" s="3" t="s">
        <v>29</v>
      </c>
    </row>
    <row r="8" spans="1:18" ht="15" customHeight="1" x14ac:dyDescent="0.2">
      <c r="A8" s="16" t="s">
        <v>9</v>
      </c>
      <c r="B8" s="17" t="s">
        <v>103</v>
      </c>
      <c r="C8" s="144">
        <v>30585</v>
      </c>
      <c r="D8" s="145">
        <v>4378</v>
      </c>
      <c r="E8" s="144">
        <v>2118</v>
      </c>
      <c r="F8" s="145">
        <v>282</v>
      </c>
      <c r="G8" s="144">
        <v>223</v>
      </c>
      <c r="H8" s="145">
        <v>0</v>
      </c>
      <c r="I8" s="144">
        <v>83</v>
      </c>
      <c r="J8" s="147">
        <f t="shared" ref="J8:J27" si="0">SUM(C8:I8)</f>
        <v>37669</v>
      </c>
      <c r="R8" s="3">
        <f>C28-'T 1.'!E8</f>
        <v>0</v>
      </c>
    </row>
    <row r="9" spans="1:18" ht="15" customHeight="1" x14ac:dyDescent="0.2">
      <c r="A9" s="16" t="s">
        <v>11</v>
      </c>
      <c r="B9" s="17" t="s">
        <v>104</v>
      </c>
      <c r="C9" s="144">
        <v>34006</v>
      </c>
      <c r="D9" s="145">
        <v>3479</v>
      </c>
      <c r="E9" s="144">
        <v>1659</v>
      </c>
      <c r="F9" s="145">
        <v>838</v>
      </c>
      <c r="G9" s="144">
        <v>313</v>
      </c>
      <c r="H9" s="145">
        <v>1</v>
      </c>
      <c r="I9" s="144">
        <v>116</v>
      </c>
      <c r="J9" s="147">
        <f t="shared" si="0"/>
        <v>40412</v>
      </c>
      <c r="R9" s="3">
        <f>D28-'T 1.'!E9</f>
        <v>0</v>
      </c>
    </row>
    <row r="10" spans="1:18" ht="15" customHeight="1" x14ac:dyDescent="0.2">
      <c r="A10" s="16" t="s">
        <v>13</v>
      </c>
      <c r="B10" s="17" t="s">
        <v>105</v>
      </c>
      <c r="C10" s="144">
        <v>29764</v>
      </c>
      <c r="D10" s="145">
        <v>3715</v>
      </c>
      <c r="E10" s="144">
        <v>1502</v>
      </c>
      <c r="F10" s="145">
        <v>408</v>
      </c>
      <c r="G10" s="144">
        <v>268</v>
      </c>
      <c r="H10" s="145">
        <v>1</v>
      </c>
      <c r="I10" s="144">
        <v>101</v>
      </c>
      <c r="J10" s="147">
        <f t="shared" si="0"/>
        <v>35759</v>
      </c>
      <c r="R10" s="3">
        <f>E28-'T 1.'!E10</f>
        <v>0</v>
      </c>
    </row>
    <row r="11" spans="1:18" ht="15" customHeight="1" x14ac:dyDescent="0.2">
      <c r="A11" s="16" t="s">
        <v>15</v>
      </c>
      <c r="B11" s="17" t="s">
        <v>106</v>
      </c>
      <c r="C11" s="144">
        <v>56332</v>
      </c>
      <c r="D11" s="145">
        <v>5486</v>
      </c>
      <c r="E11" s="144">
        <v>2214</v>
      </c>
      <c r="F11" s="145">
        <v>814</v>
      </c>
      <c r="G11" s="144">
        <v>405</v>
      </c>
      <c r="H11" s="145">
        <v>1</v>
      </c>
      <c r="I11" s="144">
        <v>156</v>
      </c>
      <c r="J11" s="147">
        <f t="shared" si="0"/>
        <v>65408</v>
      </c>
      <c r="R11" s="3">
        <f>F28-'T 1.'!E11</f>
        <v>0</v>
      </c>
    </row>
    <row r="12" spans="1:18" ht="15" customHeight="1" x14ac:dyDescent="0.2">
      <c r="A12" s="16" t="s">
        <v>17</v>
      </c>
      <c r="B12" s="17" t="s">
        <v>107</v>
      </c>
      <c r="C12" s="144">
        <v>28195</v>
      </c>
      <c r="D12" s="145">
        <v>2183</v>
      </c>
      <c r="E12" s="144">
        <v>1139</v>
      </c>
      <c r="F12" s="145">
        <v>2360</v>
      </c>
      <c r="G12" s="144">
        <v>278</v>
      </c>
      <c r="H12" s="145">
        <v>1</v>
      </c>
      <c r="I12" s="144">
        <v>127</v>
      </c>
      <c r="J12" s="147">
        <f t="shared" si="0"/>
        <v>34283</v>
      </c>
      <c r="R12" s="3">
        <f>G28-'T 1.'!E12</f>
        <v>0</v>
      </c>
    </row>
    <row r="13" spans="1:18" ht="15" customHeight="1" x14ac:dyDescent="0.2">
      <c r="A13" s="16" t="s">
        <v>19</v>
      </c>
      <c r="B13" s="17" t="s">
        <v>108</v>
      </c>
      <c r="C13" s="144">
        <v>25752</v>
      </c>
      <c r="D13" s="145">
        <v>2608</v>
      </c>
      <c r="E13" s="144">
        <v>974</v>
      </c>
      <c r="F13" s="145">
        <v>1940</v>
      </c>
      <c r="G13" s="144">
        <v>311</v>
      </c>
      <c r="H13" s="145">
        <v>1</v>
      </c>
      <c r="I13" s="144">
        <v>98</v>
      </c>
      <c r="J13" s="147">
        <f t="shared" si="0"/>
        <v>31684</v>
      </c>
      <c r="R13" s="3">
        <f>H28-'T 1.'!E13</f>
        <v>0</v>
      </c>
    </row>
    <row r="14" spans="1:18" ht="15" customHeight="1" x14ac:dyDescent="0.2">
      <c r="A14" s="16" t="s">
        <v>49</v>
      </c>
      <c r="B14" s="17" t="s">
        <v>109</v>
      </c>
      <c r="C14" s="144">
        <v>101815</v>
      </c>
      <c r="D14" s="145">
        <v>10659</v>
      </c>
      <c r="E14" s="144">
        <v>6706</v>
      </c>
      <c r="F14" s="145">
        <v>256</v>
      </c>
      <c r="G14" s="144">
        <v>2594</v>
      </c>
      <c r="H14" s="145">
        <v>30</v>
      </c>
      <c r="I14" s="144">
        <v>517</v>
      </c>
      <c r="J14" s="147">
        <f t="shared" si="0"/>
        <v>122577</v>
      </c>
      <c r="R14" s="3">
        <f>I28-'T 1.'!E14</f>
        <v>0</v>
      </c>
    </row>
    <row r="15" spans="1:18" ht="15" customHeight="1" x14ac:dyDescent="0.2">
      <c r="A15" s="16" t="s">
        <v>52</v>
      </c>
      <c r="B15" s="17" t="s">
        <v>110</v>
      </c>
      <c r="C15" s="144">
        <v>14257</v>
      </c>
      <c r="D15" s="145">
        <v>2202</v>
      </c>
      <c r="E15" s="144">
        <v>879</v>
      </c>
      <c r="F15" s="145">
        <v>405</v>
      </c>
      <c r="G15" s="144">
        <v>91</v>
      </c>
      <c r="H15" s="145">
        <v>1</v>
      </c>
      <c r="I15" s="144">
        <v>67</v>
      </c>
      <c r="J15" s="147">
        <f t="shared" si="0"/>
        <v>17902</v>
      </c>
      <c r="R15" s="3">
        <f>J28-'T 1.'!E15</f>
        <v>0</v>
      </c>
    </row>
    <row r="16" spans="1:18" ht="15" customHeight="1" x14ac:dyDescent="0.2">
      <c r="A16" s="16" t="s">
        <v>55</v>
      </c>
      <c r="B16" s="17" t="s">
        <v>111</v>
      </c>
      <c r="C16" s="144">
        <v>15878</v>
      </c>
      <c r="D16" s="145">
        <v>2623</v>
      </c>
      <c r="E16" s="144">
        <v>875</v>
      </c>
      <c r="F16" s="145">
        <v>1623</v>
      </c>
      <c r="G16" s="144">
        <v>159</v>
      </c>
      <c r="H16" s="145">
        <v>0</v>
      </c>
      <c r="I16" s="144">
        <v>56</v>
      </c>
      <c r="J16" s="147">
        <f t="shared" si="0"/>
        <v>21214</v>
      </c>
    </row>
    <row r="17" spans="1:15" ht="15" customHeight="1" x14ac:dyDescent="0.2">
      <c r="A17" s="16" t="s">
        <v>58</v>
      </c>
      <c r="B17" s="17" t="s">
        <v>112</v>
      </c>
      <c r="C17" s="144">
        <v>15981</v>
      </c>
      <c r="D17" s="145">
        <v>1808</v>
      </c>
      <c r="E17" s="144">
        <v>835</v>
      </c>
      <c r="F17" s="145">
        <v>513</v>
      </c>
      <c r="G17" s="144">
        <v>233</v>
      </c>
      <c r="H17" s="145">
        <v>1</v>
      </c>
      <c r="I17" s="144">
        <v>67</v>
      </c>
      <c r="J17" s="147">
        <f t="shared" si="0"/>
        <v>19438</v>
      </c>
    </row>
    <row r="18" spans="1:15" ht="15" customHeight="1" x14ac:dyDescent="0.2">
      <c r="A18" s="16" t="s">
        <v>61</v>
      </c>
      <c r="B18" s="17" t="s">
        <v>113</v>
      </c>
      <c r="C18" s="144">
        <v>32420</v>
      </c>
      <c r="D18" s="145">
        <v>3977</v>
      </c>
      <c r="E18" s="144">
        <v>1694</v>
      </c>
      <c r="F18" s="145">
        <v>822</v>
      </c>
      <c r="G18" s="144">
        <v>306</v>
      </c>
      <c r="H18" s="145">
        <v>1</v>
      </c>
      <c r="I18" s="144">
        <v>82</v>
      </c>
      <c r="J18" s="147">
        <f t="shared" si="0"/>
        <v>39302</v>
      </c>
    </row>
    <row r="19" spans="1:15" ht="15" customHeight="1" x14ac:dyDescent="0.2">
      <c r="A19" s="16" t="s">
        <v>64</v>
      </c>
      <c r="B19" s="17" t="s">
        <v>114</v>
      </c>
      <c r="C19" s="144">
        <v>48848</v>
      </c>
      <c r="D19" s="145">
        <v>7512</v>
      </c>
      <c r="E19" s="144">
        <v>3536</v>
      </c>
      <c r="F19" s="145">
        <v>513</v>
      </c>
      <c r="G19" s="144">
        <v>1317</v>
      </c>
      <c r="H19" s="145">
        <v>7</v>
      </c>
      <c r="I19" s="144">
        <v>295</v>
      </c>
      <c r="J19" s="147">
        <f t="shared" si="0"/>
        <v>62028</v>
      </c>
    </row>
    <row r="20" spans="1:15" ht="15" customHeight="1" x14ac:dyDescent="0.2">
      <c r="A20" s="16" t="s">
        <v>67</v>
      </c>
      <c r="B20" s="17" t="s">
        <v>115</v>
      </c>
      <c r="C20" s="144">
        <v>76645</v>
      </c>
      <c r="D20" s="145">
        <v>6214</v>
      </c>
      <c r="E20" s="144">
        <v>3443</v>
      </c>
      <c r="F20" s="145">
        <v>1967</v>
      </c>
      <c r="G20" s="144">
        <v>718</v>
      </c>
      <c r="H20" s="145">
        <v>3</v>
      </c>
      <c r="I20" s="144">
        <v>195</v>
      </c>
      <c r="J20" s="147">
        <f t="shared" si="0"/>
        <v>89185</v>
      </c>
    </row>
    <row r="21" spans="1:15" ht="15" customHeight="1" x14ac:dyDescent="0.2">
      <c r="A21" s="16" t="s">
        <v>70</v>
      </c>
      <c r="B21" s="17" t="s">
        <v>116</v>
      </c>
      <c r="C21" s="144">
        <v>28961</v>
      </c>
      <c r="D21" s="145">
        <v>4188</v>
      </c>
      <c r="E21" s="144">
        <v>2565</v>
      </c>
      <c r="F21" s="145">
        <v>221</v>
      </c>
      <c r="G21" s="144">
        <v>420</v>
      </c>
      <c r="H21" s="145">
        <v>3</v>
      </c>
      <c r="I21" s="144">
        <v>58</v>
      </c>
      <c r="J21" s="147">
        <f t="shared" si="0"/>
        <v>36416</v>
      </c>
    </row>
    <row r="22" spans="1:15" ht="15" customHeight="1" x14ac:dyDescent="0.2">
      <c r="A22" s="16" t="s">
        <v>73</v>
      </c>
      <c r="B22" s="17" t="s">
        <v>117</v>
      </c>
      <c r="C22" s="144">
        <v>34749</v>
      </c>
      <c r="D22" s="145">
        <v>3930</v>
      </c>
      <c r="E22" s="144">
        <v>1883</v>
      </c>
      <c r="F22" s="145">
        <v>1622</v>
      </c>
      <c r="G22" s="144">
        <v>294</v>
      </c>
      <c r="H22" s="145">
        <v>2</v>
      </c>
      <c r="I22" s="144">
        <v>88</v>
      </c>
      <c r="J22" s="147">
        <f t="shared" si="0"/>
        <v>42568</v>
      </c>
      <c r="O22" s="3">
        <f>+C28-'T 1.'!E8</f>
        <v>0</v>
      </c>
    </row>
    <row r="23" spans="1:15" ht="15" customHeight="1" x14ac:dyDescent="0.2">
      <c r="A23" s="16" t="s">
        <v>76</v>
      </c>
      <c r="B23" s="17" t="s">
        <v>118</v>
      </c>
      <c r="C23" s="144">
        <v>136975</v>
      </c>
      <c r="D23" s="145">
        <v>18794</v>
      </c>
      <c r="E23" s="144">
        <v>8862</v>
      </c>
      <c r="F23" s="145">
        <v>733</v>
      </c>
      <c r="G23" s="144">
        <v>3697</v>
      </c>
      <c r="H23" s="145">
        <v>10</v>
      </c>
      <c r="I23" s="144">
        <v>652</v>
      </c>
      <c r="J23" s="147">
        <f t="shared" si="0"/>
        <v>169723</v>
      </c>
      <c r="O23" s="3">
        <f>+D28-'T 1.'!E9</f>
        <v>0</v>
      </c>
    </row>
    <row r="24" spans="1:15" ht="15" customHeight="1" x14ac:dyDescent="0.2">
      <c r="A24" s="16" t="s">
        <v>79</v>
      </c>
      <c r="B24" s="17" t="s">
        <v>119</v>
      </c>
      <c r="C24" s="144">
        <v>81200</v>
      </c>
      <c r="D24" s="145">
        <v>12478</v>
      </c>
      <c r="E24" s="144">
        <v>6359</v>
      </c>
      <c r="F24" s="145">
        <v>757</v>
      </c>
      <c r="G24" s="144">
        <v>954</v>
      </c>
      <c r="H24" s="145">
        <v>4</v>
      </c>
      <c r="I24" s="144">
        <v>375</v>
      </c>
      <c r="J24" s="147">
        <f t="shared" si="0"/>
        <v>102127</v>
      </c>
      <c r="O24" s="3">
        <f>+E28-'T 1.'!E10</f>
        <v>0</v>
      </c>
    </row>
    <row r="25" spans="1:15" ht="15" customHeight="1" x14ac:dyDescent="0.2">
      <c r="A25" s="16" t="s">
        <v>82</v>
      </c>
      <c r="B25" s="17" t="s">
        <v>120</v>
      </c>
      <c r="C25" s="144">
        <v>42990</v>
      </c>
      <c r="D25" s="145">
        <v>5536</v>
      </c>
      <c r="E25" s="144">
        <v>3073</v>
      </c>
      <c r="F25" s="145">
        <v>432</v>
      </c>
      <c r="G25" s="144">
        <v>1136</v>
      </c>
      <c r="H25" s="145">
        <v>1</v>
      </c>
      <c r="I25" s="144">
        <v>236</v>
      </c>
      <c r="J25" s="147">
        <f t="shared" si="0"/>
        <v>53404</v>
      </c>
      <c r="O25" s="3">
        <f>+F28-'T 1.'!E11</f>
        <v>0</v>
      </c>
    </row>
    <row r="26" spans="1:15" ht="15" customHeight="1" x14ac:dyDescent="0.2">
      <c r="A26" s="16" t="s">
        <v>85</v>
      </c>
      <c r="B26" s="17" t="s">
        <v>121</v>
      </c>
      <c r="C26" s="144">
        <v>36417</v>
      </c>
      <c r="D26" s="145">
        <v>2371</v>
      </c>
      <c r="E26" s="144">
        <v>1073</v>
      </c>
      <c r="F26" s="145">
        <v>903</v>
      </c>
      <c r="G26" s="144">
        <v>199</v>
      </c>
      <c r="H26" s="145">
        <v>0</v>
      </c>
      <c r="I26" s="144">
        <v>85</v>
      </c>
      <c r="J26" s="147">
        <f t="shared" si="0"/>
        <v>41048</v>
      </c>
      <c r="O26" s="3">
        <f>+G28-'T 1.'!E12</f>
        <v>0</v>
      </c>
    </row>
    <row r="27" spans="1:15" ht="15" customHeight="1" x14ac:dyDescent="0.2">
      <c r="A27" s="16" t="s">
        <v>88</v>
      </c>
      <c r="B27" s="20" t="s">
        <v>122</v>
      </c>
      <c r="C27" s="144">
        <v>424410</v>
      </c>
      <c r="D27" s="145">
        <v>13558</v>
      </c>
      <c r="E27" s="144">
        <v>12148</v>
      </c>
      <c r="F27" s="145">
        <v>515</v>
      </c>
      <c r="G27" s="144">
        <v>4393</v>
      </c>
      <c r="H27" s="145">
        <v>20</v>
      </c>
      <c r="I27" s="144">
        <v>973</v>
      </c>
      <c r="J27" s="147">
        <f t="shared" si="0"/>
        <v>456017</v>
      </c>
      <c r="O27" s="3">
        <f>+H28-'T 1.'!E13</f>
        <v>0</v>
      </c>
    </row>
    <row r="28" spans="1:15" ht="15" customHeight="1" x14ac:dyDescent="0.2">
      <c r="A28" s="161" t="s">
        <v>21</v>
      </c>
      <c r="B28" s="169"/>
      <c r="C28" s="77">
        <f>SUM(C7:C27)</f>
        <v>1364748</v>
      </c>
      <c r="D28" s="78">
        <f t="shared" ref="D28:J28" si="1">SUM(D7:D27)</f>
        <v>124928</v>
      </c>
      <c r="E28" s="79">
        <f t="shared" si="1"/>
        <v>67769</v>
      </c>
      <c r="F28" s="78">
        <f t="shared" si="1"/>
        <v>19229</v>
      </c>
      <c r="G28" s="78">
        <f t="shared" si="1"/>
        <v>18925</v>
      </c>
      <c r="H28" s="79">
        <f t="shared" si="1"/>
        <v>89</v>
      </c>
      <c r="I28" s="78">
        <f t="shared" si="1"/>
        <v>4717</v>
      </c>
      <c r="J28" s="78">
        <f t="shared" si="1"/>
        <v>1600405</v>
      </c>
      <c r="M28" s="3" t="s">
        <v>29</v>
      </c>
      <c r="N28" s="22">
        <f>+J28-'T 1.'!E15</f>
        <v>0</v>
      </c>
      <c r="O28" s="3">
        <f>+I28-'T 1.'!E14</f>
        <v>0</v>
      </c>
    </row>
    <row r="29" spans="1:15" ht="14.25" customHeight="1" x14ac:dyDescent="0.2">
      <c r="A29" s="5"/>
      <c r="B29" s="6"/>
      <c r="C29" s="5"/>
      <c r="D29" s="5"/>
      <c r="E29" s="5"/>
      <c r="F29" s="5"/>
      <c r="G29" s="5"/>
      <c r="H29" s="5"/>
      <c r="I29" s="5"/>
      <c r="J29" s="5"/>
    </row>
  </sheetData>
  <mergeCells count="6">
    <mergeCell ref="A28:B28"/>
    <mergeCell ref="A1:J1"/>
    <mergeCell ref="H3:J3"/>
    <mergeCell ref="A4:A5"/>
    <mergeCell ref="B4:B5"/>
    <mergeCell ref="C4:J4"/>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opLeftCell="A19" workbookViewId="0">
      <selection activeCell="I30" sqref="I30"/>
    </sheetView>
  </sheetViews>
  <sheetFormatPr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77" t="s">
        <v>135</v>
      </c>
      <c r="B1" s="177"/>
      <c r="C1" s="177"/>
      <c r="D1" s="177"/>
      <c r="E1" s="177"/>
      <c r="F1" s="177"/>
      <c r="G1" s="23"/>
    </row>
    <row r="2" spans="1:8" ht="9" customHeight="1" x14ac:dyDescent="0.2">
      <c r="A2" s="102"/>
      <c r="B2" s="102"/>
      <c r="C2" s="102"/>
      <c r="D2" s="102"/>
      <c r="E2" s="102"/>
      <c r="F2" s="102"/>
      <c r="G2" s="102"/>
    </row>
    <row r="3" spans="1:8" ht="15" customHeight="1" x14ac:dyDescent="0.2">
      <c r="A3" s="5" t="s">
        <v>126</v>
      </c>
      <c r="B3" s="6"/>
      <c r="C3" s="5"/>
      <c r="D3" s="5"/>
      <c r="E3" s="163" t="str">
        <f>'T 2.'!E4:G4</f>
        <v>Stanje: 31. srpnja 2019.</v>
      </c>
      <c r="F3" s="163"/>
      <c r="G3" s="112"/>
      <c r="H3" s="111"/>
    </row>
    <row r="4" spans="1:8" s="4" customFormat="1" ht="22.5" x14ac:dyDescent="0.25">
      <c r="A4" s="26" t="s">
        <v>2</v>
      </c>
      <c r="B4" s="122" t="s">
        <v>33</v>
      </c>
      <c r="C4" s="123" t="s">
        <v>34</v>
      </c>
      <c r="D4" s="29" t="s">
        <v>4</v>
      </c>
      <c r="E4" s="101" t="s">
        <v>5</v>
      </c>
      <c r="F4" s="101" t="s">
        <v>6</v>
      </c>
      <c r="G4" s="108"/>
      <c r="H4" s="108"/>
    </row>
    <row r="5" spans="1:8" s="15" customFormat="1" ht="9" customHeight="1" x14ac:dyDescent="0.15">
      <c r="A5" s="11">
        <v>0</v>
      </c>
      <c r="B5" s="12">
        <v>1</v>
      </c>
      <c r="C5" s="13">
        <v>2</v>
      </c>
      <c r="D5" s="14">
        <v>3</v>
      </c>
      <c r="E5" s="13">
        <v>4</v>
      </c>
      <c r="F5" s="14">
        <v>5</v>
      </c>
      <c r="G5" s="109"/>
      <c r="H5" s="109"/>
    </row>
    <row r="6" spans="1:8" x14ac:dyDescent="0.2">
      <c r="A6" s="31" t="s">
        <v>7</v>
      </c>
      <c r="B6" s="114" t="s">
        <v>35</v>
      </c>
      <c r="C6" s="115" t="s">
        <v>36</v>
      </c>
      <c r="D6" s="103">
        <v>135</v>
      </c>
      <c r="E6" s="34">
        <v>57</v>
      </c>
      <c r="F6" s="35">
        <v>192</v>
      </c>
      <c r="G6" s="110"/>
      <c r="H6" s="111"/>
    </row>
    <row r="7" spans="1:8" x14ac:dyDescent="0.2">
      <c r="A7" s="38" t="s">
        <v>9</v>
      </c>
      <c r="B7" s="114" t="s">
        <v>37</v>
      </c>
      <c r="C7" s="115" t="s">
        <v>38</v>
      </c>
      <c r="D7" s="103">
        <v>18</v>
      </c>
      <c r="E7" s="34">
        <v>4</v>
      </c>
      <c r="F7" s="35">
        <v>22</v>
      </c>
      <c r="G7" s="110"/>
      <c r="H7" s="111"/>
    </row>
    <row r="8" spans="1:8" x14ac:dyDescent="0.2">
      <c r="A8" s="40" t="s">
        <v>11</v>
      </c>
      <c r="B8" s="114" t="s">
        <v>39</v>
      </c>
      <c r="C8" s="115" t="s">
        <v>40</v>
      </c>
      <c r="D8" s="103">
        <v>988</v>
      </c>
      <c r="E8" s="34">
        <v>419</v>
      </c>
      <c r="F8" s="35">
        <v>1407</v>
      </c>
      <c r="G8" s="110"/>
      <c r="H8" s="111"/>
    </row>
    <row r="9" spans="1:8" x14ac:dyDescent="0.2">
      <c r="A9" s="40" t="s">
        <v>13</v>
      </c>
      <c r="B9" s="114" t="s">
        <v>41</v>
      </c>
      <c r="C9" s="116" t="s">
        <v>42</v>
      </c>
      <c r="D9" s="103">
        <v>13</v>
      </c>
      <c r="E9" s="34">
        <v>2</v>
      </c>
      <c r="F9" s="35">
        <v>15</v>
      </c>
      <c r="G9" s="110"/>
      <c r="H9" s="111"/>
    </row>
    <row r="10" spans="1:8" ht="27.75" customHeight="1" x14ac:dyDescent="0.2">
      <c r="A10" s="41" t="s">
        <v>15</v>
      </c>
      <c r="B10" s="114" t="s">
        <v>43</v>
      </c>
      <c r="C10" s="117" t="s">
        <v>124</v>
      </c>
      <c r="D10" s="103">
        <v>47</v>
      </c>
      <c r="E10" s="34">
        <v>20</v>
      </c>
      <c r="F10" s="35">
        <v>67</v>
      </c>
      <c r="G10" s="110"/>
      <c r="H10" s="111"/>
    </row>
    <row r="11" spans="1:8" ht="15" customHeight="1" x14ac:dyDescent="0.2">
      <c r="A11" s="40" t="s">
        <v>17</v>
      </c>
      <c r="B11" s="114" t="s">
        <v>45</v>
      </c>
      <c r="C11" s="116" t="s">
        <v>46</v>
      </c>
      <c r="D11" s="103">
        <v>850</v>
      </c>
      <c r="E11" s="34">
        <v>153</v>
      </c>
      <c r="F11" s="35">
        <v>1003</v>
      </c>
      <c r="G11" s="110"/>
      <c r="H11" s="111"/>
    </row>
    <row r="12" spans="1:8" ht="22.5" x14ac:dyDescent="0.2">
      <c r="A12" s="41" t="s">
        <v>19</v>
      </c>
      <c r="B12" s="114" t="s">
        <v>47</v>
      </c>
      <c r="C12" s="117" t="s">
        <v>125</v>
      </c>
      <c r="D12" s="103">
        <v>1131</v>
      </c>
      <c r="E12" s="34">
        <v>1019</v>
      </c>
      <c r="F12" s="35">
        <v>2150</v>
      </c>
      <c r="G12" s="110"/>
      <c r="H12" s="111"/>
    </row>
    <row r="13" spans="1:8" x14ac:dyDescent="0.2">
      <c r="A13" s="16" t="s">
        <v>49</v>
      </c>
      <c r="B13" s="114" t="s">
        <v>50</v>
      </c>
      <c r="C13" s="118" t="s">
        <v>51</v>
      </c>
      <c r="D13" s="46">
        <v>779</v>
      </c>
      <c r="E13" s="47">
        <v>68</v>
      </c>
      <c r="F13" s="35">
        <v>847</v>
      </c>
      <c r="G13" s="110"/>
      <c r="H13" s="111"/>
    </row>
    <row r="14" spans="1:8" ht="22.5" x14ac:dyDescent="0.2">
      <c r="A14" s="16" t="s">
        <v>52</v>
      </c>
      <c r="B14" s="114" t="s">
        <v>53</v>
      </c>
      <c r="C14" s="119" t="s">
        <v>54</v>
      </c>
      <c r="D14" s="46">
        <v>471</v>
      </c>
      <c r="E14" s="47">
        <v>704</v>
      </c>
      <c r="F14" s="35">
        <v>1175</v>
      </c>
      <c r="G14" s="110"/>
      <c r="H14" s="111"/>
    </row>
    <row r="15" spans="1:8" ht="15" customHeight="1" x14ac:dyDescent="0.2">
      <c r="A15" s="16" t="s">
        <v>55</v>
      </c>
      <c r="B15" s="114" t="s">
        <v>56</v>
      </c>
      <c r="C15" s="118" t="s">
        <v>57</v>
      </c>
      <c r="D15" s="46">
        <v>111</v>
      </c>
      <c r="E15" s="47">
        <v>72</v>
      </c>
      <c r="F15" s="35">
        <v>183</v>
      </c>
      <c r="G15" s="110"/>
      <c r="H15" s="111"/>
    </row>
    <row r="16" spans="1:8" x14ac:dyDescent="0.2">
      <c r="A16" s="16" t="s">
        <v>58</v>
      </c>
      <c r="B16" s="114" t="s">
        <v>59</v>
      </c>
      <c r="C16" s="118" t="s">
        <v>60</v>
      </c>
      <c r="D16" s="46">
        <v>53</v>
      </c>
      <c r="E16" s="47">
        <v>66</v>
      </c>
      <c r="F16" s="35">
        <v>119</v>
      </c>
      <c r="G16" s="110"/>
      <c r="H16" s="111"/>
    </row>
    <row r="17" spans="1:8" ht="15" customHeight="1" x14ac:dyDescent="0.2">
      <c r="A17" s="16" t="s">
        <v>61</v>
      </c>
      <c r="B17" s="114" t="s">
        <v>62</v>
      </c>
      <c r="C17" s="118" t="s">
        <v>63</v>
      </c>
      <c r="D17" s="46">
        <v>60</v>
      </c>
      <c r="E17" s="47">
        <v>58</v>
      </c>
      <c r="F17" s="35">
        <v>118</v>
      </c>
      <c r="G17" s="110"/>
      <c r="H17" s="111"/>
    </row>
    <row r="18" spans="1:8" ht="15" customHeight="1" x14ac:dyDescent="0.2">
      <c r="A18" s="16" t="s">
        <v>64</v>
      </c>
      <c r="B18" s="114" t="s">
        <v>65</v>
      </c>
      <c r="C18" s="118" t="s">
        <v>66</v>
      </c>
      <c r="D18" s="46">
        <v>1074</v>
      </c>
      <c r="E18" s="47">
        <v>776</v>
      </c>
      <c r="F18" s="35">
        <v>1850</v>
      </c>
      <c r="G18" s="110"/>
      <c r="H18" s="111"/>
    </row>
    <row r="19" spans="1:8" x14ac:dyDescent="0.2">
      <c r="A19" s="16" t="s">
        <v>67</v>
      </c>
      <c r="B19" s="114" t="s">
        <v>68</v>
      </c>
      <c r="C19" s="119" t="s">
        <v>69</v>
      </c>
      <c r="D19" s="46">
        <v>538</v>
      </c>
      <c r="E19" s="47">
        <v>242</v>
      </c>
      <c r="F19" s="35">
        <v>780</v>
      </c>
      <c r="G19" s="110"/>
      <c r="H19" s="111"/>
    </row>
    <row r="20" spans="1:8" x14ac:dyDescent="0.2">
      <c r="A20" s="16" t="s">
        <v>70</v>
      </c>
      <c r="B20" s="114" t="s">
        <v>71</v>
      </c>
      <c r="C20" s="119" t="s">
        <v>72</v>
      </c>
      <c r="D20" s="46">
        <v>7</v>
      </c>
      <c r="E20" s="47">
        <v>25</v>
      </c>
      <c r="F20" s="35">
        <v>32</v>
      </c>
      <c r="G20" s="110"/>
      <c r="H20" s="111"/>
    </row>
    <row r="21" spans="1:8" x14ac:dyDescent="0.2">
      <c r="A21" s="16" t="s">
        <v>73</v>
      </c>
      <c r="B21" s="114" t="s">
        <v>74</v>
      </c>
      <c r="C21" s="118" t="s">
        <v>75</v>
      </c>
      <c r="D21" s="46">
        <v>136</v>
      </c>
      <c r="E21" s="47">
        <v>233</v>
      </c>
      <c r="F21" s="35">
        <v>369</v>
      </c>
      <c r="G21" s="110"/>
      <c r="H21" s="111"/>
    </row>
    <row r="22" spans="1:8" x14ac:dyDescent="0.2">
      <c r="A22" s="16" t="s">
        <v>76</v>
      </c>
      <c r="B22" s="114" t="s">
        <v>77</v>
      </c>
      <c r="C22" s="119" t="s">
        <v>78</v>
      </c>
      <c r="D22" s="46">
        <v>320</v>
      </c>
      <c r="E22" s="47">
        <v>467</v>
      </c>
      <c r="F22" s="35">
        <v>787</v>
      </c>
      <c r="G22" s="110"/>
      <c r="H22" s="111"/>
    </row>
    <row r="23" spans="1:8" ht="15" customHeight="1" x14ac:dyDescent="0.2">
      <c r="A23" s="16" t="s">
        <v>79</v>
      </c>
      <c r="B23" s="114" t="s">
        <v>80</v>
      </c>
      <c r="C23" s="118" t="s">
        <v>81</v>
      </c>
      <c r="D23" s="46">
        <v>73</v>
      </c>
      <c r="E23" s="47">
        <v>40</v>
      </c>
      <c r="F23" s="35">
        <v>113</v>
      </c>
      <c r="G23" s="110"/>
      <c r="H23" s="111"/>
    </row>
    <row r="24" spans="1:8" ht="15" customHeight="1" x14ac:dyDescent="0.2">
      <c r="A24" s="16" t="s">
        <v>82</v>
      </c>
      <c r="B24" s="114" t="s">
        <v>83</v>
      </c>
      <c r="C24" s="118" t="s">
        <v>84</v>
      </c>
      <c r="D24" s="46">
        <v>121</v>
      </c>
      <c r="E24" s="47">
        <v>176</v>
      </c>
      <c r="F24" s="35">
        <v>297</v>
      </c>
      <c r="G24" s="110"/>
      <c r="H24" s="111"/>
    </row>
    <row r="25" spans="1:8" ht="39" customHeight="1" x14ac:dyDescent="0.2">
      <c r="A25" s="48" t="s">
        <v>85</v>
      </c>
      <c r="B25" s="114" t="s">
        <v>86</v>
      </c>
      <c r="C25" s="117" t="s">
        <v>87</v>
      </c>
      <c r="D25" s="46">
        <v>5</v>
      </c>
      <c r="E25" s="47">
        <v>20</v>
      </c>
      <c r="F25" s="35">
        <v>25</v>
      </c>
      <c r="G25" s="110"/>
      <c r="H25" s="111"/>
    </row>
    <row r="26" spans="1:8" x14ac:dyDescent="0.2">
      <c r="A26" s="16" t="s">
        <v>88</v>
      </c>
      <c r="B26" s="114" t="s">
        <v>89</v>
      </c>
      <c r="C26" s="116" t="s">
        <v>90</v>
      </c>
      <c r="D26" s="46">
        <v>0</v>
      </c>
      <c r="E26" s="47">
        <v>2</v>
      </c>
      <c r="F26" s="35">
        <v>2</v>
      </c>
      <c r="G26" s="110"/>
      <c r="H26" s="111"/>
    </row>
    <row r="27" spans="1:8" ht="15" customHeight="1" x14ac:dyDescent="0.2">
      <c r="A27" s="49" t="s">
        <v>91</v>
      </c>
      <c r="B27" s="120"/>
      <c r="C27" s="121" t="s">
        <v>92</v>
      </c>
      <c r="D27" s="52">
        <v>1</v>
      </c>
      <c r="E27" s="53">
        <v>4</v>
      </c>
      <c r="F27" s="54">
        <v>5</v>
      </c>
      <c r="G27" s="110"/>
      <c r="H27" s="111"/>
    </row>
    <row r="28" spans="1:8" ht="21" customHeight="1" x14ac:dyDescent="0.2">
      <c r="A28" s="178" t="s">
        <v>21</v>
      </c>
      <c r="B28" s="179"/>
      <c r="C28" s="179"/>
      <c r="D28" s="131">
        <f>SUM(D6:D27)</f>
        <v>6931</v>
      </c>
      <c r="E28" s="132">
        <f t="shared" ref="E28:F28" si="0">SUM(E6:E27)</f>
        <v>4627</v>
      </c>
      <c r="F28" s="131">
        <f t="shared" si="0"/>
        <v>11558</v>
      </c>
      <c r="G28" s="111"/>
      <c r="H28" s="111"/>
    </row>
    <row r="29" spans="1:8" ht="10.5" customHeight="1" x14ac:dyDescent="0.2">
      <c r="G29" s="111"/>
      <c r="H29" s="111"/>
    </row>
    <row r="30" spans="1:8" ht="10.5" customHeight="1" x14ac:dyDescent="0.2">
      <c r="G30" s="111"/>
      <c r="H30" s="111"/>
    </row>
    <row r="31" spans="1:8" x14ac:dyDescent="0.2">
      <c r="G31" s="111"/>
      <c r="H31" s="111"/>
    </row>
  </sheetData>
  <mergeCells count="3">
    <mergeCell ref="A1:F1"/>
    <mergeCell ref="E3:F3"/>
    <mergeCell ref="A28:C28"/>
  </mergeCells>
  <pageMargins left="0.51181102362204722" right="0.11811023622047245" top="0.15748031496062992" bottom="0.15748031496062992"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opLeftCell="A19" workbookViewId="0">
      <selection activeCell="K22" sqref="K22"/>
    </sheetView>
  </sheetViews>
  <sheetFormatPr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0" ht="10.5" customHeight="1" x14ac:dyDescent="0.2"/>
    <row r="2" spans="1:10" ht="25.5" customHeight="1" x14ac:dyDescent="0.2">
      <c r="A2" s="177" t="s">
        <v>136</v>
      </c>
      <c r="B2" s="177"/>
      <c r="C2" s="177"/>
      <c r="D2" s="177"/>
      <c r="E2" s="177"/>
      <c r="F2" s="177"/>
      <c r="G2" s="177"/>
      <c r="H2" s="177"/>
    </row>
    <row r="3" spans="1:10" ht="10.5" customHeight="1" x14ac:dyDescent="0.2">
      <c r="B3" s="107"/>
      <c r="C3" s="107"/>
      <c r="D3" s="107"/>
      <c r="E3" s="107"/>
      <c r="F3" s="107"/>
      <c r="G3" s="107"/>
      <c r="H3" s="23"/>
    </row>
    <row r="4" spans="1:10" x14ac:dyDescent="0.2">
      <c r="B4" s="5" t="s">
        <v>127</v>
      </c>
      <c r="C4" s="6"/>
      <c r="D4" s="5"/>
      <c r="E4" s="5"/>
      <c r="F4" s="163" t="s">
        <v>138</v>
      </c>
      <c r="G4" s="163"/>
      <c r="H4" s="18"/>
    </row>
    <row r="5" spans="1:10" ht="22.5" x14ac:dyDescent="0.2">
      <c r="B5" s="26" t="s">
        <v>2</v>
      </c>
      <c r="C5" s="187" t="s">
        <v>95</v>
      </c>
      <c r="D5" s="188"/>
      <c r="E5" s="124" t="s">
        <v>4</v>
      </c>
      <c r="F5" s="125" t="s">
        <v>5</v>
      </c>
      <c r="G5" s="125" t="s">
        <v>6</v>
      </c>
      <c r="H5" s="113"/>
    </row>
    <row r="6" spans="1:10" x14ac:dyDescent="0.2">
      <c r="B6" s="14">
        <v>0</v>
      </c>
      <c r="C6" s="189">
        <v>1</v>
      </c>
      <c r="D6" s="190"/>
      <c r="E6" s="104">
        <v>2</v>
      </c>
      <c r="F6" s="104">
        <v>3</v>
      </c>
      <c r="G6" s="104">
        <v>4</v>
      </c>
      <c r="H6" s="111"/>
    </row>
    <row r="7" spans="1:10" x14ac:dyDescent="0.2">
      <c r="B7" s="16" t="s">
        <v>7</v>
      </c>
      <c r="C7" s="191" t="s">
        <v>102</v>
      </c>
      <c r="D7" s="192"/>
      <c r="E7" s="148">
        <v>376</v>
      </c>
      <c r="F7" s="148">
        <v>208</v>
      </c>
      <c r="G7" s="149">
        <v>584</v>
      </c>
      <c r="H7" s="110"/>
    </row>
    <row r="8" spans="1:10" x14ac:dyDescent="0.2">
      <c r="B8" s="16" t="s">
        <v>9</v>
      </c>
      <c r="C8" s="180" t="s">
        <v>103</v>
      </c>
      <c r="D8" s="181"/>
      <c r="E8" s="148">
        <v>113</v>
      </c>
      <c r="F8" s="148">
        <v>61</v>
      </c>
      <c r="G8" s="149">
        <v>174</v>
      </c>
      <c r="H8" s="110"/>
    </row>
    <row r="9" spans="1:10" x14ac:dyDescent="0.2">
      <c r="B9" s="16" t="s">
        <v>11</v>
      </c>
      <c r="C9" s="180" t="s">
        <v>104</v>
      </c>
      <c r="D9" s="181"/>
      <c r="E9" s="148">
        <v>112</v>
      </c>
      <c r="F9" s="148">
        <v>59</v>
      </c>
      <c r="G9" s="149">
        <v>171</v>
      </c>
      <c r="H9" s="110"/>
    </row>
    <row r="10" spans="1:10" x14ac:dyDescent="0.2">
      <c r="B10" s="16" t="s">
        <v>13</v>
      </c>
      <c r="C10" s="180" t="s">
        <v>105</v>
      </c>
      <c r="D10" s="181"/>
      <c r="E10" s="148">
        <v>133</v>
      </c>
      <c r="F10" s="148">
        <v>92</v>
      </c>
      <c r="G10" s="149">
        <v>225</v>
      </c>
      <c r="H10" s="110"/>
    </row>
    <row r="11" spans="1:10" x14ac:dyDescent="0.2">
      <c r="B11" s="16" t="s">
        <v>15</v>
      </c>
      <c r="C11" s="180" t="s">
        <v>106</v>
      </c>
      <c r="D11" s="181"/>
      <c r="E11" s="148">
        <v>246</v>
      </c>
      <c r="F11" s="148">
        <v>161</v>
      </c>
      <c r="G11" s="149">
        <v>407</v>
      </c>
      <c r="H11" s="110"/>
    </row>
    <row r="12" spans="1:10" x14ac:dyDescent="0.2">
      <c r="B12" s="16" t="s">
        <v>17</v>
      </c>
      <c r="C12" s="180" t="s">
        <v>107</v>
      </c>
      <c r="D12" s="181"/>
      <c r="E12" s="148">
        <v>68</v>
      </c>
      <c r="F12" s="148">
        <v>48</v>
      </c>
      <c r="G12" s="149">
        <v>116</v>
      </c>
      <c r="H12" s="110"/>
    </row>
    <row r="13" spans="1:10" x14ac:dyDescent="0.2">
      <c r="B13" s="16" t="s">
        <v>19</v>
      </c>
      <c r="C13" s="185" t="s">
        <v>108</v>
      </c>
      <c r="D13" s="186"/>
      <c r="E13" s="148">
        <v>114</v>
      </c>
      <c r="F13" s="148">
        <v>66</v>
      </c>
      <c r="G13" s="149">
        <v>180</v>
      </c>
      <c r="H13" s="110"/>
    </row>
    <row r="14" spans="1:10" x14ac:dyDescent="0.2">
      <c r="B14" s="105" t="s">
        <v>49</v>
      </c>
      <c r="C14" s="180" t="s">
        <v>109</v>
      </c>
      <c r="D14" s="181"/>
      <c r="E14" s="148">
        <v>847</v>
      </c>
      <c r="F14" s="148">
        <v>601</v>
      </c>
      <c r="G14" s="149">
        <v>1448</v>
      </c>
      <c r="H14" s="110"/>
      <c r="J14" s="106"/>
    </row>
    <row r="15" spans="1:10" x14ac:dyDescent="0.2">
      <c r="B15" s="105" t="s">
        <v>52</v>
      </c>
      <c r="C15" s="180" t="s">
        <v>110</v>
      </c>
      <c r="D15" s="181"/>
      <c r="E15" s="148">
        <v>64</v>
      </c>
      <c r="F15" s="148">
        <v>35</v>
      </c>
      <c r="G15" s="149">
        <v>99</v>
      </c>
      <c r="H15" s="110"/>
    </row>
    <row r="16" spans="1:10" x14ac:dyDescent="0.2">
      <c r="B16" s="105" t="s">
        <v>55</v>
      </c>
      <c r="C16" s="180" t="s">
        <v>111</v>
      </c>
      <c r="D16" s="181"/>
      <c r="E16" s="148">
        <v>68</v>
      </c>
      <c r="F16" s="148">
        <v>34</v>
      </c>
      <c r="G16" s="149">
        <v>102</v>
      </c>
      <c r="H16" s="110"/>
    </row>
    <row r="17" spans="2:8" x14ac:dyDescent="0.2">
      <c r="B17" s="105" t="s">
        <v>58</v>
      </c>
      <c r="C17" s="180" t="s">
        <v>112</v>
      </c>
      <c r="D17" s="181"/>
      <c r="E17" s="148">
        <v>57</v>
      </c>
      <c r="F17" s="148">
        <v>28</v>
      </c>
      <c r="G17" s="149">
        <v>85</v>
      </c>
      <c r="H17" s="110"/>
    </row>
    <row r="18" spans="2:8" x14ac:dyDescent="0.2">
      <c r="B18" s="105" t="s">
        <v>61</v>
      </c>
      <c r="C18" s="180" t="s">
        <v>113</v>
      </c>
      <c r="D18" s="181"/>
      <c r="E18" s="148">
        <v>147</v>
      </c>
      <c r="F18" s="148">
        <v>48</v>
      </c>
      <c r="G18" s="149">
        <v>195</v>
      </c>
      <c r="H18" s="110"/>
    </row>
    <row r="19" spans="2:8" x14ac:dyDescent="0.2">
      <c r="B19" s="105" t="s">
        <v>64</v>
      </c>
      <c r="C19" s="180" t="s">
        <v>114</v>
      </c>
      <c r="D19" s="181"/>
      <c r="E19" s="148">
        <v>275</v>
      </c>
      <c r="F19" s="148">
        <v>178</v>
      </c>
      <c r="G19" s="149">
        <v>453</v>
      </c>
      <c r="H19" s="110"/>
    </row>
    <row r="20" spans="2:8" x14ac:dyDescent="0.2">
      <c r="B20" s="105" t="s">
        <v>67</v>
      </c>
      <c r="C20" s="180" t="s">
        <v>115</v>
      </c>
      <c r="D20" s="181"/>
      <c r="E20" s="148">
        <v>280</v>
      </c>
      <c r="F20" s="148">
        <v>170</v>
      </c>
      <c r="G20" s="149">
        <v>450</v>
      </c>
      <c r="H20" s="110"/>
    </row>
    <row r="21" spans="2:8" x14ac:dyDescent="0.2">
      <c r="B21" s="105" t="s">
        <v>70</v>
      </c>
      <c r="C21" s="180" t="s">
        <v>116</v>
      </c>
      <c r="D21" s="181"/>
      <c r="E21" s="148">
        <v>158</v>
      </c>
      <c r="F21" s="148">
        <v>142</v>
      </c>
      <c r="G21" s="149">
        <v>300</v>
      </c>
      <c r="H21" s="110"/>
    </row>
    <row r="22" spans="2:8" x14ac:dyDescent="0.2">
      <c r="B22" s="105" t="s">
        <v>73</v>
      </c>
      <c r="C22" s="180" t="s">
        <v>117</v>
      </c>
      <c r="D22" s="181"/>
      <c r="E22" s="148">
        <v>102</v>
      </c>
      <c r="F22" s="148">
        <v>67</v>
      </c>
      <c r="G22" s="149">
        <v>169</v>
      </c>
      <c r="H22" s="110"/>
    </row>
    <row r="23" spans="2:8" x14ac:dyDescent="0.2">
      <c r="B23" s="105" t="s">
        <v>76</v>
      </c>
      <c r="C23" s="180" t="s">
        <v>118</v>
      </c>
      <c r="D23" s="181"/>
      <c r="E23" s="148">
        <v>763</v>
      </c>
      <c r="F23" s="148">
        <v>469</v>
      </c>
      <c r="G23" s="149">
        <v>1232</v>
      </c>
      <c r="H23" s="110"/>
    </row>
    <row r="24" spans="2:8" x14ac:dyDescent="0.2">
      <c r="B24" s="105" t="s">
        <v>79</v>
      </c>
      <c r="C24" s="180" t="s">
        <v>119</v>
      </c>
      <c r="D24" s="181"/>
      <c r="E24" s="148">
        <v>638</v>
      </c>
      <c r="F24" s="148">
        <v>500</v>
      </c>
      <c r="G24" s="149">
        <v>1138</v>
      </c>
      <c r="H24" s="110"/>
    </row>
    <row r="25" spans="2:8" x14ac:dyDescent="0.2">
      <c r="B25" s="105" t="s">
        <v>82</v>
      </c>
      <c r="C25" s="180" t="s">
        <v>120</v>
      </c>
      <c r="D25" s="181"/>
      <c r="E25" s="148">
        <v>278</v>
      </c>
      <c r="F25" s="148">
        <v>202</v>
      </c>
      <c r="G25" s="149">
        <v>480</v>
      </c>
      <c r="H25" s="110"/>
    </row>
    <row r="26" spans="2:8" x14ac:dyDescent="0.2">
      <c r="B26" s="105" t="s">
        <v>85</v>
      </c>
      <c r="C26" s="180" t="s">
        <v>121</v>
      </c>
      <c r="D26" s="181"/>
      <c r="E26" s="148">
        <v>156</v>
      </c>
      <c r="F26" s="148">
        <v>89</v>
      </c>
      <c r="G26" s="149">
        <v>245</v>
      </c>
      <c r="H26" s="110"/>
    </row>
    <row r="27" spans="2:8" x14ac:dyDescent="0.2">
      <c r="B27" s="105" t="s">
        <v>88</v>
      </c>
      <c r="C27" s="180" t="s">
        <v>122</v>
      </c>
      <c r="D27" s="181"/>
      <c r="E27" s="148">
        <v>1936</v>
      </c>
      <c r="F27" s="148">
        <v>1369</v>
      </c>
      <c r="G27" s="149">
        <v>3305</v>
      </c>
      <c r="H27" s="110"/>
    </row>
    <row r="28" spans="2:8" ht="20.25" customHeight="1" x14ac:dyDescent="0.2">
      <c r="B28" s="182" t="s">
        <v>21</v>
      </c>
      <c r="C28" s="183"/>
      <c r="D28" s="184"/>
      <c r="E28" s="150">
        <f>SUM(E7:E27)</f>
        <v>6931</v>
      </c>
      <c r="F28" s="150">
        <f>SUM(F7:F27)</f>
        <v>4627</v>
      </c>
      <c r="G28" s="150">
        <f>SUM(G7:G27)</f>
        <v>11558</v>
      </c>
      <c r="H28" s="111"/>
    </row>
  </sheetData>
  <mergeCells count="26">
    <mergeCell ref="A2:H2"/>
    <mergeCell ref="C11:D11"/>
    <mergeCell ref="F4:G4"/>
    <mergeCell ref="C5:D5"/>
    <mergeCell ref="C6:D6"/>
    <mergeCell ref="C7:D7"/>
    <mergeCell ref="C8:D8"/>
    <mergeCell ref="C9:D9"/>
    <mergeCell ref="C10:D10"/>
    <mergeCell ref="C23:D23"/>
    <mergeCell ref="C12:D12"/>
    <mergeCell ref="C13:D13"/>
    <mergeCell ref="C14:D14"/>
    <mergeCell ref="C15:D15"/>
    <mergeCell ref="C16:D16"/>
    <mergeCell ref="C17:D17"/>
    <mergeCell ref="C18:D18"/>
    <mergeCell ref="C19:D19"/>
    <mergeCell ref="C20:D20"/>
    <mergeCell ref="C21:D21"/>
    <mergeCell ref="C22:D22"/>
    <mergeCell ref="C24:D24"/>
    <mergeCell ref="C25:D25"/>
    <mergeCell ref="C26:D26"/>
    <mergeCell ref="C27:D27"/>
    <mergeCell ref="B28:D28"/>
  </mergeCells>
  <pageMargins left="0.51181102362204722" right="0.31496062992125984" top="0.15748031496062992" bottom="0.15748031496062992"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workbookViewId="0">
      <selection activeCell="I25" sqref="I25"/>
    </sheetView>
  </sheetViews>
  <sheetFormatPr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93" t="s">
        <v>131</v>
      </c>
      <c r="B1" s="193"/>
      <c r="C1" s="193"/>
      <c r="D1" s="193"/>
      <c r="E1" s="193"/>
      <c r="F1" s="193"/>
      <c r="G1" s="23"/>
    </row>
    <row r="2" spans="1:8" ht="7.5" customHeight="1" x14ac:dyDescent="0.2">
      <c r="A2" s="102"/>
      <c r="B2" s="102"/>
      <c r="C2" s="102"/>
      <c r="D2" s="102"/>
      <c r="E2" s="102"/>
      <c r="F2" s="102"/>
      <c r="G2" s="102"/>
    </row>
    <row r="3" spans="1:8" ht="15" customHeight="1" x14ac:dyDescent="0.2">
      <c r="A3" s="5" t="s">
        <v>128</v>
      </c>
      <c r="B3" s="6"/>
      <c r="C3" s="5"/>
      <c r="D3" s="5"/>
      <c r="E3" s="163" t="str">
        <f>'T 2.'!E4:G4</f>
        <v>Stanje: 31. srpnja 2019.</v>
      </c>
      <c r="F3" s="163"/>
      <c r="G3" s="112"/>
      <c r="H3" s="111"/>
    </row>
    <row r="4" spans="1:8" s="4" customFormat="1" ht="22.5" x14ac:dyDescent="0.25">
      <c r="A4" s="26" t="s">
        <v>2</v>
      </c>
      <c r="B4" s="122" t="s">
        <v>33</v>
      </c>
      <c r="C4" s="123" t="s">
        <v>34</v>
      </c>
      <c r="D4" s="29" t="s">
        <v>4</v>
      </c>
      <c r="E4" s="126" t="s">
        <v>5</v>
      </c>
      <c r="F4" s="126" t="s">
        <v>6</v>
      </c>
      <c r="G4" s="108"/>
      <c r="H4" s="108"/>
    </row>
    <row r="5" spans="1:8" s="15" customFormat="1" ht="9" customHeight="1" x14ac:dyDescent="0.15">
      <c r="A5" s="11">
        <v>0</v>
      </c>
      <c r="B5" s="12">
        <v>1</v>
      </c>
      <c r="C5" s="13">
        <v>2</v>
      </c>
      <c r="D5" s="14">
        <v>3</v>
      </c>
      <c r="E5" s="13">
        <v>4</v>
      </c>
      <c r="F5" s="14">
        <v>5</v>
      </c>
      <c r="G5" s="109"/>
      <c r="H5" s="109"/>
    </row>
    <row r="6" spans="1:8" x14ac:dyDescent="0.2">
      <c r="A6" s="31" t="s">
        <v>7</v>
      </c>
      <c r="B6" s="114" t="s">
        <v>35</v>
      </c>
      <c r="C6" s="115" t="s">
        <v>36</v>
      </c>
      <c r="D6" s="136">
        <v>1553</v>
      </c>
      <c r="E6" s="137">
        <v>700</v>
      </c>
      <c r="F6" s="138">
        <v>2253</v>
      </c>
      <c r="G6" s="110"/>
      <c r="H6" s="111"/>
    </row>
    <row r="7" spans="1:8" x14ac:dyDescent="0.2">
      <c r="A7" s="38" t="s">
        <v>9</v>
      </c>
      <c r="B7" s="114" t="s">
        <v>37</v>
      </c>
      <c r="C7" s="115" t="s">
        <v>38</v>
      </c>
      <c r="D7" s="136">
        <v>100</v>
      </c>
      <c r="E7" s="137">
        <v>17</v>
      </c>
      <c r="F7" s="138">
        <v>117</v>
      </c>
      <c r="G7" s="110"/>
      <c r="H7" s="111"/>
    </row>
    <row r="8" spans="1:8" x14ac:dyDescent="0.2">
      <c r="A8" s="40" t="s">
        <v>11</v>
      </c>
      <c r="B8" s="114" t="s">
        <v>39</v>
      </c>
      <c r="C8" s="115" t="s">
        <v>40</v>
      </c>
      <c r="D8" s="136">
        <v>15114</v>
      </c>
      <c r="E8" s="137">
        <v>6477</v>
      </c>
      <c r="F8" s="138">
        <v>21591</v>
      </c>
      <c r="G8" s="110"/>
      <c r="H8" s="111"/>
    </row>
    <row r="9" spans="1:8" x14ac:dyDescent="0.2">
      <c r="A9" s="40" t="s">
        <v>13</v>
      </c>
      <c r="B9" s="114" t="s">
        <v>41</v>
      </c>
      <c r="C9" s="116" t="s">
        <v>42</v>
      </c>
      <c r="D9" s="136">
        <v>817</v>
      </c>
      <c r="E9" s="137">
        <v>258</v>
      </c>
      <c r="F9" s="138">
        <v>1075</v>
      </c>
      <c r="G9" s="110"/>
      <c r="H9" s="111"/>
    </row>
    <row r="10" spans="1:8" ht="27.75" customHeight="1" x14ac:dyDescent="0.2">
      <c r="A10" s="41" t="s">
        <v>15</v>
      </c>
      <c r="B10" s="114" t="s">
        <v>43</v>
      </c>
      <c r="C10" s="117" t="s">
        <v>124</v>
      </c>
      <c r="D10" s="136">
        <v>786</v>
      </c>
      <c r="E10" s="137">
        <v>234</v>
      </c>
      <c r="F10" s="138">
        <v>1020</v>
      </c>
      <c r="G10" s="110"/>
      <c r="H10" s="111"/>
    </row>
    <row r="11" spans="1:8" ht="15" customHeight="1" x14ac:dyDescent="0.2">
      <c r="A11" s="40" t="s">
        <v>17</v>
      </c>
      <c r="B11" s="114" t="s">
        <v>45</v>
      </c>
      <c r="C11" s="116" t="s">
        <v>46</v>
      </c>
      <c r="D11" s="136">
        <v>7555</v>
      </c>
      <c r="E11" s="137">
        <v>1090</v>
      </c>
      <c r="F11" s="138">
        <v>8645</v>
      </c>
      <c r="G11" s="110"/>
      <c r="H11" s="111"/>
    </row>
    <row r="12" spans="1:8" ht="22.5" x14ac:dyDescent="0.2">
      <c r="A12" s="41" t="s">
        <v>19</v>
      </c>
      <c r="B12" s="114" t="s">
        <v>47</v>
      </c>
      <c r="C12" s="117" t="s">
        <v>125</v>
      </c>
      <c r="D12" s="136">
        <v>11595</v>
      </c>
      <c r="E12" s="137">
        <v>10997</v>
      </c>
      <c r="F12" s="138">
        <v>22592</v>
      </c>
      <c r="G12" s="110"/>
      <c r="H12" s="111"/>
    </row>
    <row r="13" spans="1:8" x14ac:dyDescent="0.2">
      <c r="A13" s="16" t="s">
        <v>49</v>
      </c>
      <c r="B13" s="114" t="s">
        <v>50</v>
      </c>
      <c r="C13" s="118" t="s">
        <v>51</v>
      </c>
      <c r="D13" s="67">
        <v>3991</v>
      </c>
      <c r="E13" s="66">
        <v>1280</v>
      </c>
      <c r="F13" s="138">
        <v>5271</v>
      </c>
      <c r="G13" s="110"/>
      <c r="H13" s="111"/>
    </row>
    <row r="14" spans="1:8" ht="22.5" x14ac:dyDescent="0.2">
      <c r="A14" s="16" t="s">
        <v>52</v>
      </c>
      <c r="B14" s="114" t="s">
        <v>53</v>
      </c>
      <c r="C14" s="119" t="s">
        <v>54</v>
      </c>
      <c r="D14" s="67">
        <v>5799</v>
      </c>
      <c r="E14" s="66">
        <v>6070</v>
      </c>
      <c r="F14" s="138">
        <v>11869</v>
      </c>
      <c r="G14" s="110"/>
      <c r="H14" s="111"/>
    </row>
    <row r="15" spans="1:8" ht="15" customHeight="1" x14ac:dyDescent="0.2">
      <c r="A15" s="16" t="s">
        <v>55</v>
      </c>
      <c r="B15" s="114" t="s">
        <v>56</v>
      </c>
      <c r="C15" s="118" t="s">
        <v>57</v>
      </c>
      <c r="D15" s="67">
        <v>5147</v>
      </c>
      <c r="E15" s="66">
        <v>2551</v>
      </c>
      <c r="F15" s="138">
        <v>7698</v>
      </c>
      <c r="G15" s="110"/>
      <c r="H15" s="111"/>
    </row>
    <row r="16" spans="1:8" x14ac:dyDescent="0.2">
      <c r="A16" s="16" t="s">
        <v>58</v>
      </c>
      <c r="B16" s="114" t="s">
        <v>59</v>
      </c>
      <c r="C16" s="118" t="s">
        <v>60</v>
      </c>
      <c r="D16" s="67">
        <v>888</v>
      </c>
      <c r="E16" s="66">
        <v>1748</v>
      </c>
      <c r="F16" s="138">
        <v>2636</v>
      </c>
      <c r="G16" s="110"/>
      <c r="H16" s="111"/>
    </row>
    <row r="17" spans="1:8" ht="15" customHeight="1" x14ac:dyDescent="0.2">
      <c r="A17" s="16" t="s">
        <v>61</v>
      </c>
      <c r="B17" s="114" t="s">
        <v>62</v>
      </c>
      <c r="C17" s="118" t="s">
        <v>63</v>
      </c>
      <c r="D17" s="67">
        <v>563</v>
      </c>
      <c r="E17" s="66">
        <v>348</v>
      </c>
      <c r="F17" s="138">
        <v>911</v>
      </c>
      <c r="G17" s="110"/>
      <c r="H17" s="111"/>
    </row>
    <row r="18" spans="1:8" ht="15" customHeight="1" x14ac:dyDescent="0.2">
      <c r="A18" s="16" t="s">
        <v>64</v>
      </c>
      <c r="B18" s="114" t="s">
        <v>65</v>
      </c>
      <c r="C18" s="118" t="s">
        <v>66</v>
      </c>
      <c r="D18" s="67">
        <v>4550</v>
      </c>
      <c r="E18" s="66">
        <v>5168</v>
      </c>
      <c r="F18" s="138">
        <v>9718</v>
      </c>
      <c r="G18" s="110"/>
      <c r="H18" s="111"/>
    </row>
    <row r="19" spans="1:8" x14ac:dyDescent="0.2">
      <c r="A19" s="16" t="s">
        <v>67</v>
      </c>
      <c r="B19" s="114" t="s">
        <v>68</v>
      </c>
      <c r="C19" s="119" t="s">
        <v>69</v>
      </c>
      <c r="D19" s="67">
        <v>2323</v>
      </c>
      <c r="E19" s="66">
        <v>1605</v>
      </c>
      <c r="F19" s="138">
        <v>3928</v>
      </c>
      <c r="G19" s="110"/>
      <c r="H19" s="111"/>
    </row>
    <row r="20" spans="1:8" x14ac:dyDescent="0.2">
      <c r="A20" s="16" t="s">
        <v>70</v>
      </c>
      <c r="B20" s="114" t="s">
        <v>71</v>
      </c>
      <c r="C20" s="119" t="s">
        <v>72</v>
      </c>
      <c r="D20" s="67">
        <v>1982</v>
      </c>
      <c r="E20" s="66">
        <v>1704</v>
      </c>
      <c r="F20" s="138">
        <v>3686</v>
      </c>
      <c r="G20" s="110"/>
      <c r="H20" s="111"/>
    </row>
    <row r="21" spans="1:8" x14ac:dyDescent="0.2">
      <c r="A21" s="16" t="s">
        <v>73</v>
      </c>
      <c r="B21" s="114" t="s">
        <v>74</v>
      </c>
      <c r="C21" s="118" t="s">
        <v>75</v>
      </c>
      <c r="D21" s="67">
        <v>459</v>
      </c>
      <c r="E21" s="66">
        <v>1632</v>
      </c>
      <c r="F21" s="138">
        <v>2091</v>
      </c>
      <c r="G21" s="110"/>
      <c r="H21" s="111"/>
    </row>
    <row r="22" spans="1:8" x14ac:dyDescent="0.2">
      <c r="A22" s="16" t="s">
        <v>76</v>
      </c>
      <c r="B22" s="114" t="s">
        <v>77</v>
      </c>
      <c r="C22" s="119" t="s">
        <v>78</v>
      </c>
      <c r="D22" s="67">
        <v>2486</v>
      </c>
      <c r="E22" s="66">
        <v>7594</v>
      </c>
      <c r="F22" s="138">
        <v>10080</v>
      </c>
      <c r="G22" s="110"/>
      <c r="H22" s="111"/>
    </row>
    <row r="23" spans="1:8" ht="15" customHeight="1" x14ac:dyDescent="0.2">
      <c r="A23" s="16" t="s">
        <v>79</v>
      </c>
      <c r="B23" s="114" t="s">
        <v>80</v>
      </c>
      <c r="C23" s="118" t="s">
        <v>81</v>
      </c>
      <c r="D23" s="67">
        <v>811</v>
      </c>
      <c r="E23" s="66">
        <v>1207</v>
      </c>
      <c r="F23" s="138">
        <v>2018</v>
      </c>
      <c r="G23" s="110"/>
      <c r="H23" s="111"/>
    </row>
    <row r="24" spans="1:8" ht="15" customHeight="1" x14ac:dyDescent="0.2">
      <c r="A24" s="16" t="s">
        <v>82</v>
      </c>
      <c r="B24" s="114" t="s">
        <v>83</v>
      </c>
      <c r="C24" s="118" t="s">
        <v>84</v>
      </c>
      <c r="D24" s="67">
        <v>970</v>
      </c>
      <c r="E24" s="66">
        <v>3460</v>
      </c>
      <c r="F24" s="138">
        <v>4430</v>
      </c>
      <c r="G24" s="110"/>
      <c r="H24" s="111"/>
    </row>
    <row r="25" spans="1:8" ht="39" customHeight="1" x14ac:dyDescent="0.2">
      <c r="A25" s="48" t="s">
        <v>85</v>
      </c>
      <c r="B25" s="114" t="s">
        <v>86</v>
      </c>
      <c r="C25" s="117" t="s">
        <v>87</v>
      </c>
      <c r="D25" s="67">
        <v>17</v>
      </c>
      <c r="E25" s="66">
        <v>109</v>
      </c>
      <c r="F25" s="138">
        <v>126</v>
      </c>
      <c r="G25" s="110"/>
      <c r="H25" s="111"/>
    </row>
    <row r="26" spans="1:8" x14ac:dyDescent="0.2">
      <c r="A26" s="16" t="s">
        <v>88</v>
      </c>
      <c r="B26" s="114" t="s">
        <v>89</v>
      </c>
      <c r="C26" s="116" t="s">
        <v>90</v>
      </c>
      <c r="D26" s="67">
        <v>3</v>
      </c>
      <c r="E26" s="66">
        <v>5</v>
      </c>
      <c r="F26" s="138">
        <v>8</v>
      </c>
      <c r="G26" s="110"/>
      <c r="H26" s="111"/>
    </row>
    <row r="27" spans="1:8" ht="15" customHeight="1" x14ac:dyDescent="0.2">
      <c r="A27" s="49" t="s">
        <v>91</v>
      </c>
      <c r="B27" s="120"/>
      <c r="C27" s="121" t="s">
        <v>92</v>
      </c>
      <c r="D27" s="139">
        <v>23</v>
      </c>
      <c r="E27" s="140">
        <v>24</v>
      </c>
      <c r="F27" s="141">
        <v>47</v>
      </c>
      <c r="G27" s="110"/>
      <c r="H27" s="111"/>
    </row>
    <row r="28" spans="1:8" ht="21" customHeight="1" x14ac:dyDescent="0.2">
      <c r="A28" s="166" t="s">
        <v>21</v>
      </c>
      <c r="B28" s="167"/>
      <c r="C28" s="167"/>
      <c r="D28" s="142">
        <v>67532</v>
      </c>
      <c r="E28" s="143">
        <v>54278</v>
      </c>
      <c r="F28" s="142">
        <v>121810</v>
      </c>
      <c r="G28" s="111"/>
      <c r="H28" s="111"/>
    </row>
    <row r="29" spans="1:8" ht="10.5" customHeight="1" x14ac:dyDescent="0.2">
      <c r="G29" s="111"/>
      <c r="H29" s="111"/>
    </row>
    <row r="30" spans="1:8" ht="10.5" customHeight="1" x14ac:dyDescent="0.2">
      <c r="G30" s="111"/>
      <c r="H30" s="111"/>
    </row>
    <row r="31" spans="1:8" x14ac:dyDescent="0.2">
      <c r="G31" s="111"/>
      <c r="H31" s="111"/>
    </row>
    <row r="49" spans="1:7" ht="23.25" customHeight="1" x14ac:dyDescent="0.2">
      <c r="A49" s="195" t="s">
        <v>132</v>
      </c>
      <c r="B49" s="195"/>
      <c r="C49" s="195"/>
      <c r="D49" s="195"/>
      <c r="E49" s="195"/>
      <c r="F49" s="195"/>
      <c r="G49" s="128"/>
    </row>
    <row r="50" spans="1:7" ht="70.5" customHeight="1" x14ac:dyDescent="0.2">
      <c r="A50" s="195" t="s">
        <v>133</v>
      </c>
      <c r="B50" s="195"/>
      <c r="C50" s="195"/>
      <c r="D50" s="195"/>
      <c r="E50" s="195"/>
      <c r="F50" s="195"/>
      <c r="G50" s="130"/>
    </row>
    <row r="51" spans="1:7" ht="33.75" customHeight="1" x14ac:dyDescent="0.2">
      <c r="A51" s="194" t="s">
        <v>134</v>
      </c>
      <c r="B51" s="194"/>
      <c r="C51" s="194"/>
      <c r="D51" s="194"/>
      <c r="E51" s="194"/>
      <c r="F51" s="194"/>
      <c r="G51" s="129"/>
    </row>
  </sheetData>
  <mergeCells count="6">
    <mergeCell ref="A1:F1"/>
    <mergeCell ref="E3:F3"/>
    <mergeCell ref="A28:C28"/>
    <mergeCell ref="A51:F51"/>
    <mergeCell ref="A50:F50"/>
    <mergeCell ref="A49:F49"/>
  </mergeCells>
  <pageMargins left="0.51181102362204722" right="0.31496062992125984" top="0.15748031496062992" bottom="0.15748031496062992"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topLeftCell="A19" workbookViewId="0">
      <selection activeCell="M18" sqref="M18"/>
    </sheetView>
  </sheetViews>
  <sheetFormatPr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6" ht="10.5" customHeight="1" x14ac:dyDescent="0.2"/>
    <row r="2" spans="1:16" ht="25.5" customHeight="1" x14ac:dyDescent="0.2">
      <c r="A2" s="193" t="s">
        <v>130</v>
      </c>
      <c r="B2" s="193"/>
      <c r="C2" s="193"/>
      <c r="D2" s="193"/>
      <c r="E2" s="193"/>
      <c r="F2" s="193"/>
      <c r="G2" s="193"/>
      <c r="H2" s="193"/>
    </row>
    <row r="3" spans="1:16" ht="5.25" customHeight="1" x14ac:dyDescent="0.2">
      <c r="B3" s="127"/>
      <c r="C3" s="127"/>
      <c r="D3" s="127"/>
      <c r="E3" s="127"/>
      <c r="F3" s="127"/>
      <c r="G3" s="127"/>
      <c r="H3" s="23"/>
    </row>
    <row r="4" spans="1:16" x14ac:dyDescent="0.2">
      <c r="B4" s="5" t="s">
        <v>129</v>
      </c>
      <c r="C4" s="6"/>
      <c r="D4" s="5"/>
      <c r="E4" s="5"/>
      <c r="F4" s="163" t="str">
        <f>'T 6.'!F4:G4</f>
        <v>Stanje: 31. srpnja 2019.</v>
      </c>
      <c r="G4" s="163"/>
      <c r="H4" s="18"/>
    </row>
    <row r="5" spans="1:16" ht="22.5" x14ac:dyDescent="0.2">
      <c r="B5" s="26" t="s">
        <v>2</v>
      </c>
      <c r="C5" s="187" t="s">
        <v>95</v>
      </c>
      <c r="D5" s="188"/>
      <c r="E5" s="124" t="s">
        <v>4</v>
      </c>
      <c r="F5" s="125" t="s">
        <v>5</v>
      </c>
      <c r="G5" s="125" t="s">
        <v>6</v>
      </c>
      <c r="H5" s="113"/>
    </row>
    <row r="6" spans="1:16" x14ac:dyDescent="0.2">
      <c r="B6" s="14">
        <v>0</v>
      </c>
      <c r="C6" s="189">
        <v>1</v>
      </c>
      <c r="D6" s="190"/>
      <c r="E6" s="104">
        <v>2</v>
      </c>
      <c r="F6" s="104">
        <v>3</v>
      </c>
      <c r="G6" s="104">
        <v>4</v>
      </c>
      <c r="H6" s="111"/>
      <c r="K6" s="193"/>
      <c r="L6" s="193"/>
      <c r="M6" s="193"/>
      <c r="N6" s="193"/>
      <c r="O6" s="193"/>
      <c r="P6" s="193"/>
    </row>
    <row r="7" spans="1:16" x14ac:dyDescent="0.2">
      <c r="B7" s="16" t="s">
        <v>7</v>
      </c>
      <c r="C7" s="191" t="s">
        <v>102</v>
      </c>
      <c r="D7" s="192"/>
      <c r="E7" s="148">
        <v>5205</v>
      </c>
      <c r="F7" s="148">
        <v>2978</v>
      </c>
      <c r="G7" s="149">
        <v>8183</v>
      </c>
      <c r="H7" s="110"/>
    </row>
    <row r="8" spans="1:16" x14ac:dyDescent="0.2">
      <c r="B8" s="16" t="s">
        <v>9</v>
      </c>
      <c r="C8" s="180" t="s">
        <v>103</v>
      </c>
      <c r="D8" s="181"/>
      <c r="E8" s="148">
        <v>2270</v>
      </c>
      <c r="F8" s="148">
        <v>1509</v>
      </c>
      <c r="G8" s="149">
        <v>3779</v>
      </c>
      <c r="H8" s="110"/>
    </row>
    <row r="9" spans="1:16" x14ac:dyDescent="0.2">
      <c r="B9" s="16" t="s">
        <v>11</v>
      </c>
      <c r="C9" s="180" t="s">
        <v>104</v>
      </c>
      <c r="D9" s="181"/>
      <c r="E9" s="148">
        <v>1493</v>
      </c>
      <c r="F9" s="148">
        <v>1360</v>
      </c>
      <c r="G9" s="149">
        <v>2853</v>
      </c>
      <c r="H9" s="110"/>
    </row>
    <row r="10" spans="1:16" x14ac:dyDescent="0.2">
      <c r="B10" s="16" t="s">
        <v>13</v>
      </c>
      <c r="C10" s="180" t="s">
        <v>105</v>
      </c>
      <c r="D10" s="181"/>
      <c r="E10" s="148">
        <v>1329</v>
      </c>
      <c r="F10" s="148">
        <v>1011</v>
      </c>
      <c r="G10" s="149">
        <v>2340</v>
      </c>
      <c r="H10" s="110"/>
    </row>
    <row r="11" spans="1:16" x14ac:dyDescent="0.2">
      <c r="B11" s="16" t="s">
        <v>15</v>
      </c>
      <c r="C11" s="180" t="s">
        <v>106</v>
      </c>
      <c r="D11" s="181"/>
      <c r="E11" s="148">
        <v>3951</v>
      </c>
      <c r="F11" s="148">
        <v>2696</v>
      </c>
      <c r="G11" s="149">
        <v>6647</v>
      </c>
      <c r="H11" s="110"/>
    </row>
    <row r="12" spans="1:16" x14ac:dyDescent="0.2">
      <c r="B12" s="16" t="s">
        <v>17</v>
      </c>
      <c r="C12" s="180" t="s">
        <v>107</v>
      </c>
      <c r="D12" s="181"/>
      <c r="E12" s="148">
        <v>1668</v>
      </c>
      <c r="F12" s="148">
        <v>1276</v>
      </c>
      <c r="G12" s="149">
        <v>2944</v>
      </c>
      <c r="H12" s="110"/>
    </row>
    <row r="13" spans="1:16" x14ac:dyDescent="0.2">
      <c r="B13" s="16" t="s">
        <v>19</v>
      </c>
      <c r="C13" s="185" t="s">
        <v>108</v>
      </c>
      <c r="D13" s="186"/>
      <c r="E13" s="148">
        <v>1232</v>
      </c>
      <c r="F13" s="148">
        <v>864</v>
      </c>
      <c r="G13" s="149">
        <v>2096</v>
      </c>
      <c r="H13" s="110"/>
    </row>
    <row r="14" spans="1:16" x14ac:dyDescent="0.2">
      <c r="B14" s="105" t="s">
        <v>49</v>
      </c>
      <c r="C14" s="180" t="s">
        <v>109</v>
      </c>
      <c r="D14" s="181"/>
      <c r="E14" s="148">
        <v>3836</v>
      </c>
      <c r="F14" s="148">
        <v>3557</v>
      </c>
      <c r="G14" s="149">
        <v>7393</v>
      </c>
      <c r="H14" s="110"/>
      <c r="J14" s="106"/>
    </row>
    <row r="15" spans="1:16" x14ac:dyDescent="0.2">
      <c r="B15" s="105" t="s">
        <v>52</v>
      </c>
      <c r="C15" s="180" t="s">
        <v>110</v>
      </c>
      <c r="D15" s="181"/>
      <c r="E15" s="148">
        <v>511</v>
      </c>
      <c r="F15" s="148">
        <v>408</v>
      </c>
      <c r="G15" s="149">
        <v>919</v>
      </c>
      <c r="H15" s="110"/>
    </row>
    <row r="16" spans="1:16" x14ac:dyDescent="0.2">
      <c r="B16" s="105" t="s">
        <v>55</v>
      </c>
      <c r="C16" s="180" t="s">
        <v>111</v>
      </c>
      <c r="D16" s="181"/>
      <c r="E16" s="148">
        <v>862</v>
      </c>
      <c r="F16" s="148">
        <v>620</v>
      </c>
      <c r="G16" s="149">
        <v>1482</v>
      </c>
      <c r="H16" s="110"/>
    </row>
    <row r="17" spans="2:8" x14ac:dyDescent="0.2">
      <c r="B17" s="105" t="s">
        <v>58</v>
      </c>
      <c r="C17" s="180" t="s">
        <v>112</v>
      </c>
      <c r="D17" s="181"/>
      <c r="E17" s="148">
        <v>759</v>
      </c>
      <c r="F17" s="148">
        <v>513</v>
      </c>
      <c r="G17" s="149">
        <v>1272</v>
      </c>
      <c r="H17" s="110"/>
    </row>
    <row r="18" spans="2:8" x14ac:dyDescent="0.2">
      <c r="B18" s="105" t="s">
        <v>61</v>
      </c>
      <c r="C18" s="180" t="s">
        <v>113</v>
      </c>
      <c r="D18" s="181"/>
      <c r="E18" s="148">
        <v>2039</v>
      </c>
      <c r="F18" s="148">
        <v>1272</v>
      </c>
      <c r="G18" s="149">
        <v>3311</v>
      </c>
      <c r="H18" s="110"/>
    </row>
    <row r="19" spans="2:8" x14ac:dyDescent="0.2">
      <c r="B19" s="105" t="s">
        <v>64</v>
      </c>
      <c r="C19" s="180" t="s">
        <v>114</v>
      </c>
      <c r="D19" s="181"/>
      <c r="E19" s="148">
        <v>1997</v>
      </c>
      <c r="F19" s="148">
        <v>1806</v>
      </c>
      <c r="G19" s="149">
        <v>3803</v>
      </c>
      <c r="H19" s="110"/>
    </row>
    <row r="20" spans="2:8" x14ac:dyDescent="0.2">
      <c r="B20" s="105" t="s">
        <v>67</v>
      </c>
      <c r="C20" s="180" t="s">
        <v>115</v>
      </c>
      <c r="D20" s="181"/>
      <c r="E20" s="148">
        <v>4067</v>
      </c>
      <c r="F20" s="148">
        <v>2861</v>
      </c>
      <c r="G20" s="149">
        <v>6928</v>
      </c>
      <c r="H20" s="110"/>
    </row>
    <row r="21" spans="2:8" x14ac:dyDescent="0.2">
      <c r="B21" s="105" t="s">
        <v>70</v>
      </c>
      <c r="C21" s="180" t="s">
        <v>116</v>
      </c>
      <c r="D21" s="181"/>
      <c r="E21" s="148">
        <v>1112</v>
      </c>
      <c r="F21" s="148">
        <v>908</v>
      </c>
      <c r="G21" s="149">
        <v>2020</v>
      </c>
      <c r="H21" s="110"/>
    </row>
    <row r="22" spans="2:8" x14ac:dyDescent="0.2">
      <c r="B22" s="105" t="s">
        <v>73</v>
      </c>
      <c r="C22" s="180" t="s">
        <v>117</v>
      </c>
      <c r="D22" s="181"/>
      <c r="E22" s="148">
        <v>1604</v>
      </c>
      <c r="F22" s="148">
        <v>1126</v>
      </c>
      <c r="G22" s="149">
        <v>2730</v>
      </c>
      <c r="H22" s="110"/>
    </row>
    <row r="23" spans="2:8" x14ac:dyDescent="0.2">
      <c r="B23" s="105" t="s">
        <v>76</v>
      </c>
      <c r="C23" s="180" t="s">
        <v>118</v>
      </c>
      <c r="D23" s="181"/>
      <c r="E23" s="148">
        <v>5304</v>
      </c>
      <c r="F23" s="148">
        <v>4962</v>
      </c>
      <c r="G23" s="149">
        <v>10266</v>
      </c>
      <c r="H23" s="110"/>
    </row>
    <row r="24" spans="2:8" x14ac:dyDescent="0.2">
      <c r="B24" s="105" t="s">
        <v>79</v>
      </c>
      <c r="C24" s="180" t="s">
        <v>119</v>
      </c>
      <c r="D24" s="181"/>
      <c r="E24" s="148">
        <v>3082</v>
      </c>
      <c r="F24" s="148">
        <v>2414</v>
      </c>
      <c r="G24" s="149">
        <v>5496</v>
      </c>
      <c r="H24" s="110"/>
    </row>
    <row r="25" spans="2:8" x14ac:dyDescent="0.2">
      <c r="B25" s="105" t="s">
        <v>82</v>
      </c>
      <c r="C25" s="180" t="s">
        <v>120</v>
      </c>
      <c r="D25" s="181"/>
      <c r="E25" s="148">
        <v>1351</v>
      </c>
      <c r="F25" s="148">
        <v>1029</v>
      </c>
      <c r="G25" s="149">
        <v>2380</v>
      </c>
      <c r="H25" s="110"/>
    </row>
    <row r="26" spans="2:8" x14ac:dyDescent="0.2">
      <c r="B26" s="105" t="s">
        <v>85</v>
      </c>
      <c r="C26" s="180" t="s">
        <v>121</v>
      </c>
      <c r="D26" s="181"/>
      <c r="E26" s="148">
        <v>2425</v>
      </c>
      <c r="F26" s="148">
        <v>1656</v>
      </c>
      <c r="G26" s="149">
        <v>4081</v>
      </c>
      <c r="H26" s="110"/>
    </row>
    <row r="27" spans="2:8" x14ac:dyDescent="0.2">
      <c r="B27" s="105" t="s">
        <v>88</v>
      </c>
      <c r="C27" s="180" t="s">
        <v>122</v>
      </c>
      <c r="D27" s="181"/>
      <c r="E27" s="148">
        <v>21435</v>
      </c>
      <c r="F27" s="148">
        <v>19452</v>
      </c>
      <c r="G27" s="149">
        <v>40887</v>
      </c>
      <c r="H27" s="110"/>
    </row>
    <row r="28" spans="2:8" ht="20.25" customHeight="1" x14ac:dyDescent="0.2">
      <c r="B28" s="182" t="s">
        <v>21</v>
      </c>
      <c r="C28" s="183"/>
      <c r="D28" s="184"/>
      <c r="E28" s="150">
        <v>67532</v>
      </c>
      <c r="F28" s="150">
        <v>54278</v>
      </c>
      <c r="G28" s="150">
        <v>121810</v>
      </c>
      <c r="H28" s="111"/>
    </row>
    <row r="54" spans="1:8" ht="24.75" customHeight="1" x14ac:dyDescent="0.2">
      <c r="A54" s="196" t="s">
        <v>132</v>
      </c>
      <c r="B54" s="196"/>
      <c r="C54" s="196"/>
      <c r="D54" s="196"/>
      <c r="E54" s="196"/>
      <c r="F54" s="196"/>
      <c r="G54" s="196"/>
      <c r="H54" s="196"/>
    </row>
    <row r="55" spans="1:8" ht="68.25" customHeight="1" x14ac:dyDescent="0.2">
      <c r="A55" s="195" t="s">
        <v>133</v>
      </c>
      <c r="B55" s="195"/>
      <c r="C55" s="195"/>
      <c r="D55" s="195"/>
      <c r="E55" s="195"/>
      <c r="F55" s="195"/>
      <c r="G55" s="195"/>
      <c r="H55" s="195"/>
    </row>
    <row r="56" spans="1:8" ht="36" customHeight="1" x14ac:dyDescent="0.2">
      <c r="A56" s="194" t="s">
        <v>134</v>
      </c>
      <c r="B56" s="194"/>
      <c r="C56" s="194"/>
      <c r="D56" s="194"/>
      <c r="E56" s="194"/>
      <c r="F56" s="194"/>
      <c r="G56" s="194"/>
      <c r="H56" s="194"/>
    </row>
  </sheetData>
  <mergeCells count="30">
    <mergeCell ref="K6:P6"/>
    <mergeCell ref="A2:H2"/>
    <mergeCell ref="C14:D14"/>
    <mergeCell ref="F4:G4"/>
    <mergeCell ref="C5:D5"/>
    <mergeCell ref="C6:D6"/>
    <mergeCell ref="C7:D7"/>
    <mergeCell ref="C8:D8"/>
    <mergeCell ref="C9:D9"/>
    <mergeCell ref="C10:D10"/>
    <mergeCell ref="C11:D11"/>
    <mergeCell ref="C12:D12"/>
    <mergeCell ref="C13:D13"/>
    <mergeCell ref="C26:D26"/>
    <mergeCell ref="C15:D15"/>
    <mergeCell ref="C16:D16"/>
    <mergeCell ref="C17:D17"/>
    <mergeCell ref="C18:D18"/>
    <mergeCell ref="C19:D19"/>
    <mergeCell ref="C20:D20"/>
    <mergeCell ref="C21:D21"/>
    <mergeCell ref="C22:D22"/>
    <mergeCell ref="C23:D23"/>
    <mergeCell ref="C24:D24"/>
    <mergeCell ref="C25:D25"/>
    <mergeCell ref="C27:D27"/>
    <mergeCell ref="B28:D28"/>
    <mergeCell ref="A54:H54"/>
    <mergeCell ref="A55:H55"/>
    <mergeCell ref="A56:H56"/>
  </mergeCells>
  <pageMargins left="0.51181102362204722" right="0.31496062992125984" top="0.15748031496062992"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8</vt:i4>
      </vt:variant>
    </vt:vector>
  </HeadingPairs>
  <TitlesOfParts>
    <vt:vector size="16" baseType="lpstr">
      <vt:lpstr>T 1.</vt:lpstr>
      <vt:lpstr>T 2.</vt:lpstr>
      <vt:lpstr>T 3.</vt:lpstr>
      <vt:lpstr>T 4.</vt:lpstr>
      <vt:lpstr>T 5.</vt:lpstr>
      <vt:lpstr>T 6.</vt:lpstr>
      <vt:lpstr>T 7.</vt:lpstr>
      <vt:lpstr>T 8.</vt:lpstr>
      <vt:lpstr>'T 1.'!Podrucje_ispisa</vt:lpstr>
      <vt:lpstr>'T 2.'!Podrucje_ispisa</vt:lpstr>
      <vt:lpstr>'T 3.'!Podrucje_ispisa</vt:lpstr>
      <vt:lpstr>'T 4.'!Podrucje_ispisa</vt:lpstr>
      <vt:lpstr>'T 5.'!Podrucje_ispisa</vt:lpstr>
      <vt:lpstr>'T 6.'!Podrucje_ispisa</vt:lpstr>
      <vt:lpstr>'T 7.'!Podrucje_ispisa</vt:lpstr>
      <vt:lpstr>'T 8.'!Podrucje_ispisa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 Poric Jakopinec;Gordana Živec Šašić</dc:creator>
  <cp:lastModifiedBy>Gordana Živec Šašić</cp:lastModifiedBy>
  <cp:lastPrinted>2019-06-12T12:50:40Z</cp:lastPrinted>
  <dcterms:created xsi:type="dcterms:W3CDTF">2016-10-06T08:05:06Z</dcterms:created>
  <dcterms:modified xsi:type="dcterms:W3CDTF">2019-08-09T07:10:15Z</dcterms:modified>
</cp:coreProperties>
</file>