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3\"/>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1.'!$A$1:$G$59</definedName>
    <definedName name="_xlnm.Print_Area" localSheetId="1">'T 2.'!$A$1:$I$52</definedName>
    <definedName name="_xlnm.Print_Area" localSheetId="2">'T 3.'!$A$1:$H$55</definedName>
    <definedName name="_xlnm.Print_Area" localSheetId="3">'T 4.'!$A$1:$L$52</definedName>
    <definedName name="_xlnm.Print_Area" localSheetId="4">'T 5.'!$A$1:$F$57</definedName>
    <definedName name="_xlnm.Print_Area" localSheetId="5">'T 6.'!$A$1:$H$63</definedName>
    <definedName name="_xlnm.Print_Area" localSheetId="6">'T 7.'!$A$1:$F$52</definedName>
    <definedName name="_xlnm.Print_Area" localSheetId="7">'T 8.'!$A$1:$H$57</definedName>
  </definedNames>
  <calcPr calcId="162913"/>
</workbook>
</file>

<file path=xl/calcChain.xml><?xml version="1.0" encoding="utf-8"?>
<calcChain xmlns="http://schemas.openxmlformats.org/spreadsheetml/2006/main">
  <c r="F6" i="7" l="1"/>
  <c r="F7" i="7"/>
  <c r="F8" i="7"/>
  <c r="F9" i="7"/>
  <c r="F10" i="7"/>
  <c r="F11" i="7"/>
  <c r="F12" i="7"/>
  <c r="F13" i="7"/>
  <c r="F14" i="7"/>
  <c r="F15" i="7"/>
  <c r="F16" i="7"/>
  <c r="F17" i="7"/>
  <c r="F18" i="7"/>
  <c r="F19" i="7"/>
  <c r="F20" i="7"/>
  <c r="F21" i="7"/>
  <c r="F22" i="7"/>
  <c r="F23" i="7"/>
  <c r="F24" i="7"/>
  <c r="F25" i="7"/>
  <c r="F26" i="7"/>
  <c r="F27" i="7"/>
  <c r="F9" i="1"/>
  <c r="F10" i="1"/>
  <c r="F11" i="1"/>
  <c r="F12" i="1"/>
  <c r="F13" i="1"/>
  <c r="F14" i="1"/>
  <c r="F8" i="1"/>
  <c r="G9" i="8" l="1"/>
  <c r="G11" i="8"/>
  <c r="G13" i="8"/>
  <c r="G15" i="8"/>
  <c r="G17" i="8"/>
  <c r="G19" i="8"/>
  <c r="G21" i="8"/>
  <c r="G23" i="8"/>
  <c r="G25" i="8"/>
  <c r="G27" i="8"/>
  <c r="G7" i="8"/>
  <c r="F28" i="8"/>
  <c r="G8" i="8"/>
  <c r="G10" i="8"/>
  <c r="G12" i="8"/>
  <c r="G14" i="8"/>
  <c r="G16" i="8"/>
  <c r="G18" i="8"/>
  <c r="G20" i="8"/>
  <c r="G22" i="8"/>
  <c r="G24" i="8"/>
  <c r="G26" i="8"/>
  <c r="G8" i="6"/>
  <c r="G10" i="6"/>
  <c r="G12" i="6"/>
  <c r="G14" i="6"/>
  <c r="G16" i="6"/>
  <c r="G18" i="6"/>
  <c r="G20" i="6"/>
  <c r="G22" i="6"/>
  <c r="G24" i="6"/>
  <c r="G26" i="6"/>
  <c r="F28" i="6"/>
  <c r="F8" i="5"/>
  <c r="F12" i="5"/>
  <c r="F13" i="5"/>
  <c r="F16" i="5"/>
  <c r="F20" i="5"/>
  <c r="F21" i="5"/>
  <c r="F24" i="5"/>
  <c r="F9" i="5"/>
  <c r="F17" i="5"/>
  <c r="F25" i="5"/>
  <c r="K17" i="4"/>
  <c r="K21" i="4"/>
  <c r="H28" i="4"/>
  <c r="G8" i="3"/>
  <c r="G10" i="3"/>
  <c r="G12" i="3"/>
  <c r="G14" i="3"/>
  <c r="G16" i="3"/>
  <c r="G18" i="3"/>
  <c r="G20" i="3"/>
  <c r="G22" i="3"/>
  <c r="G24" i="3"/>
  <c r="G26" i="3"/>
  <c r="G28" i="3"/>
  <c r="E14" i="2"/>
  <c r="F14" i="2"/>
  <c r="E15" i="1"/>
  <c r="K25" i="4" l="1"/>
  <c r="F15" i="1"/>
  <c r="D14" i="2"/>
  <c r="G28" i="4"/>
  <c r="K22" i="4"/>
  <c r="K18" i="4"/>
  <c r="K14" i="4"/>
  <c r="H13" i="2"/>
  <c r="H12" i="2"/>
  <c r="H11" i="2"/>
  <c r="H10" i="2"/>
  <c r="H9" i="2"/>
  <c r="G7" i="3"/>
  <c r="G27" i="3"/>
  <c r="G25" i="3"/>
  <c r="G23" i="3"/>
  <c r="G21" i="3"/>
  <c r="G19" i="3"/>
  <c r="G17" i="3"/>
  <c r="G15" i="3"/>
  <c r="G13" i="3"/>
  <c r="G11" i="3"/>
  <c r="G9" i="3"/>
  <c r="J28" i="4"/>
  <c r="F28" i="4"/>
  <c r="K27" i="4"/>
  <c r="K23" i="4"/>
  <c r="K19" i="4"/>
  <c r="K15" i="4"/>
  <c r="K11" i="4"/>
  <c r="F27" i="5"/>
  <c r="F23" i="5"/>
  <c r="F19" i="5"/>
  <c r="F15" i="5"/>
  <c r="F11" i="5"/>
  <c r="F7" i="5"/>
  <c r="G27" i="6"/>
  <c r="G25" i="6"/>
  <c r="G23" i="6"/>
  <c r="G21" i="6"/>
  <c r="G19" i="6"/>
  <c r="G17" i="6"/>
  <c r="G15" i="6"/>
  <c r="G13" i="6"/>
  <c r="G11" i="6"/>
  <c r="G9" i="6"/>
  <c r="E29" i="3"/>
  <c r="D28" i="4"/>
  <c r="K26" i="4"/>
  <c r="K10" i="4"/>
  <c r="D15" i="1"/>
  <c r="I28" i="4"/>
  <c r="E28" i="4"/>
  <c r="K24" i="4"/>
  <c r="K20" i="4"/>
  <c r="K16" i="4"/>
  <c r="K13" i="4"/>
  <c r="K12" i="4"/>
  <c r="K9" i="4"/>
  <c r="K8" i="4"/>
  <c r="F26" i="5"/>
  <c r="F22" i="5"/>
  <c r="F18" i="5"/>
  <c r="F14" i="5"/>
  <c r="F10" i="5"/>
  <c r="E28" i="6"/>
  <c r="F29" i="3"/>
  <c r="K7" i="4"/>
  <c r="E28" i="5"/>
  <c r="G7" i="6"/>
  <c r="D28" i="7"/>
  <c r="E28" i="7"/>
  <c r="G28" i="8"/>
  <c r="E28" i="8"/>
  <c r="D28" i="5"/>
  <c r="F6" i="5"/>
  <c r="H7" i="2"/>
  <c r="H8" i="2"/>
  <c r="F28" i="7" l="1"/>
  <c r="F28" i="5"/>
  <c r="G29" i="3"/>
  <c r="K28" i="4"/>
  <c r="G28" i="6"/>
  <c r="H14" i="2"/>
  <c r="G14" i="2"/>
  <c r="M28" i="3" l="1"/>
  <c r="M29" i="3"/>
  <c r="I3" i="4" l="1"/>
  <c r="E4" i="3"/>
  <c r="P23" i="4"/>
  <c r="P24" i="4" l="1"/>
  <c r="P28" i="4"/>
  <c r="P27" i="4"/>
  <c r="P25" i="4"/>
  <c r="P26" i="4"/>
  <c r="P22" i="4"/>
  <c r="P8" i="2"/>
  <c r="P9" i="2"/>
  <c r="P11" i="2"/>
  <c r="P14" i="2"/>
  <c r="S8" i="4"/>
  <c r="S10" i="4"/>
  <c r="S12" i="4"/>
  <c r="S14" i="4"/>
  <c r="P10" i="2"/>
  <c r="S9" i="4"/>
  <c r="S11" i="4"/>
  <c r="S13" i="4"/>
  <c r="P13" i="2"/>
  <c r="S15" i="4" l="1"/>
  <c r="O28" i="4"/>
  <c r="P12" i="2" l="1"/>
  <c r="F4" i="8" l="1"/>
</calcChain>
</file>

<file path=xl/connections.xml><?xml version="1.0" encoding="utf-8"?>
<connections xmlns="http://schemas.openxmlformats.org/spreadsheetml/2006/main">
  <connection id="1" sourceFile="C:\Users\zgordana3\Documents\A    STATISTIČKE INFORMACIJE\2022\Statističke informacije -  7 - 2022 - 31.07.2022.xlsm" keepAlive="1" name="Statističke informacije -  7 - 2022 - 31.07.2022" type="5" refreshedVersion="0" new="1" background="1">
    <dbPr connection="Provider=Microsoft.ACE.OLEDB.12.0;Password=&quot;&quot;;User ID=Admin;Data Source=C:\Users\zgordana3\Documents\A    STATISTIČKE INFORMACIJE\2022\Statističke informacije -  7 - 2022 - 31.07.2022.xlsm;Mode=Share Deny Write;Extended Properties=&quot;HDR=YES;&quot;;Jet OLEDB:System database=&quot;&quot;;Jet OLEDB:Registry Path=&quot;&quot;;Jet OLEDB:Database Password=&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1$'" commandType="3"/>
  </connection>
</connections>
</file>

<file path=xl/sharedStrings.xml><?xml version="1.0" encoding="utf-8"?>
<sst xmlns="http://schemas.openxmlformats.org/spreadsheetml/2006/main" count="440" uniqueCount="140">
  <si>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</si>
  <si>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</si>
  <si>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</si>
  <si>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</si>
  <si>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</si>
  <si>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</si>
  <si>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</si>
  <si>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</si>
  <si>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</si>
  <si>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</si>
  <si>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</si>
  <si>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</si>
  <si>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</si>
  <si>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</si>
  <si>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</si>
  <si>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</si>
  <si>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</si>
  <si>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</si>
  <si>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</si>
  <si>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</si>
  <si>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</si>
  <si>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</si>
  <si>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</si>
  <si>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</si>
  <si>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</si>
  <si>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</si>
  <si>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</si>
  <si>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</si>
  <si>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</si>
  <si>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</si>
  <si>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</si>
  <si>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</si>
  <si>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</si>
  <si>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</si>
  <si>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</si>
  <si>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</si>
  <si>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</si>
  <si>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</si>
  <si>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</si>
  <si>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</si>
  <si>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</si>
  <si>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</si>
  <si>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</si>
  <si>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</si>
  <si>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</si>
  <si>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</si>
  <si>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</si>
  <si>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</si>
  <si>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</si>
  <si>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</si>
  <si>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</si>
  <si>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</si>
  <si>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</si>
  <si>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</si>
  <si>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</si>
  <si>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</si>
  <si>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</si>
  <si>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</si>
  <si>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</si>
  <si>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</si>
  <si>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</si>
  <si>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</si>
  <si>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</si>
  <si>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</si>
  <si>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</si>
  <si>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</si>
  <si>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</si>
  <si>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</si>
  <si>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</si>
  <si>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</si>
  <si>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</si>
  <si>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</si>
  <si>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</si>
  <si>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</si>
  <si>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</si>
  <si>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</si>
  <si>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</si>
  <si>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</si>
  <si>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</si>
  <si>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</si>
  <si>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</si>
  <si>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</si>
  <si>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</si>
  <si>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</si>
  <si>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</si>
  <si>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</si>
  <si>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</si>
  <si>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</si>
  <si>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</si>
  <si>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</si>
  <si>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</si>
  <si>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</si>
  <si>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</si>
  <si>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</si>
  <si>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</si>
  <si>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</si>
  <si>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</si>
  <si>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</si>
  <si>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</si>
  <si>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</si>
  <si>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</si>
  <si>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</si>
  <si>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</si>
  <si>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</si>
  <si>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</si>
  <si>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</si>
  <si>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</si>
  <si>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</si>
  <si>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</si>
  <si>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</si>
  <si>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</si>
  <si>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</si>
  <si>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</si>
  <si>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</si>
  <si>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</si>
  <si>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</si>
  <si>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</si>
  <si>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</si>
  <si>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</si>
  <si>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</si>
  <si>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</si>
  <si>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</si>
  <si>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</si>
  <si>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</si>
  <si>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</si>
  <si>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</si>
  <si>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</si>
  <si>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</si>
  <si>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</si>
  <si>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OSIGURANICI PREMA ŽUPANIJAMA I KATEGORIJAMA OSIGURANJA</t>
  </si>
  <si>
    <t>OSIGURANICI PREMA KATEGORIJAMA OSIGURANJA I GODINAMA ŽIVOTA</t>
  </si>
  <si>
    <t>OSIGURANICI PREMA KATEGORIJAMA OSIGURANJA I SPOLU</t>
  </si>
  <si>
    <t xml:space="preserve">Kategorije osiguranja </t>
  </si>
  <si>
    <t xml:space="preserve">K a t e g o r i j e      o  s  i  g  u  r  a  nj  a </t>
  </si>
  <si>
    <t>Hrvatski zavod za mirovinsko osiguranje (u daljnjem tekstu: Zavod) vodi evidenciju osiguranika prema općini rada, a ne prebivališta. Zaposleni su definirani svojim brojem u službenim statistikama Državnog zavoda za statistiku, središnjeg tijela za statistiku RH. 
Zavod u svojim statističkim evidencijama, uz osiguranike kod pravnih i fizičkih osoba te osiguranike obrtnike, poljoprivrednike, osiguranike samostalnih profesionalnih djelatnosti vodi i osiguranike s otvorenom prijavom na osiguranje, poput osoba na stručnom osposobljavanju, osoba s produženim osiguranjem i drugo. Te se osobe ne mogu smatrati zaposlenima i Državni zavod za statistiku ne uključuje ih u svoja izvješća o broju zaposlenih. Jedina dva službena izvora na temelju kojih se može govoriti o padu ili rastu zaposlenosti podaci su Državnog zavoda za statistiku (DZS) o broju zaposlenih, koje DZS prikuplja iz poreznih obrazaca, JOPPD-a i Anketa o radnoj snazi.</t>
  </si>
  <si>
    <t xml:space="preserve">KORISNICI STAROSNIH, PRIJEVREMENIH STAROSNIH I OBITELJSKIH MIROVINA OSTVARENIH PREMA ZOMO-u, 
DVO-u I ZOHBDR-u KOJI RADE DO POLOVICE PUNOG RADNOG VREMENA I PRIMAJU MIROVINU 
PREMA DJELATNOSTIMA I SPOLU </t>
  </si>
  <si>
    <t xml:space="preserve">KORISNICI STAROSNIH, PRIJEVREMENIH STAROSNIH I OBITELJSKIH MIROVINA OSTVARENIH PREMA ZOMO-u, 
DVO-u I ZOHBDR-u KOJI RADE DO POLOVICE PUNOG RADNOG VREMENA I PRIMAJU MIROVINU 
PREMA ŽUPANIJAMA I SPOLU </t>
  </si>
  <si>
    <t>Stanje
31. ožujka 2023.</t>
  </si>
  <si>
    <t>Stanje: 31. ožujka 2023.</t>
  </si>
  <si>
    <t>Stanje: 31.ožujka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</si>
</sst>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sz val="8"/>
      <name val="Calibri"/>
      <family val="2"/>
      <charset val="238"/>
      <scheme val="minor"/>
    </font>
    <font>
      <i/>
      <sz val="9"/>
      <color theme="1"/>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1" fillId="0" borderId="0"/>
  </cellStyleXfs>
  <cellXfs count="173">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3" fillId="0" borderId="0" xfId="0" applyFont="1" applyBorder="1"/>
    <xf numFmtId="10" fontId="23" fillId="0" borderId="0" xfId="0" applyNumberFormat="1" applyFont="1"/>
    <xf numFmtId="0" fontId="2" fillId="2" borderId="0" xfId="0" applyFont="1" applyFill="1" applyBorder="1" applyAlignment="1">
      <alignment vertical="center" wrapText="1"/>
    </xf>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0" fontId="23" fillId="0" borderId="0" xfId="0" applyFont="1" applyFill="1" applyBorder="1"/>
    <xf numFmtId="1" fontId="23" fillId="0" borderId="0" xfId="0" applyNumberFormat="1" applyFont="1"/>
    <xf numFmtId="1" fontId="23" fillId="0" borderId="0" xfId="0" applyNumberFormat="1" applyFont="1" applyFill="1" applyBorder="1"/>
    <xf numFmtId="2" fontId="23" fillId="0" borderId="0" xfId="0" applyNumberFormat="1" applyFont="1" applyFill="1" applyBorder="1"/>
    <xf numFmtId="164" fontId="23" fillId="0" borderId="0" xfId="0" applyNumberFormat="1" applyFont="1" applyFill="1" applyBorder="1"/>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2" fillId="3" borderId="5" xfId="0" applyFont="1" applyFill="1" applyBorder="1" applyAlignment="1">
      <alignment horizontal="center" vertical="center"/>
    </xf>
    <xf numFmtId="0" fontId="32" fillId="0" borderId="0" xfId="0" applyFont="1" applyAlignment="1"/>
    <xf numFmtId="0" fontId="34" fillId="0" borderId="9" xfId="1" applyFont="1" applyBorder="1" applyAlignment="1">
      <alignment horizontal="center" vertical="center"/>
    </xf>
    <xf numFmtId="0" fontId="30" fillId="0" borderId="11" xfId="0" applyFont="1" applyBorder="1" applyAlignment="1">
      <alignment horizontal="center"/>
    </xf>
    <xf numFmtId="0" fontId="35" fillId="0" borderId="0" xfId="0" applyFont="1"/>
    <xf numFmtId="0" fontId="37" fillId="0" borderId="0" xfId="0" applyFont="1" applyAlignment="1">
      <alignment horizontal="center" vertical="center"/>
    </xf>
    <xf numFmtId="0" fontId="38" fillId="0" borderId="0" xfId="0" applyFont="1" applyAlignment="1">
      <alignment horizontal="center"/>
    </xf>
    <xf numFmtId="2" fontId="37" fillId="0" borderId="0" xfId="0" applyNumberFormat="1" applyFont="1"/>
    <xf numFmtId="0" fontId="37" fillId="0" borderId="0" xfId="0" applyFont="1"/>
    <xf numFmtId="0" fontId="30" fillId="0" borderId="0" xfId="0" applyFont="1" applyBorder="1" applyAlignment="1"/>
    <xf numFmtId="0" fontId="37"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1" fontId="33" fillId="0" borderId="12" xfId="1" applyNumberFormat="1" applyFont="1" applyBorder="1" applyAlignment="1">
      <alignment horizontal="right" vertical="center"/>
    </xf>
    <xf numFmtId="1" fontId="36" fillId="0" borderId="12" xfId="1" applyNumberFormat="1" applyFont="1" applyBorder="1" applyAlignment="1">
      <alignment horizontal="right" vertical="center"/>
    </xf>
    <xf numFmtId="1" fontId="36" fillId="4" borderId="9" xfId="1" applyNumberFormat="1" applyFont="1" applyFill="1" applyBorder="1" applyAlignment="1">
      <alignment horizontal="right" vertical="center"/>
    </xf>
    <xf numFmtId="0" fontId="46"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0" fontId="2" fillId="2" borderId="12" xfId="0" applyFont="1" applyFill="1" applyBorder="1" applyAlignment="1">
      <alignmen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3" fillId="0" borderId="12" xfId="0" applyNumberFormat="1" applyFont="1" applyFill="1" applyBorder="1"/>
    <xf numFmtId="1" fontId="23" fillId="0" borderId="2" xfId="0" applyNumberFormat="1" applyFont="1" applyBorder="1" applyAlignment="1">
      <alignment vertical="center"/>
    </xf>
    <xf numFmtId="1" fontId="22" fillId="0" borderId="2" xfId="0" applyNumberFormat="1" applyFont="1" applyBorder="1" applyAlignment="1">
      <alignment vertical="center"/>
    </xf>
    <xf numFmtId="1" fontId="23" fillId="0" borderId="12" xfId="0" applyNumberFormat="1" applyFont="1" applyBorder="1" applyAlignment="1">
      <alignment vertical="center"/>
    </xf>
    <xf numFmtId="1" fontId="22" fillId="0" borderId="12" xfId="0" applyNumberFormat="1" applyFont="1" applyBorder="1" applyAlignment="1">
      <alignment vertical="center"/>
    </xf>
    <xf numFmtId="1" fontId="23" fillId="0" borderId="7" xfId="0" applyNumberFormat="1" applyFont="1" applyBorder="1" applyAlignment="1">
      <alignment vertical="center"/>
    </xf>
    <xf numFmtId="1" fontId="22" fillId="0" borderId="7" xfId="0" applyNumberFormat="1" applyFont="1" applyBorder="1" applyAlignment="1">
      <alignment vertical="center"/>
    </xf>
    <xf numFmtId="1" fontId="22" fillId="4" borderId="9" xfId="0" applyNumberFormat="1" applyFont="1" applyFill="1" applyBorder="1" applyAlignment="1">
      <alignment vertical="center"/>
    </xf>
    <xf numFmtId="1" fontId="37" fillId="0" borderId="2" xfId="1" applyNumberFormat="1" applyFont="1" applyBorder="1" applyAlignment="1">
      <alignment vertical="center"/>
    </xf>
    <xf numFmtId="1" fontId="32" fillId="0" borderId="2" xfId="1" applyNumberFormat="1" applyFont="1" applyBorder="1" applyAlignment="1">
      <alignment vertical="center"/>
    </xf>
    <xf numFmtId="1" fontId="37" fillId="0" borderId="12" xfId="1" applyNumberFormat="1" applyFont="1" applyBorder="1" applyAlignment="1">
      <alignment vertical="center"/>
    </xf>
    <xf numFmtId="1" fontId="32" fillId="0" borderId="12" xfId="1" applyNumberFormat="1" applyFont="1" applyBorder="1" applyAlignment="1">
      <alignment vertical="center"/>
    </xf>
    <xf numFmtId="1" fontId="37" fillId="0" borderId="7" xfId="1" applyNumberFormat="1" applyFont="1" applyBorder="1" applyAlignment="1">
      <alignment vertical="center"/>
    </xf>
    <xf numFmtId="1" fontId="32" fillId="0" borderId="7" xfId="1" applyNumberFormat="1" applyFont="1" applyBorder="1" applyAlignment="1">
      <alignment vertical="center"/>
    </xf>
    <xf numFmtId="1" fontId="22" fillId="4" borderId="9" xfId="0" applyNumberFormat="1" applyFont="1" applyFill="1" applyBorder="1"/>
    <xf numFmtId="1" fontId="22" fillId="0" borderId="12" xfId="0" applyNumberFormat="1" applyFont="1" applyFill="1" applyBorder="1"/>
    <xf numFmtId="1" fontId="23" fillId="0" borderId="2" xfId="0" applyNumberFormat="1" applyFont="1" applyBorder="1" applyAlignment="1"/>
    <xf numFmtId="1" fontId="22" fillId="0" borderId="12" xfId="0" applyNumberFormat="1" applyFont="1" applyBorder="1" applyAlignment="1"/>
    <xf numFmtId="1" fontId="23" fillId="0" borderId="12" xfId="0" applyNumberFormat="1" applyFont="1" applyBorder="1" applyAlignment="1"/>
    <xf numFmtId="1" fontId="23" fillId="0" borderId="7" xfId="0" applyNumberFormat="1" applyFont="1" applyBorder="1" applyAlignment="1"/>
    <xf numFmtId="1" fontId="22" fillId="4" borderId="3" xfId="0" applyNumberFormat="1" applyFont="1" applyFill="1" applyBorder="1"/>
    <xf numFmtId="1" fontId="23" fillId="0" borderId="12" xfId="0" applyNumberFormat="1" applyFont="1" applyFill="1" applyBorder="1" applyAlignment="1">
      <alignment vertical="center"/>
    </xf>
    <xf numFmtId="1" fontId="22" fillId="0" borderId="12" xfId="0" applyNumberFormat="1" applyFont="1" applyFill="1" applyBorder="1" applyAlignment="1">
      <alignment vertical="center"/>
    </xf>
    <xf numFmtId="0" fontId="48" fillId="0" borderId="0" xfId="0" applyFont="1" applyAlignment="1">
      <alignment vertical="center" wrapText="1"/>
    </xf>
    <xf numFmtId="0" fontId="48" fillId="0" borderId="0" xfId="0" applyFont="1" applyAlignment="1">
      <alignment vertical="top" wrapText="1"/>
    </xf>
    <xf numFmtId="0" fontId="2" fillId="0" borderId="0" xfId="0" applyFont="1" applyAlignment="1">
      <alignment horizontal="justify" vertical="center" wrapText="1"/>
    </xf>
    <xf numFmtId="0" fontId="2" fillId="0" borderId="0" xfId="0" applyFont="1" applyAlignment="1">
      <alignment horizontal="justify" wrapText="1"/>
    </xf>
    <xf numFmtId="0" fontId="51" fillId="0" borderId="13" xfId="0" applyFont="1" applyBorder="1" applyAlignment="1">
      <alignment horizontal="justify" vertical="justify" wrapText="1"/>
    </xf>
    <xf numFmtId="0" fontId="51" fillId="0" borderId="0" xfId="0" applyFont="1" applyAlignment="1">
      <alignment horizontal="justify" vertical="justify" wrapText="1"/>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 fillId="0" borderId="8" xfId="0" applyFont="1" applyBorder="1" applyAlignment="1">
      <alignment horizontal="right"/>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0" fontId="50" fillId="0" borderId="0" xfId="0" applyFont="1" applyAlignment="1">
      <alignment horizontal="left" wrapText="1"/>
    </xf>
    <xf numFmtId="0" fontId="22" fillId="0" borderId="0" xfId="0" applyFont="1" applyAlignment="1">
      <alignment horizontal="center" wrapText="1"/>
    </xf>
    <xf numFmtId="0" fontId="50" fillId="0" borderId="0" xfId="0" applyFont="1" applyAlignment="1">
      <alignment horizontal="left" vertical="top" wrapText="1"/>
    </xf>
    <xf numFmtId="166" fontId="33" fillId="2" borderId="11" xfId="1" applyNumberFormat="1" applyFont="1" applyFill="1" applyBorder="1" applyAlignment="1">
      <alignment horizontal="left" vertical="center"/>
    </xf>
    <xf numFmtId="166" fontId="33" fillId="2" borderId="14" xfId="1" applyNumberFormat="1" applyFont="1" applyFill="1" applyBorder="1" applyAlignment="1">
      <alignment horizontal="left" vertical="center"/>
    </xf>
    <xf numFmtId="165" fontId="36" fillId="4" borderId="3" xfId="1" applyNumberFormat="1" applyFont="1" applyFill="1" applyBorder="1" applyAlignment="1">
      <alignment horizontal="center" vertical="center"/>
    </xf>
    <xf numFmtId="165" fontId="36" fillId="4" borderId="4" xfId="1" applyNumberFormat="1" applyFont="1" applyFill="1" applyBorder="1" applyAlignment="1">
      <alignment horizontal="center" vertical="center"/>
    </xf>
    <xf numFmtId="165" fontId="36" fillId="4" borderId="5" xfId="1" applyNumberFormat="1" applyFont="1" applyFill="1" applyBorder="1" applyAlignment="1">
      <alignment horizontal="center" vertical="center"/>
    </xf>
    <xf numFmtId="0" fontId="33" fillId="2" borderId="11" xfId="1" applyFont="1" applyFill="1" applyBorder="1" applyAlignment="1">
      <alignment horizontal="left" vertical="center"/>
    </xf>
    <xf numFmtId="0" fontId="33" fillId="2" borderId="14" xfId="1" applyFont="1" applyFill="1" applyBorder="1" applyAlignment="1">
      <alignment horizontal="left" vertical="center"/>
    </xf>
    <xf numFmtId="165" fontId="33" fillId="0" borderId="3" xfId="1" applyNumberFormat="1" applyFont="1" applyBorder="1" applyAlignment="1">
      <alignment horizontal="center" vertical="center"/>
    </xf>
    <xf numFmtId="165" fontId="33" fillId="0" borderId="5" xfId="1" applyNumberFormat="1" applyFont="1" applyBorder="1" applyAlignment="1">
      <alignment horizontal="center" vertical="center"/>
    </xf>
    <xf numFmtId="0" fontId="34" fillId="0" borderId="3" xfId="1" applyFont="1" applyBorder="1" applyAlignment="1">
      <alignment horizontal="center" vertical="center"/>
    </xf>
    <xf numFmtId="0" fontId="34" fillId="0" borderId="5" xfId="1" applyFont="1" applyBorder="1" applyAlignment="1">
      <alignment horizontal="center" vertical="center"/>
    </xf>
    <xf numFmtId="166" fontId="33" fillId="2" borderId="1" xfId="1" applyNumberFormat="1" applyFont="1" applyFill="1" applyBorder="1" applyAlignment="1">
      <alignment horizontal="left" vertical="center"/>
    </xf>
    <xf numFmtId="166" fontId="33" fillId="2" borderId="24" xfId="1" applyNumberFormat="1" applyFont="1" applyFill="1" applyBorder="1" applyAlignment="1">
      <alignment horizontal="left" vertical="center"/>
    </xf>
    <xf numFmtId="0" fontId="22" fillId="0" borderId="0" xfId="0" applyFont="1" applyAlignment="1">
      <alignment horizontal="center" vertical="center" wrapText="1"/>
    </xf>
    <xf numFmtId="0" fontId="46" fillId="0" borderId="0" xfId="0" applyFont="1" applyAlignment="1">
      <alignment horizontal="left" vertical="justify" wrapText="1"/>
    </xf>
    <xf numFmtId="0" fontId="40" fillId="0" borderId="0" xfId="0" applyFont="1" applyAlignment="1">
      <alignment horizontal="justify" vertical="center" wrapText="1"/>
    </xf>
    <xf numFmtId="0" fontId="40" fillId="0" borderId="0" xfId="0" applyFont="1" applyAlignment="1">
      <alignment horizontal="left" vertical="center" wrapText="1"/>
    </xf>
    <xf numFmtId="0" fontId="39"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1.'!$C$8:$C$14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1.'!$F$8:$F$14</c:f>
              <c:numCache>
                <c:formatCode>0</c:formatCode>
                <c:ptCount val="7"/>
                <c:pt idx="0">
                  <c:v>1403013</c:v>
                </c:pt>
                <c:pt idx="1">
                  <c:v>100538</c:v>
                </c:pt>
                <c:pt idx="2">
                  <c:v>74119</c:v>
                </c:pt>
                <c:pt idx="3">
                  <c:v>18487</c:v>
                </c:pt>
                <c:pt idx="4">
                  <c:v>18014</c:v>
                </c:pt>
                <c:pt idx="5">
                  <c:v>109</c:v>
                </c:pt>
                <c:pt idx="6">
                  <c:v>7099</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4803149606299213" l="0.51181102362204722" r="0.51181102362204722" t="0.55118110236220474" header="0.31496062992125984" footer="0.3149606299212598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a:t>
            </a:r>
            <a:r>
              <a:rPr lang="hr-HR" sz="1200" baseline="0"/>
              <a:t> osiguranika prema godinama života</a:t>
            </a:r>
            <a:endParaRPr lang="hr-HR" sz="120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2.'!$D$5:$G$5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2.'!$D$14:$G$14</c:f>
              <c:numCache>
                <c:formatCode>0</c:formatCode>
                <c:ptCount val="4"/>
                <c:pt idx="0">
                  <c:v>692388</c:v>
                </c:pt>
                <c:pt idx="1">
                  <c:v>444338</c:v>
                </c:pt>
                <c:pt idx="2">
                  <c:v>358295</c:v>
                </c:pt>
                <c:pt idx="3">
                  <c:v>126358</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2499834579501083E-2"/>
          <c:y val="0.14389471100285126"/>
          <c:w val="0.82570061095304259"/>
          <c:h val="0.7436094588895813"/>
        </c:manualLayout>
      </c:layout>
      <c:pie3DChart>
        <c:varyColors val="1"/>
        <c:ser>
          <c:idx val="0"/>
          <c:order val="0"/>
          <c:spPr>
            <a:solidFill>
              <a:srgbClr val="FA06FA"/>
            </a:solidFill>
          </c:spPr>
          <c:dPt>
            <c:idx val="0"/>
            <c:bubble3D val="0"/>
            <c:explosion val="8"/>
            <c:spPr>
              <a:solidFill>
                <a:srgbClr val="002060"/>
              </a:solidFill>
            </c:spPr>
            <c:extLst>
              <c:ext xmlns:c16="http://schemas.microsoft.com/office/drawing/2014/chart" uri="{C3380CC4-5D6E-409C-BE32-E72D297353CC}">
                <c16:uniqueId val="{00000001-C212-4CE6-BBF5-B0922572D5CE}"/>
              </c:ext>
            </c:extLst>
          </c:dPt>
          <c:dPt>
            <c:idx val="1"/>
            <c:bubble3D val="0"/>
            <c:explosion val="5"/>
            <c:spPr>
              <a:solidFill>
                <a:srgbClr val="FF0000"/>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1200" b="1" baseline="0">
                    <a:solidFill>
                      <a:schemeClr val="bg1"/>
                    </a:solidFill>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3.'!$E$5:$F$5</c:f>
              <c:strCache>
                <c:ptCount val="2"/>
                <c:pt idx="0">
                  <c:v>Muškarci</c:v>
                </c:pt>
                <c:pt idx="1">
                  <c:v>Žene</c:v>
                </c:pt>
              </c:strCache>
            </c:strRef>
          </c:cat>
          <c:val>
            <c:numRef>
              <c:f>'T 3.'!$E$29:$F$29</c:f>
              <c:numCache>
                <c:formatCode>0</c:formatCode>
                <c:ptCount val="2"/>
                <c:pt idx="0">
                  <c:v>856801</c:v>
                </c:pt>
                <c:pt idx="1">
                  <c:v>764578</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mn-lt"/>
                <a:cs typeface="Arial" pitchFamily="34" charset="0"/>
              </a:defRPr>
            </a:pPr>
            <a:r>
              <a:rPr lang="hr-HR" sz="1200">
                <a:latin typeface="+mn-lt"/>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002060"/>
            </a:solidFill>
          </c:spPr>
          <c:invertIfNegative val="0"/>
          <c:cat>
            <c:strRef>
              <c:f>'T 4.'!$C$7:$C$27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4.'!$K$7:$K$27</c:f>
              <c:numCache>
                <c:formatCode>0</c:formatCode>
                <c:ptCount val="21"/>
                <c:pt idx="0">
                  <c:v>91611</c:v>
                </c:pt>
                <c:pt idx="1">
                  <c:v>40005</c:v>
                </c:pt>
                <c:pt idx="2">
                  <c:v>42880</c:v>
                </c:pt>
                <c:pt idx="3">
                  <c:v>37753</c:v>
                </c:pt>
                <c:pt idx="4">
                  <c:v>69080</c:v>
                </c:pt>
                <c:pt idx="5">
                  <c:v>35952</c:v>
                </c:pt>
                <c:pt idx="6">
                  <c:v>32438</c:v>
                </c:pt>
                <c:pt idx="7">
                  <c:v>117237</c:v>
                </c:pt>
                <c:pt idx="8">
                  <c:v>15879</c:v>
                </c:pt>
                <c:pt idx="9">
                  <c:v>21844</c:v>
                </c:pt>
                <c:pt idx="10">
                  <c:v>20029</c:v>
                </c:pt>
                <c:pt idx="11">
                  <c:v>42374</c:v>
                </c:pt>
                <c:pt idx="12">
                  <c:v>60100</c:v>
                </c:pt>
                <c:pt idx="13">
                  <c:v>92346</c:v>
                </c:pt>
                <c:pt idx="14">
                  <c:v>33556</c:v>
                </c:pt>
                <c:pt idx="15">
                  <c:v>44818</c:v>
                </c:pt>
                <c:pt idx="16">
                  <c:v>159319</c:v>
                </c:pt>
                <c:pt idx="17">
                  <c:v>93801</c:v>
                </c:pt>
                <c:pt idx="18">
                  <c:v>46523</c:v>
                </c:pt>
                <c:pt idx="19">
                  <c:v>43163</c:v>
                </c:pt>
                <c:pt idx="20">
                  <c:v>480671</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58"/>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solidFill>
                  <a:srgbClr val="002060"/>
                </a:solidFill>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a:t>
            </a:r>
          </a:p>
          <a:p>
            <a:pPr>
              <a:defRPr sz="900">
                <a:solidFill>
                  <a:srgbClr val="002060"/>
                </a:solidFill>
              </a:defRPr>
            </a:pPr>
            <a:r>
              <a:rPr lang="hr-HR" sz="900">
                <a:solidFill>
                  <a:srgbClr val="002060"/>
                </a:solidFill>
              </a:rPr>
              <a:t>PREMA DJELATNOSTIMA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0</c:formatCode>
                <c:ptCount val="21"/>
                <c:pt idx="0">
                  <c:v>378</c:v>
                </c:pt>
                <c:pt idx="1">
                  <c:v>53</c:v>
                </c:pt>
                <c:pt idx="2">
                  <c:v>2468</c:v>
                </c:pt>
                <c:pt idx="3">
                  <c:v>47</c:v>
                </c:pt>
                <c:pt idx="4">
                  <c:v>300</c:v>
                </c:pt>
                <c:pt idx="5">
                  <c:v>2450</c:v>
                </c:pt>
                <c:pt idx="6">
                  <c:v>2540</c:v>
                </c:pt>
                <c:pt idx="7">
                  <c:v>1846</c:v>
                </c:pt>
                <c:pt idx="8">
                  <c:v>651</c:v>
                </c:pt>
                <c:pt idx="9">
                  <c:v>291</c:v>
                </c:pt>
                <c:pt idx="10">
                  <c:v>111</c:v>
                </c:pt>
                <c:pt idx="11">
                  <c:v>159</c:v>
                </c:pt>
                <c:pt idx="12">
                  <c:v>1919</c:v>
                </c:pt>
                <c:pt idx="13">
                  <c:v>1874</c:v>
                </c:pt>
                <c:pt idx="14">
                  <c:v>40</c:v>
                </c:pt>
                <c:pt idx="15">
                  <c:v>295</c:v>
                </c:pt>
                <c:pt idx="16">
                  <c:v>472</c:v>
                </c:pt>
                <c:pt idx="17">
                  <c:v>201</c:v>
                </c:pt>
                <c:pt idx="18">
                  <c:v>288</c:v>
                </c:pt>
                <c:pt idx="19">
                  <c:v>11</c:v>
                </c:pt>
                <c:pt idx="20">
                  <c:v>0</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0</c:formatCode>
                <c:ptCount val="21"/>
                <c:pt idx="0">
                  <c:v>161</c:v>
                </c:pt>
                <c:pt idx="1">
                  <c:v>8</c:v>
                </c:pt>
                <c:pt idx="2">
                  <c:v>885</c:v>
                </c:pt>
                <c:pt idx="3">
                  <c:v>4</c:v>
                </c:pt>
                <c:pt idx="4">
                  <c:v>35</c:v>
                </c:pt>
                <c:pt idx="5">
                  <c:v>323</c:v>
                </c:pt>
                <c:pt idx="6">
                  <c:v>1710</c:v>
                </c:pt>
                <c:pt idx="7">
                  <c:v>156</c:v>
                </c:pt>
                <c:pt idx="8">
                  <c:v>638</c:v>
                </c:pt>
                <c:pt idx="9">
                  <c:v>161</c:v>
                </c:pt>
                <c:pt idx="10">
                  <c:v>90</c:v>
                </c:pt>
                <c:pt idx="11">
                  <c:v>108</c:v>
                </c:pt>
                <c:pt idx="12">
                  <c:v>1469</c:v>
                </c:pt>
                <c:pt idx="13">
                  <c:v>839</c:v>
                </c:pt>
                <c:pt idx="14">
                  <c:v>47</c:v>
                </c:pt>
                <c:pt idx="15">
                  <c:v>380</c:v>
                </c:pt>
                <c:pt idx="16">
                  <c:v>955</c:v>
                </c:pt>
                <c:pt idx="17">
                  <c:v>82</c:v>
                </c:pt>
                <c:pt idx="18">
                  <c:v>355</c:v>
                </c:pt>
                <c:pt idx="19">
                  <c:v>14</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6578004486111284"/>
          <c:y val="0.27401853529370773"/>
          <c:w val="0.15021349310334592"/>
          <c:h val="0.11432536640884491"/>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PREMA ŽUPANIJAMA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978</c:v>
                </c:pt>
                <c:pt idx="1">
                  <c:v>364</c:v>
                </c:pt>
                <c:pt idx="2">
                  <c:v>355</c:v>
                </c:pt>
                <c:pt idx="3">
                  <c:v>478</c:v>
                </c:pt>
                <c:pt idx="4">
                  <c:v>605</c:v>
                </c:pt>
                <c:pt idx="5">
                  <c:v>228</c:v>
                </c:pt>
                <c:pt idx="6">
                  <c:v>256</c:v>
                </c:pt>
                <c:pt idx="7">
                  <c:v>1548</c:v>
                </c:pt>
                <c:pt idx="8">
                  <c:v>131</c:v>
                </c:pt>
                <c:pt idx="9">
                  <c:v>169</c:v>
                </c:pt>
                <c:pt idx="10">
                  <c:v>150</c:v>
                </c:pt>
                <c:pt idx="11">
                  <c:v>439</c:v>
                </c:pt>
                <c:pt idx="12">
                  <c:v>595</c:v>
                </c:pt>
                <c:pt idx="13">
                  <c:v>876</c:v>
                </c:pt>
                <c:pt idx="14">
                  <c:v>305</c:v>
                </c:pt>
                <c:pt idx="15">
                  <c:v>345</c:v>
                </c:pt>
                <c:pt idx="16">
                  <c:v>1801</c:v>
                </c:pt>
                <c:pt idx="17">
                  <c:v>1097</c:v>
                </c:pt>
                <c:pt idx="18">
                  <c:v>437</c:v>
                </c:pt>
                <c:pt idx="19">
                  <c:v>404</c:v>
                </c:pt>
                <c:pt idx="20">
                  <c:v>4835</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480</c:v>
                </c:pt>
                <c:pt idx="1">
                  <c:v>173</c:v>
                </c:pt>
                <c:pt idx="2">
                  <c:v>183</c:v>
                </c:pt>
                <c:pt idx="3">
                  <c:v>214</c:v>
                </c:pt>
                <c:pt idx="4">
                  <c:v>356</c:v>
                </c:pt>
                <c:pt idx="5">
                  <c:v>128</c:v>
                </c:pt>
                <c:pt idx="6">
                  <c:v>144</c:v>
                </c:pt>
                <c:pt idx="7">
                  <c:v>901</c:v>
                </c:pt>
                <c:pt idx="8">
                  <c:v>61</c:v>
                </c:pt>
                <c:pt idx="9">
                  <c:v>80</c:v>
                </c:pt>
                <c:pt idx="10">
                  <c:v>67</c:v>
                </c:pt>
                <c:pt idx="11">
                  <c:v>119</c:v>
                </c:pt>
                <c:pt idx="12">
                  <c:v>229</c:v>
                </c:pt>
                <c:pt idx="13">
                  <c:v>355</c:v>
                </c:pt>
                <c:pt idx="14">
                  <c:v>155</c:v>
                </c:pt>
                <c:pt idx="15">
                  <c:v>140</c:v>
                </c:pt>
                <c:pt idx="16">
                  <c:v>796</c:v>
                </c:pt>
                <c:pt idx="17">
                  <c:v>692</c:v>
                </c:pt>
                <c:pt idx="18">
                  <c:v>224</c:v>
                </c:pt>
                <c:pt idx="19">
                  <c:v>224</c:v>
                </c:pt>
                <c:pt idx="20">
                  <c:v>2704</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2369</c:v>
                </c:pt>
                <c:pt idx="1">
                  <c:v>338</c:v>
                </c:pt>
                <c:pt idx="2">
                  <c:v>19935</c:v>
                </c:pt>
                <c:pt idx="3">
                  <c:v>1150</c:v>
                </c:pt>
                <c:pt idx="4">
                  <c:v>1049</c:v>
                </c:pt>
                <c:pt idx="5">
                  <c:v>11529</c:v>
                </c:pt>
                <c:pt idx="6">
                  <c:v>14367</c:v>
                </c:pt>
                <c:pt idx="7">
                  <c:v>6088</c:v>
                </c:pt>
                <c:pt idx="8">
                  <c:v>6384</c:v>
                </c:pt>
                <c:pt idx="9">
                  <c:v>8961</c:v>
                </c:pt>
                <c:pt idx="10">
                  <c:v>1228</c:v>
                </c:pt>
                <c:pt idx="11">
                  <c:v>576</c:v>
                </c:pt>
                <c:pt idx="12">
                  <c:v>6540</c:v>
                </c:pt>
                <c:pt idx="13">
                  <c:v>2603</c:v>
                </c:pt>
                <c:pt idx="14">
                  <c:v>3822</c:v>
                </c:pt>
                <c:pt idx="15">
                  <c:v>617</c:v>
                </c:pt>
                <c:pt idx="16">
                  <c:v>3965</c:v>
                </c:pt>
                <c:pt idx="17">
                  <c:v>1106</c:v>
                </c:pt>
                <c:pt idx="18">
                  <c:v>1180</c:v>
                </c:pt>
                <c:pt idx="19">
                  <c:v>22</c:v>
                </c:pt>
                <c:pt idx="20">
                  <c:v>12</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1163</c:v>
                </c:pt>
                <c:pt idx="1">
                  <c:v>34</c:v>
                </c:pt>
                <c:pt idx="2">
                  <c:v>8992</c:v>
                </c:pt>
                <c:pt idx="3">
                  <c:v>321</c:v>
                </c:pt>
                <c:pt idx="4">
                  <c:v>372</c:v>
                </c:pt>
                <c:pt idx="5">
                  <c:v>1789</c:v>
                </c:pt>
                <c:pt idx="6">
                  <c:v>14994</c:v>
                </c:pt>
                <c:pt idx="7">
                  <c:v>1978</c:v>
                </c:pt>
                <c:pt idx="8">
                  <c:v>6903</c:v>
                </c:pt>
                <c:pt idx="9">
                  <c:v>4801</c:v>
                </c:pt>
                <c:pt idx="10">
                  <c:v>2452</c:v>
                </c:pt>
                <c:pt idx="11">
                  <c:v>447</c:v>
                </c:pt>
                <c:pt idx="12">
                  <c:v>7302</c:v>
                </c:pt>
                <c:pt idx="13">
                  <c:v>2209</c:v>
                </c:pt>
                <c:pt idx="14">
                  <c:v>3168</c:v>
                </c:pt>
                <c:pt idx="15">
                  <c:v>2974</c:v>
                </c:pt>
                <c:pt idx="16">
                  <c:v>12297</c:v>
                </c:pt>
                <c:pt idx="17">
                  <c:v>1621</c:v>
                </c:pt>
                <c:pt idx="18">
                  <c:v>4207</c:v>
                </c:pt>
                <c:pt idx="19">
                  <c:v>124</c:v>
                </c:pt>
                <c:pt idx="20">
                  <c:v>20</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80886028180241609"/>
          <c:y val="0.25891787423283169"/>
          <c:w val="0.15882954049160655"/>
          <c:h val="0.13613421942719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7235</c:v>
                </c:pt>
                <c:pt idx="1">
                  <c:v>2803</c:v>
                </c:pt>
                <c:pt idx="2">
                  <c:v>2284</c:v>
                </c:pt>
                <c:pt idx="3">
                  <c:v>1783</c:v>
                </c:pt>
                <c:pt idx="4">
                  <c:v>5311</c:v>
                </c:pt>
                <c:pt idx="5">
                  <c:v>2200</c:v>
                </c:pt>
                <c:pt idx="6">
                  <c:v>1924</c:v>
                </c:pt>
                <c:pt idx="7">
                  <c:v>5024</c:v>
                </c:pt>
                <c:pt idx="8">
                  <c:v>654</c:v>
                </c:pt>
                <c:pt idx="9">
                  <c:v>1221</c:v>
                </c:pt>
                <c:pt idx="10">
                  <c:v>1155</c:v>
                </c:pt>
                <c:pt idx="11">
                  <c:v>2909</c:v>
                </c:pt>
                <c:pt idx="12">
                  <c:v>2854</c:v>
                </c:pt>
                <c:pt idx="13">
                  <c:v>5995</c:v>
                </c:pt>
                <c:pt idx="14">
                  <c:v>1502</c:v>
                </c:pt>
                <c:pt idx="15">
                  <c:v>2377</c:v>
                </c:pt>
                <c:pt idx="16">
                  <c:v>7739</c:v>
                </c:pt>
                <c:pt idx="17">
                  <c:v>3799</c:v>
                </c:pt>
                <c:pt idx="18">
                  <c:v>1731</c:v>
                </c:pt>
                <c:pt idx="19">
                  <c:v>3256</c:v>
                </c:pt>
                <c:pt idx="20">
                  <c:v>30192</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4276</c:v>
                </c:pt>
                <c:pt idx="1">
                  <c:v>2081</c:v>
                </c:pt>
                <c:pt idx="2">
                  <c:v>1997</c:v>
                </c:pt>
                <c:pt idx="3">
                  <c:v>1481</c:v>
                </c:pt>
                <c:pt idx="4">
                  <c:v>3947</c:v>
                </c:pt>
                <c:pt idx="5">
                  <c:v>1732</c:v>
                </c:pt>
                <c:pt idx="6">
                  <c:v>1463</c:v>
                </c:pt>
                <c:pt idx="7">
                  <c:v>4729</c:v>
                </c:pt>
                <c:pt idx="8">
                  <c:v>532</c:v>
                </c:pt>
                <c:pt idx="9">
                  <c:v>947</c:v>
                </c:pt>
                <c:pt idx="10">
                  <c:v>833</c:v>
                </c:pt>
                <c:pt idx="11">
                  <c:v>1829</c:v>
                </c:pt>
                <c:pt idx="12">
                  <c:v>2636</c:v>
                </c:pt>
                <c:pt idx="13">
                  <c:v>4503</c:v>
                </c:pt>
                <c:pt idx="14">
                  <c:v>1314</c:v>
                </c:pt>
                <c:pt idx="15">
                  <c:v>1979</c:v>
                </c:pt>
                <c:pt idx="16">
                  <c:v>7095</c:v>
                </c:pt>
                <c:pt idx="17">
                  <c:v>3279</c:v>
                </c:pt>
                <c:pt idx="18">
                  <c:v>1373</c:v>
                </c:pt>
                <c:pt idx="19">
                  <c:v>2338</c:v>
                </c:pt>
                <c:pt idx="20">
                  <c:v>27889</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20881472486845348"/>
          <c:y val="0.34318738507269819"/>
          <c:w val="0.14677616013419625"/>
          <c:h val="0.100401901149919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314325</xdr:colOff>
      <xdr:row>25</xdr:row>
      <xdr:rowOff>85725</xdr:rowOff>
    </xdr:from>
    <xdr:to>
      <xdr:col>6</xdr:col>
      <xdr:colOff>228600</xdr:colOff>
      <xdr:row>58</xdr:row>
      <xdr:rowOff>123825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16</xdr:row>
      <xdr:rowOff>9525</xdr:rowOff>
    </xdr:from>
    <xdr:to>
      <xdr:col>8</xdr:col>
      <xdr:colOff>371475</xdr:colOff>
      <xdr:row>49</xdr:row>
      <xdr:rowOff>76199</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30</xdr:row>
      <xdr:rowOff>19050</xdr:rowOff>
    </xdr:from>
    <xdr:to>
      <xdr:col>7</xdr:col>
      <xdr:colOff>409575</xdr:colOff>
      <xdr:row>54</xdr:row>
      <xdr:rowOff>104775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257174</xdr:colOff>
      <xdr:row>28</xdr:row>
      <xdr:rowOff>152400</xdr:rowOff>
    </xdr:from>
    <xdr:to>
      <xdr:col>11</xdr:col>
      <xdr:colOff>561974</xdr:colOff>
      <xdr:row>51</xdr:row>
      <xdr:rowOff>85726</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38099</xdr:colOff>
      <xdr:row>28</xdr:row>
      <xdr:rowOff>57150</xdr:rowOff>
    </xdr:from>
    <xdr:to>
      <xdr:col>5</xdr:col>
      <xdr:colOff>742949</xdr:colOff>
      <xdr:row>55</xdr:row>
      <xdr:rowOff>47625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66674</xdr:colOff>
      <xdr:row>28</xdr:row>
      <xdr:rowOff>114300</xdr:rowOff>
    </xdr:from>
    <xdr:to>
      <xdr:col>7</xdr:col>
      <xdr:colOff>676274</xdr:colOff>
      <xdr:row>61</xdr:row>
      <xdr:rowOff>152400</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47624</xdr:colOff>
      <xdr:row>28</xdr:row>
      <xdr:rowOff>76199</xdr:rowOff>
    </xdr:from>
    <xdr:to>
      <xdr:col>7</xdr:col>
      <xdr:colOff>657224</xdr:colOff>
      <xdr:row>52</xdr:row>
      <xdr:rowOff>19050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
  <sheetViews>
    <sheetView tabSelected="1" zoomScaleNormal="100" workbookViewId="0"/>
  </sheetViews>
  <sheetFormatPr defaultColWidth="9.140625" defaultRowHeight="12.75" x14ac:dyDescent="0.2"/>
  <cols>
    <col min="1" max="1" width="7.140625" style="3" customWidth="1"/>
    <col min="2" max="2" width="5.85546875" style="3" customWidth="1"/>
    <col min="3" max="3" width="40.5703125" style="3" customWidth="1"/>
    <col min="4" max="6" width="12.7109375" style="3" customWidth="1"/>
    <col min="7" max="8" width="10.140625" style="3" customWidth="1"/>
    <col min="9" max="9" width="10.140625" style="41" customWidth="1"/>
    <col min="10" max="10" width="34.140625" style="41" bestFit="1" customWidth="1"/>
    <col min="11" max="12" width="10.7109375" style="3" customWidth="1"/>
    <col min="13" max="13" width="12.140625" style="3" customWidth="1"/>
    <col min="14" max="16384" width="9.140625" style="3"/>
  </cols>
  <sheetData>
    <row r="2" spans="1:12" ht="13.5" customHeight="1" x14ac:dyDescent="0.25">
      <c r="B2" s="124" t="s">
        <v>131</v>
      </c>
      <c r="C2" s="124"/>
      <c r="D2" s="124"/>
      <c r="E2" s="124"/>
      <c r="F2" s="124"/>
      <c r="G2" s="21"/>
      <c r="H2" s="21"/>
      <c r="I2" s="46"/>
      <c r="J2" s="47"/>
    </row>
    <row r="3" spans="1:12" ht="13.5" customHeight="1" x14ac:dyDescent="0.2"/>
    <row r="4" spans="1:12" x14ac:dyDescent="0.2">
      <c r="B4" s="5" t="s">
        <v>116</v>
      </c>
      <c r="C4" s="5"/>
      <c r="D4" s="5"/>
      <c r="E4" s="5"/>
      <c r="F4" s="5"/>
      <c r="I4" s="48"/>
    </row>
    <row r="5" spans="1:12" ht="25.5" customHeight="1" x14ac:dyDescent="0.2">
      <c r="B5" s="125" t="s">
        <v>1</v>
      </c>
      <c r="C5" s="127" t="s">
        <v>132</v>
      </c>
      <c r="D5" s="129" t="s">
        <v>137</v>
      </c>
      <c r="E5" s="130"/>
      <c r="F5" s="131"/>
    </row>
    <row r="6" spans="1:12" ht="15.75" customHeight="1" x14ac:dyDescent="0.2">
      <c r="B6" s="126"/>
      <c r="C6" s="128"/>
      <c r="D6" s="49" t="s">
        <v>2</v>
      </c>
      <c r="E6" s="50" t="s">
        <v>3</v>
      </c>
      <c r="F6" s="51" t="s">
        <v>4</v>
      </c>
    </row>
    <row r="7" spans="1:12" s="15" customFormat="1" ht="9" customHeight="1" x14ac:dyDescent="0.15">
      <c r="B7" s="11">
        <v>0</v>
      </c>
      <c r="C7" s="14">
        <v>1</v>
      </c>
      <c r="D7" s="13">
        <v>2</v>
      </c>
      <c r="E7" s="14">
        <v>3</v>
      </c>
      <c r="F7" s="38">
        <v>4</v>
      </c>
      <c r="I7" s="52"/>
      <c r="J7" s="52"/>
    </row>
    <row r="8" spans="1:12" ht="15" customHeight="1" x14ac:dyDescent="0.2">
      <c r="B8" s="39" t="s">
        <v>5</v>
      </c>
      <c r="C8" s="40" t="s">
        <v>6</v>
      </c>
      <c r="D8" s="103">
        <v>729872</v>
      </c>
      <c r="E8" s="103">
        <v>673141</v>
      </c>
      <c r="F8" s="104">
        <f>SUM(D8:E8)</f>
        <v>1403013</v>
      </c>
      <c r="H8" s="29"/>
      <c r="J8" s="53"/>
      <c r="L8" s="31"/>
    </row>
    <row r="9" spans="1:12" ht="15" customHeight="1" x14ac:dyDescent="0.2">
      <c r="B9" s="39" t="s">
        <v>7</v>
      </c>
      <c r="C9" s="40" t="s">
        <v>8</v>
      </c>
      <c r="D9" s="105">
        <v>51563</v>
      </c>
      <c r="E9" s="105">
        <v>48975</v>
      </c>
      <c r="F9" s="106">
        <f t="shared" ref="F9:F14" si="0">SUM(D9:E9)</f>
        <v>100538</v>
      </c>
      <c r="H9" s="29"/>
      <c r="J9" s="53"/>
      <c r="L9" s="31"/>
    </row>
    <row r="10" spans="1:12" ht="15" customHeight="1" x14ac:dyDescent="0.2">
      <c r="B10" s="39" t="s">
        <v>9</v>
      </c>
      <c r="C10" s="40" t="s">
        <v>10</v>
      </c>
      <c r="D10" s="105">
        <v>48146</v>
      </c>
      <c r="E10" s="105">
        <v>25973</v>
      </c>
      <c r="F10" s="106">
        <f t="shared" si="0"/>
        <v>74119</v>
      </c>
      <c r="H10" s="29"/>
      <c r="J10" s="53"/>
      <c r="L10" s="31"/>
    </row>
    <row r="11" spans="1:12" ht="15" customHeight="1" x14ac:dyDescent="0.2">
      <c r="B11" s="39" t="s">
        <v>11</v>
      </c>
      <c r="C11" s="40" t="s">
        <v>12</v>
      </c>
      <c r="D11" s="105">
        <v>12657</v>
      </c>
      <c r="E11" s="105">
        <v>5830</v>
      </c>
      <c r="F11" s="106">
        <f t="shared" si="0"/>
        <v>18487</v>
      </c>
      <c r="H11" s="29"/>
      <c r="J11" s="53"/>
      <c r="L11" s="31"/>
    </row>
    <row r="12" spans="1:12" ht="15" customHeight="1" x14ac:dyDescent="0.2">
      <c r="B12" s="39" t="s">
        <v>13</v>
      </c>
      <c r="C12" s="40" t="s">
        <v>14</v>
      </c>
      <c r="D12" s="105">
        <v>11470</v>
      </c>
      <c r="E12" s="105">
        <v>6544</v>
      </c>
      <c r="F12" s="106">
        <f t="shared" si="0"/>
        <v>18014</v>
      </c>
      <c r="H12" s="29"/>
      <c r="J12" s="53"/>
      <c r="L12" s="31"/>
    </row>
    <row r="13" spans="1:12" ht="51" customHeight="1" x14ac:dyDescent="0.2">
      <c r="B13" s="39" t="s">
        <v>15</v>
      </c>
      <c r="C13" s="88" t="s">
        <v>16</v>
      </c>
      <c r="D13" s="105">
        <v>78</v>
      </c>
      <c r="E13" s="105">
        <v>31</v>
      </c>
      <c r="F13" s="106">
        <f t="shared" si="0"/>
        <v>109</v>
      </c>
      <c r="H13" s="29"/>
      <c r="J13" s="54"/>
      <c r="L13" s="31"/>
    </row>
    <row r="14" spans="1:12" ht="15" customHeight="1" x14ac:dyDescent="0.2">
      <c r="B14" s="39" t="s">
        <v>17</v>
      </c>
      <c r="C14" s="40" t="s">
        <v>18</v>
      </c>
      <c r="D14" s="107">
        <v>3015</v>
      </c>
      <c r="E14" s="107">
        <v>4084</v>
      </c>
      <c r="F14" s="108">
        <f t="shared" si="0"/>
        <v>7099</v>
      </c>
      <c r="H14" s="29"/>
      <c r="J14" s="53"/>
      <c r="L14" s="31"/>
    </row>
    <row r="15" spans="1:12" ht="15" customHeight="1" x14ac:dyDescent="0.2">
      <c r="B15" s="132" t="s">
        <v>19</v>
      </c>
      <c r="C15" s="133"/>
      <c r="D15" s="109">
        <f>SUM(D8:D14)</f>
        <v>856801</v>
      </c>
      <c r="E15" s="109">
        <f t="shared" ref="E15:F15" si="1">SUM(E8:E14)</f>
        <v>764578</v>
      </c>
      <c r="F15" s="109">
        <f t="shared" si="1"/>
        <v>1621379</v>
      </c>
      <c r="L15" s="55"/>
    </row>
    <row r="16" spans="1:12" ht="12.75" customHeight="1" x14ac:dyDescent="0.2">
      <c r="A16" s="119"/>
      <c r="B16" s="122" t="s">
        <v>134</v>
      </c>
      <c r="C16" s="122"/>
      <c r="D16" s="122"/>
      <c r="E16" s="122"/>
      <c r="F16" s="122"/>
      <c r="G16" s="119"/>
    </row>
    <row r="17" spans="1:19" x14ac:dyDescent="0.2">
      <c r="A17" s="119"/>
      <c r="B17" s="123"/>
      <c r="C17" s="123"/>
      <c r="D17" s="123"/>
      <c r="E17" s="123"/>
      <c r="F17" s="123"/>
      <c r="G17" s="119"/>
    </row>
    <row r="18" spans="1:19" x14ac:dyDescent="0.2">
      <c r="A18" s="119"/>
      <c r="B18" s="123"/>
      <c r="C18" s="123"/>
      <c r="D18" s="123"/>
      <c r="E18" s="123"/>
      <c r="F18" s="123"/>
      <c r="G18" s="119"/>
      <c r="J18" s="120"/>
      <c r="K18" s="121"/>
      <c r="L18" s="121"/>
      <c r="M18" s="121"/>
      <c r="N18" s="121"/>
      <c r="O18" s="121"/>
      <c r="P18" s="121"/>
      <c r="Q18" s="121"/>
      <c r="R18" s="121"/>
      <c r="S18" s="121"/>
    </row>
    <row r="19" spans="1:19" x14ac:dyDescent="0.2">
      <c r="A19" s="119"/>
      <c r="B19" s="123"/>
      <c r="C19" s="123"/>
      <c r="D19" s="123"/>
      <c r="E19" s="123"/>
      <c r="F19" s="123"/>
      <c r="G19" s="119"/>
    </row>
    <row r="20" spans="1:19" x14ac:dyDescent="0.2">
      <c r="A20" s="119"/>
      <c r="B20" s="123"/>
      <c r="C20" s="123"/>
      <c r="D20" s="123"/>
      <c r="E20" s="123"/>
      <c r="F20" s="123"/>
      <c r="G20" s="119"/>
    </row>
    <row r="21" spans="1:19" x14ac:dyDescent="0.2">
      <c r="A21" s="119"/>
      <c r="B21" s="123"/>
      <c r="C21" s="123"/>
      <c r="D21" s="123"/>
      <c r="E21" s="123"/>
      <c r="F21" s="123"/>
      <c r="G21" s="119"/>
    </row>
    <row r="22" spans="1:19" x14ac:dyDescent="0.2">
      <c r="A22" s="119"/>
      <c r="B22" s="123"/>
      <c r="C22" s="123"/>
      <c r="D22" s="123"/>
      <c r="E22" s="123"/>
      <c r="F22" s="123"/>
      <c r="G22" s="119"/>
    </row>
    <row r="23" spans="1:19" x14ac:dyDescent="0.2">
      <c r="A23" s="119"/>
      <c r="B23" s="123"/>
      <c r="C23" s="123"/>
      <c r="D23" s="123"/>
      <c r="E23" s="123"/>
      <c r="F23" s="123"/>
      <c r="G23" s="119"/>
    </row>
    <row r="24" spans="1:19" x14ac:dyDescent="0.2">
      <c r="A24" s="118"/>
      <c r="B24" s="123"/>
      <c r="C24" s="123"/>
      <c r="D24" s="123"/>
      <c r="E24" s="123"/>
      <c r="F24" s="123"/>
      <c r="G24" s="118"/>
    </row>
    <row r="25" spans="1:19" x14ac:dyDescent="0.2">
      <c r="B25" s="123"/>
      <c r="C25" s="123"/>
      <c r="D25" s="123"/>
      <c r="E25" s="123"/>
      <c r="F25" s="123"/>
    </row>
  </sheetData>
  <mergeCells count="7">
    <mergeCell ref="J18:S18"/>
    <mergeCell ref="B16:F25"/>
    <mergeCell ref="B2:F2"/>
    <mergeCell ref="B5:B6"/>
    <mergeCell ref="C5:C6"/>
    <mergeCell ref="D5:F5"/>
    <mergeCell ref="B15:C15"/>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zoomScaleNormal="100" workbookViewId="0"/>
  </sheetViews>
  <sheetFormatPr defaultColWidth="9.140625" defaultRowHeight="12.75" x14ac:dyDescent="0.2"/>
  <cols>
    <col min="1" max="1" width="9.140625" style="3"/>
    <col min="2" max="2" width="4.140625" style="3" customWidth="1"/>
    <col min="3" max="3" width="36.140625" style="3" customWidth="1"/>
    <col min="4" max="4" width="8.5703125" style="3" customWidth="1"/>
    <col min="5" max="6" width="9.42578125" style="3" customWidth="1"/>
    <col min="7" max="7" width="9.28515625" style="3" customWidth="1"/>
    <col min="8" max="8" width="8.5703125" style="3" customWidth="1"/>
    <col min="9" max="9" width="10.7109375" style="3" customWidth="1"/>
    <col min="10" max="10" width="12.5703125" style="3" customWidth="1"/>
    <col min="11" max="11" width="16.85546875" style="3" customWidth="1"/>
    <col min="12" max="15" width="9.140625" style="3"/>
    <col min="16" max="16" width="0" style="3" hidden="1" customWidth="1"/>
    <col min="17" max="16384" width="9.140625" style="3"/>
  </cols>
  <sheetData>
    <row r="2" spans="2:16" ht="13.5" customHeight="1" x14ac:dyDescent="0.2">
      <c r="B2" s="124" t="s">
        <v>130</v>
      </c>
      <c r="C2" s="124"/>
      <c r="D2" s="124"/>
      <c r="E2" s="124"/>
      <c r="F2" s="124"/>
      <c r="G2" s="124"/>
      <c r="H2" s="124"/>
    </row>
    <row r="4" spans="2:16" ht="15" customHeight="1" x14ac:dyDescent="0.2">
      <c r="B4" s="5" t="s">
        <v>0</v>
      </c>
      <c r="C4" s="5"/>
      <c r="D4" s="5"/>
      <c r="E4" s="5"/>
      <c r="F4" s="134" t="s">
        <v>138</v>
      </c>
      <c r="G4" s="134"/>
      <c r="H4" s="134"/>
    </row>
    <row r="5" spans="2:16" ht="67.5" x14ac:dyDescent="0.2">
      <c r="B5" s="32" t="s">
        <v>1</v>
      </c>
      <c r="C5" s="33" t="s">
        <v>132</v>
      </c>
      <c r="D5" s="34" t="s">
        <v>21</v>
      </c>
      <c r="E5" s="35" t="s">
        <v>22</v>
      </c>
      <c r="F5" s="36" t="s">
        <v>23</v>
      </c>
      <c r="G5" s="35" t="s">
        <v>24</v>
      </c>
      <c r="H5" s="37" t="s">
        <v>4</v>
      </c>
    </row>
    <row r="6" spans="2:16" s="15" customFormat="1" ht="9" customHeight="1" x14ac:dyDescent="0.15">
      <c r="B6" s="11">
        <v>0</v>
      </c>
      <c r="C6" s="14">
        <v>1</v>
      </c>
      <c r="D6" s="11">
        <v>2</v>
      </c>
      <c r="E6" s="14">
        <v>3</v>
      </c>
      <c r="F6" s="13">
        <v>4</v>
      </c>
      <c r="G6" s="14">
        <v>5</v>
      </c>
      <c r="H6" s="38">
        <v>6</v>
      </c>
    </row>
    <row r="7" spans="2:16" ht="21.95" customHeight="1" x14ac:dyDescent="0.2">
      <c r="B7" s="39" t="s">
        <v>5</v>
      </c>
      <c r="C7" s="40" t="s">
        <v>6</v>
      </c>
      <c r="D7" s="96">
        <v>602274</v>
      </c>
      <c r="E7" s="96">
        <v>383755</v>
      </c>
      <c r="F7" s="96">
        <v>310228</v>
      </c>
      <c r="G7" s="96">
        <v>106756</v>
      </c>
      <c r="H7" s="97">
        <f>SUM(D7:G7)</f>
        <v>1403013</v>
      </c>
      <c r="K7" s="42"/>
      <c r="L7" s="42"/>
      <c r="M7" s="42"/>
      <c r="N7" s="43"/>
      <c r="P7" s="1" t="s">
        <v>25</v>
      </c>
    </row>
    <row r="8" spans="2:16" ht="21.95" customHeight="1" x14ac:dyDescent="0.2">
      <c r="B8" s="39" t="s">
        <v>7</v>
      </c>
      <c r="C8" s="40" t="s">
        <v>8</v>
      </c>
      <c r="D8" s="98">
        <v>53171</v>
      </c>
      <c r="E8" s="98">
        <v>24723</v>
      </c>
      <c r="F8" s="98">
        <v>16960</v>
      </c>
      <c r="G8" s="98">
        <v>5684</v>
      </c>
      <c r="H8" s="99">
        <f t="shared" ref="H8:H13" si="0">SUM(D8:G8)</f>
        <v>100538</v>
      </c>
      <c r="K8" s="42"/>
      <c r="L8" s="41"/>
      <c r="M8" s="41"/>
      <c r="P8" s="2">
        <f>H7-'T 1.'!F8</f>
        <v>0</v>
      </c>
    </row>
    <row r="9" spans="2:16" ht="21.95" customHeight="1" x14ac:dyDescent="0.2">
      <c r="B9" s="39" t="s">
        <v>9</v>
      </c>
      <c r="C9" s="40" t="s">
        <v>10</v>
      </c>
      <c r="D9" s="98">
        <v>24550</v>
      </c>
      <c r="E9" s="98">
        <v>24038</v>
      </c>
      <c r="F9" s="98">
        <v>18219</v>
      </c>
      <c r="G9" s="98">
        <v>7312</v>
      </c>
      <c r="H9" s="99">
        <f t="shared" si="0"/>
        <v>74119</v>
      </c>
      <c r="K9" s="42"/>
      <c r="L9" s="41"/>
      <c r="M9" s="41"/>
      <c r="P9" s="2">
        <f>H8-'T 1.'!F9</f>
        <v>0</v>
      </c>
    </row>
    <row r="10" spans="2:16" ht="21.95" customHeight="1" x14ac:dyDescent="0.2">
      <c r="B10" s="39" t="s">
        <v>11</v>
      </c>
      <c r="C10" s="40" t="s">
        <v>12</v>
      </c>
      <c r="D10" s="98">
        <v>5318</v>
      </c>
      <c r="E10" s="98">
        <v>4801</v>
      </c>
      <c r="F10" s="98">
        <v>5972</v>
      </c>
      <c r="G10" s="98">
        <v>2396</v>
      </c>
      <c r="H10" s="99">
        <f t="shared" si="0"/>
        <v>18487</v>
      </c>
      <c r="K10" s="43"/>
      <c r="L10" s="44"/>
      <c r="M10" s="41"/>
      <c r="P10" s="2">
        <f>H9-'T 1.'!F10</f>
        <v>0</v>
      </c>
    </row>
    <row r="11" spans="2:16" ht="21.95" customHeight="1" x14ac:dyDescent="0.2">
      <c r="B11" s="39" t="s">
        <v>13</v>
      </c>
      <c r="C11" s="40" t="s">
        <v>14</v>
      </c>
      <c r="D11" s="98">
        <v>5246</v>
      </c>
      <c r="E11" s="98">
        <v>5251</v>
      </c>
      <c r="F11" s="98">
        <v>4310</v>
      </c>
      <c r="G11" s="98">
        <v>3207</v>
      </c>
      <c r="H11" s="99">
        <f t="shared" si="0"/>
        <v>18014</v>
      </c>
      <c r="K11" s="45"/>
      <c r="L11" s="44"/>
      <c r="M11" s="41"/>
      <c r="P11" s="2">
        <f>H10-'T 1.'!F11</f>
        <v>0</v>
      </c>
    </row>
    <row r="12" spans="2:16" ht="51" customHeight="1" x14ac:dyDescent="0.2">
      <c r="B12" s="39" t="s">
        <v>15</v>
      </c>
      <c r="C12" s="88" t="s">
        <v>16</v>
      </c>
      <c r="D12" s="98">
        <v>31</v>
      </c>
      <c r="E12" s="98">
        <v>43</v>
      </c>
      <c r="F12" s="98">
        <v>16</v>
      </c>
      <c r="G12" s="98">
        <v>19</v>
      </c>
      <c r="H12" s="99">
        <f t="shared" si="0"/>
        <v>109</v>
      </c>
      <c r="K12" s="45"/>
      <c r="L12" s="44"/>
      <c r="M12" s="41"/>
      <c r="P12" s="2">
        <f>H11-'T 1.'!F12</f>
        <v>0</v>
      </c>
    </row>
    <row r="13" spans="2:16" ht="21.95" customHeight="1" x14ac:dyDescent="0.2">
      <c r="B13" s="39" t="s">
        <v>17</v>
      </c>
      <c r="C13" s="40" t="s">
        <v>18</v>
      </c>
      <c r="D13" s="100">
        <v>1798</v>
      </c>
      <c r="E13" s="100">
        <v>1727</v>
      </c>
      <c r="F13" s="100">
        <v>2590</v>
      </c>
      <c r="G13" s="100">
        <v>984</v>
      </c>
      <c r="H13" s="101">
        <f t="shared" si="0"/>
        <v>7099</v>
      </c>
      <c r="K13" s="45"/>
      <c r="L13" s="44"/>
      <c r="M13" s="41"/>
      <c r="P13" s="2">
        <f>H12-'T 1.'!F13</f>
        <v>0</v>
      </c>
    </row>
    <row r="14" spans="2:16" ht="21.95" customHeight="1" x14ac:dyDescent="0.2">
      <c r="B14" s="135" t="s">
        <v>19</v>
      </c>
      <c r="C14" s="136"/>
      <c r="D14" s="102">
        <f>SUM(D7:D13)</f>
        <v>692388</v>
      </c>
      <c r="E14" s="102">
        <f t="shared" ref="E14:H14" si="1">SUM(E7:E13)</f>
        <v>444338</v>
      </c>
      <c r="F14" s="102">
        <f t="shared" si="1"/>
        <v>358295</v>
      </c>
      <c r="G14" s="102">
        <f t="shared" si="1"/>
        <v>126358</v>
      </c>
      <c r="H14" s="102">
        <f t="shared" si="1"/>
        <v>1621379</v>
      </c>
      <c r="K14" s="44"/>
      <c r="L14" s="44"/>
      <c r="M14" s="41"/>
      <c r="P14" s="2">
        <f>H13-'T 1.'!F14</f>
        <v>0</v>
      </c>
    </row>
    <row r="15" spans="2:16" x14ac:dyDescent="0.2">
      <c r="B15" s="93"/>
      <c r="C15" s="94"/>
      <c r="D15" s="94"/>
      <c r="E15" s="94"/>
      <c r="F15" s="94"/>
      <c r="G15" s="94"/>
      <c r="H15" s="94"/>
    </row>
    <row r="17" spans="2:8" x14ac:dyDescent="0.2">
      <c r="B17" s="137"/>
      <c r="C17" s="137"/>
      <c r="D17" s="137"/>
      <c r="E17" s="137"/>
      <c r="F17" s="137"/>
      <c r="G17" s="137"/>
      <c r="H17" s="137"/>
    </row>
    <row r="18" spans="2:8" x14ac:dyDescent="0.2">
      <c r="B18" s="138"/>
      <c r="C18" s="138"/>
      <c r="D18" s="138"/>
      <c r="E18" s="138"/>
      <c r="F18" s="138"/>
      <c r="G18" s="138"/>
      <c r="H18" s="138"/>
    </row>
  </sheetData>
  <mergeCells count="5">
    <mergeCell ref="B2:H2"/>
    <mergeCell ref="F4:H4"/>
    <mergeCell ref="B14:C14"/>
    <mergeCell ref="B17:H17"/>
    <mergeCell ref="B18:H18"/>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2"/>
  <sheetViews>
    <sheetView zoomScaleNormal="100" workbookViewId="0"/>
  </sheetViews>
  <sheetFormatPr defaultColWidth="9.140625" defaultRowHeight="12.75" x14ac:dyDescent="0.2"/>
  <cols>
    <col min="1" max="1" width="9.140625" style="3"/>
    <col min="2" max="2" width="4.28515625" style="3" customWidth="1"/>
    <col min="3" max="3" width="8.140625" style="4" customWidth="1"/>
    <col min="4" max="4" width="49" style="3" customWidth="1"/>
    <col min="5" max="5" width="8" style="3" bestFit="1" customWidth="1"/>
    <col min="6" max="6" width="8.140625" style="3" customWidth="1"/>
    <col min="7" max="7" width="8.42578125" style="3" customWidth="1"/>
    <col min="8" max="8" width="10.140625" style="3" customWidth="1"/>
    <col min="9" max="9" width="12.140625" style="3" customWidth="1"/>
    <col min="10" max="12" width="9.140625" style="3"/>
    <col min="13" max="13" width="0" style="3" hidden="1" customWidth="1"/>
    <col min="14" max="16384" width="9.140625" style="3"/>
  </cols>
  <sheetData>
    <row r="2" spans="2:8" ht="13.5" customHeight="1" x14ac:dyDescent="0.2">
      <c r="B2" s="124" t="s">
        <v>26</v>
      </c>
      <c r="C2" s="124"/>
      <c r="D2" s="124"/>
      <c r="E2" s="124"/>
      <c r="F2" s="124"/>
      <c r="G2" s="124"/>
      <c r="H2" s="21"/>
    </row>
    <row r="3" spans="2:8" ht="13.5" customHeight="1" x14ac:dyDescent="0.2"/>
    <row r="4" spans="2:8" ht="15" customHeight="1" x14ac:dyDescent="0.2">
      <c r="B4" s="5" t="s">
        <v>20</v>
      </c>
      <c r="C4" s="6"/>
      <c r="D4" s="5"/>
      <c r="E4" s="134" t="str">
        <f>+'T 2.'!F4</f>
        <v>Stanje: 31. ožujka 2023.</v>
      </c>
      <c r="F4" s="134"/>
      <c r="G4" s="134"/>
    </row>
    <row r="5" spans="2:8" s="4" customFormat="1" ht="24.75" customHeight="1" x14ac:dyDescent="0.25">
      <c r="B5" s="22" t="s">
        <v>1</v>
      </c>
      <c r="C5" s="23" t="s">
        <v>28</v>
      </c>
      <c r="D5" s="24" t="s">
        <v>29</v>
      </c>
      <c r="E5" s="25" t="s">
        <v>2</v>
      </c>
      <c r="F5" s="26" t="s">
        <v>3</v>
      </c>
      <c r="G5" s="26" t="s">
        <v>4</v>
      </c>
    </row>
    <row r="6" spans="2:8" s="15" customFormat="1" ht="9" customHeight="1" x14ac:dyDescent="0.15">
      <c r="B6" s="11">
        <v>0</v>
      </c>
      <c r="C6" s="12">
        <v>1</v>
      </c>
      <c r="D6" s="13">
        <v>2</v>
      </c>
      <c r="E6" s="14">
        <v>3</v>
      </c>
      <c r="F6" s="13">
        <v>4</v>
      </c>
      <c r="G6" s="14">
        <v>5</v>
      </c>
    </row>
    <row r="7" spans="2:8" s="28" customFormat="1" ht="15" customHeight="1" x14ac:dyDescent="0.2">
      <c r="B7" s="89" t="s">
        <v>5</v>
      </c>
      <c r="C7" s="85" t="s">
        <v>30</v>
      </c>
      <c r="D7" s="27" t="s">
        <v>31</v>
      </c>
      <c r="E7" s="95">
        <v>38646</v>
      </c>
      <c r="F7" s="95">
        <v>18366</v>
      </c>
      <c r="G7" s="110">
        <f>SUM(E7:F7)</f>
        <v>57012</v>
      </c>
    </row>
    <row r="8" spans="2:8" ht="15" customHeight="1" x14ac:dyDescent="0.2">
      <c r="B8" s="90" t="s">
        <v>7</v>
      </c>
      <c r="C8" s="85" t="s">
        <v>32</v>
      </c>
      <c r="D8" s="27" t="s">
        <v>33</v>
      </c>
      <c r="E8" s="95">
        <v>3535</v>
      </c>
      <c r="F8" s="95">
        <v>469</v>
      </c>
      <c r="G8" s="110">
        <f>SUM(E8:F8)</f>
        <v>4004</v>
      </c>
    </row>
    <row r="9" spans="2:8" ht="15" customHeight="1" x14ac:dyDescent="0.2">
      <c r="B9" s="91" t="s">
        <v>9</v>
      </c>
      <c r="C9" s="85" t="s">
        <v>34</v>
      </c>
      <c r="D9" s="27" t="s">
        <v>35</v>
      </c>
      <c r="E9" s="95">
        <v>160086</v>
      </c>
      <c r="F9" s="95">
        <v>90209</v>
      </c>
      <c r="G9" s="110">
        <f t="shared" ref="G9:G28" si="0">SUM(E9:F9)</f>
        <v>250295</v>
      </c>
    </row>
    <row r="10" spans="2:8" ht="15" customHeight="1" x14ac:dyDescent="0.2">
      <c r="B10" s="91" t="s">
        <v>11</v>
      </c>
      <c r="C10" s="85" t="s">
        <v>36</v>
      </c>
      <c r="D10" s="27" t="s">
        <v>37</v>
      </c>
      <c r="E10" s="95">
        <v>11598</v>
      </c>
      <c r="F10" s="95">
        <v>3521</v>
      </c>
      <c r="G10" s="110">
        <f t="shared" si="0"/>
        <v>15119</v>
      </c>
    </row>
    <row r="11" spans="2:8" ht="27" customHeight="1" x14ac:dyDescent="0.2">
      <c r="B11" s="91" t="s">
        <v>13</v>
      </c>
      <c r="C11" s="85" t="s">
        <v>38</v>
      </c>
      <c r="D11" s="30" t="s">
        <v>39</v>
      </c>
      <c r="E11" s="95">
        <v>18337</v>
      </c>
      <c r="F11" s="95">
        <v>5474</v>
      </c>
      <c r="G11" s="110">
        <f t="shared" si="0"/>
        <v>23811</v>
      </c>
    </row>
    <row r="12" spans="2:8" ht="15" customHeight="1" x14ac:dyDescent="0.2">
      <c r="B12" s="91" t="s">
        <v>15</v>
      </c>
      <c r="C12" s="85" t="s">
        <v>40</v>
      </c>
      <c r="D12" s="30" t="s">
        <v>41</v>
      </c>
      <c r="E12" s="95">
        <v>118841</v>
      </c>
      <c r="F12" s="95">
        <v>15037</v>
      </c>
      <c r="G12" s="110">
        <f t="shared" si="0"/>
        <v>133878</v>
      </c>
    </row>
    <row r="13" spans="2:8" ht="27" customHeight="1" x14ac:dyDescent="0.2">
      <c r="B13" s="91" t="s">
        <v>17</v>
      </c>
      <c r="C13" s="85" t="s">
        <v>42</v>
      </c>
      <c r="D13" s="30" t="s">
        <v>43</v>
      </c>
      <c r="E13" s="95">
        <v>113955</v>
      </c>
      <c r="F13" s="95">
        <v>129121</v>
      </c>
      <c r="G13" s="110">
        <f t="shared" si="0"/>
        <v>243076</v>
      </c>
    </row>
    <row r="14" spans="2:8" ht="15" customHeight="1" x14ac:dyDescent="0.2">
      <c r="B14" s="39" t="s">
        <v>44</v>
      </c>
      <c r="C14" s="85" t="s">
        <v>45</v>
      </c>
      <c r="D14" s="27" t="s">
        <v>46</v>
      </c>
      <c r="E14" s="95">
        <v>66381</v>
      </c>
      <c r="F14" s="95">
        <v>18263</v>
      </c>
      <c r="G14" s="110">
        <f t="shared" si="0"/>
        <v>84644</v>
      </c>
    </row>
    <row r="15" spans="2:8" ht="15" customHeight="1" x14ac:dyDescent="0.2">
      <c r="B15" s="39" t="s">
        <v>47</v>
      </c>
      <c r="C15" s="85" t="s">
        <v>48</v>
      </c>
      <c r="D15" s="27" t="s">
        <v>49</v>
      </c>
      <c r="E15" s="95">
        <v>45294</v>
      </c>
      <c r="F15" s="95">
        <v>50686</v>
      </c>
      <c r="G15" s="110">
        <f t="shared" si="0"/>
        <v>95980</v>
      </c>
    </row>
    <row r="16" spans="2:8" ht="15" customHeight="1" x14ac:dyDescent="0.2">
      <c r="B16" s="39" t="s">
        <v>50</v>
      </c>
      <c r="C16" s="85" t="s">
        <v>51</v>
      </c>
      <c r="D16" s="27" t="s">
        <v>52</v>
      </c>
      <c r="E16" s="95">
        <v>37725</v>
      </c>
      <c r="F16" s="95">
        <v>20767</v>
      </c>
      <c r="G16" s="110">
        <f t="shared" si="0"/>
        <v>58492</v>
      </c>
    </row>
    <row r="17" spans="2:13" ht="15" customHeight="1" x14ac:dyDescent="0.2">
      <c r="B17" s="39" t="s">
        <v>53</v>
      </c>
      <c r="C17" s="85" t="s">
        <v>54</v>
      </c>
      <c r="D17" s="27" t="s">
        <v>55</v>
      </c>
      <c r="E17" s="95">
        <v>13528</v>
      </c>
      <c r="F17" s="95">
        <v>28006</v>
      </c>
      <c r="G17" s="110">
        <f t="shared" si="0"/>
        <v>41534</v>
      </c>
    </row>
    <row r="18" spans="2:13" ht="15" customHeight="1" x14ac:dyDescent="0.2">
      <c r="B18" s="39" t="s">
        <v>56</v>
      </c>
      <c r="C18" s="85" t="s">
        <v>57</v>
      </c>
      <c r="D18" s="27" t="s">
        <v>58</v>
      </c>
      <c r="E18" s="95">
        <v>8695</v>
      </c>
      <c r="F18" s="95">
        <v>5703</v>
      </c>
      <c r="G18" s="110">
        <f t="shared" si="0"/>
        <v>14398</v>
      </c>
    </row>
    <row r="19" spans="2:13" ht="15" customHeight="1" x14ac:dyDescent="0.2">
      <c r="B19" s="39" t="s">
        <v>59</v>
      </c>
      <c r="C19" s="85" t="s">
        <v>60</v>
      </c>
      <c r="D19" s="27" t="s">
        <v>61</v>
      </c>
      <c r="E19" s="95">
        <v>52790</v>
      </c>
      <c r="F19" s="95">
        <v>52701</v>
      </c>
      <c r="G19" s="110">
        <f t="shared" si="0"/>
        <v>105491</v>
      </c>
    </row>
    <row r="20" spans="2:13" ht="15" customHeight="1" x14ac:dyDescent="0.2">
      <c r="B20" s="39" t="s">
        <v>62</v>
      </c>
      <c r="C20" s="85" t="s">
        <v>63</v>
      </c>
      <c r="D20" s="27" t="s">
        <v>64</v>
      </c>
      <c r="E20" s="95">
        <v>30020</v>
      </c>
      <c r="F20" s="95">
        <v>25130</v>
      </c>
      <c r="G20" s="110">
        <f t="shared" si="0"/>
        <v>55150</v>
      </c>
    </row>
    <row r="21" spans="2:13" ht="15" customHeight="1" x14ac:dyDescent="0.2">
      <c r="B21" s="39" t="s">
        <v>65</v>
      </c>
      <c r="C21" s="85" t="s">
        <v>66</v>
      </c>
      <c r="D21" s="27" t="s">
        <v>67</v>
      </c>
      <c r="E21" s="95">
        <v>59836</v>
      </c>
      <c r="F21" s="95">
        <v>62998</v>
      </c>
      <c r="G21" s="110">
        <f t="shared" si="0"/>
        <v>122834</v>
      </c>
    </row>
    <row r="22" spans="2:13" ht="15" customHeight="1" x14ac:dyDescent="0.2">
      <c r="B22" s="39" t="s">
        <v>68</v>
      </c>
      <c r="C22" s="85" t="s">
        <v>69</v>
      </c>
      <c r="D22" s="27" t="s">
        <v>70</v>
      </c>
      <c r="E22" s="95">
        <v>25255</v>
      </c>
      <c r="F22" s="95">
        <v>99605</v>
      </c>
      <c r="G22" s="110">
        <f t="shared" si="0"/>
        <v>124860</v>
      </c>
    </row>
    <row r="23" spans="2:13" ht="15" customHeight="1" x14ac:dyDescent="0.2">
      <c r="B23" s="39" t="s">
        <v>71</v>
      </c>
      <c r="C23" s="85" t="s">
        <v>72</v>
      </c>
      <c r="D23" s="27" t="s">
        <v>73</v>
      </c>
      <c r="E23" s="95">
        <v>23751</v>
      </c>
      <c r="F23" s="95">
        <v>89299</v>
      </c>
      <c r="G23" s="110">
        <f t="shared" si="0"/>
        <v>113050</v>
      </c>
    </row>
    <row r="24" spans="2:13" ht="15" customHeight="1" x14ac:dyDescent="0.2">
      <c r="B24" s="39" t="s">
        <v>74</v>
      </c>
      <c r="C24" s="85" t="s">
        <v>75</v>
      </c>
      <c r="D24" s="27" t="s">
        <v>76</v>
      </c>
      <c r="E24" s="95">
        <v>14457</v>
      </c>
      <c r="F24" s="95">
        <v>16877</v>
      </c>
      <c r="G24" s="110">
        <f t="shared" si="0"/>
        <v>31334</v>
      </c>
    </row>
    <row r="25" spans="2:13" ht="15" customHeight="1" x14ac:dyDescent="0.2">
      <c r="B25" s="39" t="s">
        <v>77</v>
      </c>
      <c r="C25" s="85" t="s">
        <v>78</v>
      </c>
      <c r="D25" s="27" t="s">
        <v>79</v>
      </c>
      <c r="E25" s="95">
        <v>12697</v>
      </c>
      <c r="F25" s="95">
        <v>30121</v>
      </c>
      <c r="G25" s="110">
        <f t="shared" si="0"/>
        <v>42818</v>
      </c>
    </row>
    <row r="26" spans="2:13" ht="39" customHeight="1" x14ac:dyDescent="0.2">
      <c r="B26" s="39" t="s">
        <v>80</v>
      </c>
      <c r="C26" s="85" t="s">
        <v>81</v>
      </c>
      <c r="D26" s="30" t="s">
        <v>82</v>
      </c>
      <c r="E26" s="95">
        <v>292</v>
      </c>
      <c r="F26" s="95">
        <v>1267</v>
      </c>
      <c r="G26" s="110">
        <f t="shared" si="0"/>
        <v>1559</v>
      </c>
    </row>
    <row r="27" spans="2:13" ht="15" customHeight="1" x14ac:dyDescent="0.2">
      <c r="B27" s="39" t="s">
        <v>83</v>
      </c>
      <c r="C27" s="85" t="s">
        <v>84</v>
      </c>
      <c r="D27" s="27" t="s">
        <v>85</v>
      </c>
      <c r="E27" s="95">
        <v>172</v>
      </c>
      <c r="F27" s="95">
        <v>225</v>
      </c>
      <c r="G27" s="110">
        <f t="shared" si="0"/>
        <v>397</v>
      </c>
      <c r="M27" s="3" t="s">
        <v>25</v>
      </c>
    </row>
    <row r="28" spans="2:13" ht="15" customHeight="1" x14ac:dyDescent="0.2">
      <c r="B28" s="92" t="s">
        <v>86</v>
      </c>
      <c r="C28" s="84"/>
      <c r="D28" s="86" t="s">
        <v>87</v>
      </c>
      <c r="E28" s="95">
        <v>910</v>
      </c>
      <c r="F28" s="95">
        <v>733</v>
      </c>
      <c r="G28" s="110">
        <f t="shared" si="0"/>
        <v>1643</v>
      </c>
      <c r="M28" s="42">
        <f>F29-'T 1.'!E15</f>
        <v>0</v>
      </c>
    </row>
    <row r="29" spans="2:13" ht="15" customHeight="1" x14ac:dyDescent="0.2">
      <c r="B29" s="139" t="s">
        <v>19</v>
      </c>
      <c r="C29" s="140"/>
      <c r="D29" s="140"/>
      <c r="E29" s="109">
        <f>SUM(E7:E28)</f>
        <v>856801</v>
      </c>
      <c r="F29" s="109">
        <f t="shared" ref="F29:G29" si="1">SUM(F7:F28)</f>
        <v>764578</v>
      </c>
      <c r="G29" s="109">
        <f t="shared" si="1"/>
        <v>1621379</v>
      </c>
      <c r="M29" s="42">
        <f>E29-'T 1.'!D15</f>
        <v>0</v>
      </c>
    </row>
    <row r="32" spans="2:13" x14ac:dyDescent="0.2">
      <c r="B32" s="141"/>
      <c r="C32" s="141"/>
      <c r="D32" s="141"/>
      <c r="E32" s="141"/>
      <c r="F32" s="141"/>
      <c r="G32" s="141"/>
    </row>
  </sheetData>
  <mergeCells count="4">
    <mergeCell ref="B2:G2"/>
    <mergeCell ref="E4:G4"/>
    <mergeCell ref="B29:D29"/>
    <mergeCell ref="B32:G32"/>
  </mergeCells>
  <conditionalFormatting sqref="G7:G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G7:G28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9"/>
  <sheetViews>
    <sheetView zoomScaleNormal="100" workbookViewId="0"/>
  </sheetViews>
  <sheetFormatPr defaultColWidth="9.140625" defaultRowHeight="12.75" x14ac:dyDescent="0.2"/>
  <cols>
    <col min="1" max="1" width="9.140625" style="3"/>
    <col min="2" max="2" width="4.28515625" style="3" customWidth="1"/>
    <col min="3" max="3" width="20.42578125" style="4" customWidth="1"/>
    <col min="4" max="4" width="8.28515625" style="3" customWidth="1"/>
    <col min="5" max="5" width="7" style="3" customWidth="1"/>
    <col min="6" max="6" width="6" style="3" bestFit="1" customWidth="1"/>
    <col min="7" max="7" width="6.140625" style="3" customWidth="1"/>
    <col min="8" max="8" width="6.28515625" style="3" customWidth="1"/>
    <col min="9" max="9" width="14.140625" style="3" customWidth="1"/>
    <col min="10" max="10" width="5.28515625" style="3" bestFit="1" customWidth="1"/>
    <col min="11" max="11" width="8" style="3" customWidth="1"/>
    <col min="12" max="12" width="10.7109375" style="3" customWidth="1"/>
    <col min="13" max="13" width="12.140625" style="3" customWidth="1"/>
    <col min="14" max="16" width="9.140625" style="3" hidden="1" customWidth="1"/>
    <col min="17" max="18" width="9.140625" style="3"/>
    <col min="19" max="19" width="0" style="3" hidden="1" customWidth="1"/>
    <col min="20" max="16384" width="9.140625" style="3"/>
  </cols>
  <sheetData>
    <row r="1" spans="2:19" ht="13.5" customHeight="1" x14ac:dyDescent="0.2">
      <c r="B1" s="124" t="s">
        <v>129</v>
      </c>
      <c r="C1" s="124"/>
      <c r="D1" s="124"/>
      <c r="E1" s="124"/>
      <c r="F1" s="124"/>
      <c r="G1" s="124"/>
      <c r="H1" s="124"/>
      <c r="I1" s="124"/>
      <c r="J1" s="124"/>
      <c r="K1" s="124"/>
    </row>
    <row r="2" spans="2:19" ht="13.5" customHeight="1" x14ac:dyDescent="0.2"/>
    <row r="3" spans="2:19" ht="15" customHeight="1" x14ac:dyDescent="0.2">
      <c r="B3" s="5" t="s">
        <v>27</v>
      </c>
      <c r="C3" s="6"/>
      <c r="D3" s="5"/>
      <c r="E3" s="5"/>
      <c r="F3" s="5"/>
      <c r="G3" s="5"/>
      <c r="H3" s="5"/>
      <c r="I3" s="134" t="str">
        <f>+'T 2.'!F4</f>
        <v>Stanje: 31. ožujka 2023.</v>
      </c>
      <c r="J3" s="134"/>
      <c r="K3" s="134"/>
    </row>
    <row r="4" spans="2:19" x14ac:dyDescent="0.2">
      <c r="B4" s="143" t="s">
        <v>88</v>
      </c>
      <c r="C4" s="145" t="s">
        <v>89</v>
      </c>
      <c r="D4" s="147" t="s">
        <v>133</v>
      </c>
      <c r="E4" s="148"/>
      <c r="F4" s="148"/>
      <c r="G4" s="148"/>
      <c r="H4" s="148"/>
      <c r="I4" s="148"/>
      <c r="J4" s="148"/>
      <c r="K4" s="149"/>
    </row>
    <row r="5" spans="2:19" s="4" customFormat="1" ht="121.5" customHeight="1" x14ac:dyDescent="0.25">
      <c r="B5" s="144"/>
      <c r="C5" s="146"/>
      <c r="D5" s="7" t="s">
        <v>90</v>
      </c>
      <c r="E5" s="8" t="s">
        <v>91</v>
      </c>
      <c r="F5" s="9" t="s">
        <v>10</v>
      </c>
      <c r="G5" s="9" t="s">
        <v>12</v>
      </c>
      <c r="H5" s="10" t="s">
        <v>92</v>
      </c>
      <c r="I5" s="8" t="s">
        <v>93</v>
      </c>
      <c r="J5" s="10" t="s">
        <v>94</v>
      </c>
      <c r="K5" s="8" t="s">
        <v>4</v>
      </c>
    </row>
    <row r="6" spans="2:19" s="15" customFormat="1" ht="9" customHeight="1" x14ac:dyDescent="0.15">
      <c r="B6" s="11">
        <v>0</v>
      </c>
      <c r="C6" s="12">
        <v>1</v>
      </c>
      <c r="D6" s="13">
        <v>2</v>
      </c>
      <c r="E6" s="14">
        <v>3</v>
      </c>
      <c r="F6" s="13">
        <v>4</v>
      </c>
      <c r="G6" s="14">
        <v>5</v>
      </c>
      <c r="H6" s="13">
        <v>6</v>
      </c>
      <c r="I6" s="14">
        <v>7</v>
      </c>
      <c r="J6" s="13">
        <v>8</v>
      </c>
      <c r="K6" s="14">
        <v>9</v>
      </c>
    </row>
    <row r="7" spans="2:19" ht="15" customHeight="1" x14ac:dyDescent="0.2">
      <c r="B7" s="16" t="s">
        <v>5</v>
      </c>
      <c r="C7" s="17" t="s">
        <v>95</v>
      </c>
      <c r="D7" s="111">
        <v>78111</v>
      </c>
      <c r="E7" s="111">
        <v>6810</v>
      </c>
      <c r="F7" s="111">
        <v>4742</v>
      </c>
      <c r="G7" s="111">
        <v>1098</v>
      </c>
      <c r="H7" s="111">
        <v>589</v>
      </c>
      <c r="I7" s="111">
        <v>7</v>
      </c>
      <c r="J7" s="111">
        <v>254</v>
      </c>
      <c r="K7" s="112">
        <f>SUM(D7:J7)</f>
        <v>91611</v>
      </c>
      <c r="S7" s="3" t="s">
        <v>25</v>
      </c>
    </row>
    <row r="8" spans="2:19" ht="15" customHeight="1" x14ac:dyDescent="0.2">
      <c r="B8" s="16" t="s">
        <v>7</v>
      </c>
      <c r="C8" s="17" t="s">
        <v>96</v>
      </c>
      <c r="D8" s="113">
        <v>32850</v>
      </c>
      <c r="E8" s="113">
        <v>4258</v>
      </c>
      <c r="F8" s="113">
        <v>2332</v>
      </c>
      <c r="G8" s="113">
        <v>265</v>
      </c>
      <c r="H8" s="113">
        <v>213</v>
      </c>
      <c r="I8" s="113">
        <v>1</v>
      </c>
      <c r="J8" s="113">
        <v>86</v>
      </c>
      <c r="K8" s="112">
        <f t="shared" ref="K8:K27" si="0">SUM(D8:J8)</f>
        <v>40005</v>
      </c>
      <c r="S8" s="3">
        <f>D28-'T 1.'!F8</f>
        <v>0</v>
      </c>
    </row>
    <row r="9" spans="2:19" ht="15" customHeight="1" x14ac:dyDescent="0.2">
      <c r="B9" s="16" t="s">
        <v>9</v>
      </c>
      <c r="C9" s="17" t="s">
        <v>97</v>
      </c>
      <c r="D9" s="113">
        <v>36099</v>
      </c>
      <c r="E9" s="113">
        <v>3549</v>
      </c>
      <c r="F9" s="113">
        <v>1995</v>
      </c>
      <c r="G9" s="113">
        <v>856</v>
      </c>
      <c r="H9" s="113">
        <v>290</v>
      </c>
      <c r="I9" s="113">
        <v>1</v>
      </c>
      <c r="J9" s="113">
        <v>90</v>
      </c>
      <c r="K9" s="112">
        <f t="shared" si="0"/>
        <v>42880</v>
      </c>
      <c r="S9" s="3">
        <f>E28-'T 1.'!F9</f>
        <v>0</v>
      </c>
    </row>
    <row r="10" spans="2:19" ht="15" customHeight="1" x14ac:dyDescent="0.2">
      <c r="B10" s="16" t="s">
        <v>11</v>
      </c>
      <c r="C10" s="17" t="s">
        <v>98</v>
      </c>
      <c r="D10" s="113">
        <v>31979</v>
      </c>
      <c r="E10" s="113">
        <v>3355</v>
      </c>
      <c r="F10" s="113">
        <v>1644</v>
      </c>
      <c r="G10" s="113">
        <v>436</v>
      </c>
      <c r="H10" s="113">
        <v>244</v>
      </c>
      <c r="I10" s="113">
        <v>1</v>
      </c>
      <c r="J10" s="113">
        <v>94</v>
      </c>
      <c r="K10" s="112">
        <f t="shared" si="0"/>
        <v>37753</v>
      </c>
      <c r="S10" s="3">
        <f>F28-'T 1.'!F10</f>
        <v>0</v>
      </c>
    </row>
    <row r="11" spans="2:19" ht="15" customHeight="1" x14ac:dyDescent="0.2">
      <c r="B11" s="16" t="s">
        <v>13</v>
      </c>
      <c r="C11" s="17" t="s">
        <v>99</v>
      </c>
      <c r="D11" s="113">
        <v>60158</v>
      </c>
      <c r="E11" s="113">
        <v>5211</v>
      </c>
      <c r="F11" s="113">
        <v>2543</v>
      </c>
      <c r="G11" s="113">
        <v>666</v>
      </c>
      <c r="H11" s="113">
        <v>366</v>
      </c>
      <c r="I11" s="113">
        <v>2</v>
      </c>
      <c r="J11" s="113">
        <v>134</v>
      </c>
      <c r="K11" s="112">
        <f t="shared" si="0"/>
        <v>69080</v>
      </c>
      <c r="S11" s="3">
        <f>G28-'T 1.'!F11</f>
        <v>0</v>
      </c>
    </row>
    <row r="12" spans="2:19" ht="15" customHeight="1" x14ac:dyDescent="0.2">
      <c r="B12" s="16" t="s">
        <v>15</v>
      </c>
      <c r="C12" s="17" t="s">
        <v>100</v>
      </c>
      <c r="D12" s="113">
        <v>30092</v>
      </c>
      <c r="E12" s="113">
        <v>2227</v>
      </c>
      <c r="F12" s="113">
        <v>1414</v>
      </c>
      <c r="G12" s="113">
        <v>1908</v>
      </c>
      <c r="H12" s="113">
        <v>232</v>
      </c>
      <c r="I12" s="113">
        <v>2</v>
      </c>
      <c r="J12" s="113">
        <v>77</v>
      </c>
      <c r="K12" s="112">
        <f t="shared" si="0"/>
        <v>35952</v>
      </c>
      <c r="S12" s="3">
        <f>H28-'T 1.'!F12</f>
        <v>0</v>
      </c>
    </row>
    <row r="13" spans="2:19" ht="15" customHeight="1" x14ac:dyDescent="0.2">
      <c r="B13" s="16" t="s">
        <v>17</v>
      </c>
      <c r="C13" s="17" t="s">
        <v>101</v>
      </c>
      <c r="D13" s="113">
        <v>26711</v>
      </c>
      <c r="E13" s="113">
        <v>2681</v>
      </c>
      <c r="F13" s="113">
        <v>1066</v>
      </c>
      <c r="G13" s="113">
        <v>1644</v>
      </c>
      <c r="H13" s="113">
        <v>247</v>
      </c>
      <c r="I13" s="113">
        <v>2</v>
      </c>
      <c r="J13" s="113">
        <v>87</v>
      </c>
      <c r="K13" s="112">
        <f t="shared" si="0"/>
        <v>32438</v>
      </c>
      <c r="S13" s="3">
        <f>I28-'T 1.'!F13</f>
        <v>0</v>
      </c>
    </row>
    <row r="14" spans="2:19" ht="15" customHeight="1" x14ac:dyDescent="0.2">
      <c r="B14" s="16" t="s">
        <v>44</v>
      </c>
      <c r="C14" s="17" t="s">
        <v>102</v>
      </c>
      <c r="D14" s="113">
        <v>99403</v>
      </c>
      <c r="E14" s="113">
        <v>7068</v>
      </c>
      <c r="F14" s="113">
        <v>7272</v>
      </c>
      <c r="G14" s="113">
        <v>287</v>
      </c>
      <c r="H14" s="113">
        <v>2348</v>
      </c>
      <c r="I14" s="113">
        <v>16</v>
      </c>
      <c r="J14" s="113">
        <v>843</v>
      </c>
      <c r="K14" s="112">
        <f t="shared" si="0"/>
        <v>117237</v>
      </c>
      <c r="S14" s="3">
        <f>J28-'T 1.'!F14</f>
        <v>0</v>
      </c>
    </row>
    <row r="15" spans="2:19" ht="15" customHeight="1" x14ac:dyDescent="0.2">
      <c r="B15" s="16" t="s">
        <v>47</v>
      </c>
      <c r="C15" s="17" t="s">
        <v>103</v>
      </c>
      <c r="D15" s="113">
        <v>12993</v>
      </c>
      <c r="E15" s="113">
        <v>1437</v>
      </c>
      <c r="F15" s="113">
        <v>758</v>
      </c>
      <c r="G15" s="113">
        <v>509</v>
      </c>
      <c r="H15" s="113">
        <v>91</v>
      </c>
      <c r="I15" s="113">
        <v>0</v>
      </c>
      <c r="J15" s="113">
        <v>91</v>
      </c>
      <c r="K15" s="112">
        <f t="shared" si="0"/>
        <v>15879</v>
      </c>
      <c r="S15" s="3">
        <f>K28-'T 1.'!F15</f>
        <v>0</v>
      </c>
    </row>
    <row r="16" spans="2:19" ht="15" customHeight="1" x14ac:dyDescent="0.2">
      <c r="B16" s="16" t="s">
        <v>50</v>
      </c>
      <c r="C16" s="17" t="s">
        <v>104</v>
      </c>
      <c r="D16" s="113">
        <v>16713</v>
      </c>
      <c r="E16" s="113">
        <v>2417</v>
      </c>
      <c r="F16" s="113">
        <v>1023</v>
      </c>
      <c r="G16" s="113">
        <v>1495</v>
      </c>
      <c r="H16" s="113">
        <v>123</v>
      </c>
      <c r="I16" s="113">
        <v>1</v>
      </c>
      <c r="J16" s="113">
        <v>72</v>
      </c>
      <c r="K16" s="112">
        <f t="shared" si="0"/>
        <v>21844</v>
      </c>
    </row>
    <row r="17" spans="2:16" ht="15" customHeight="1" x14ac:dyDescent="0.2">
      <c r="B17" s="16" t="s">
        <v>53</v>
      </c>
      <c r="C17" s="17" t="s">
        <v>105</v>
      </c>
      <c r="D17" s="113">
        <v>16448</v>
      </c>
      <c r="E17" s="113">
        <v>1841</v>
      </c>
      <c r="F17" s="113">
        <v>967</v>
      </c>
      <c r="G17" s="113">
        <v>547</v>
      </c>
      <c r="H17" s="113">
        <v>174</v>
      </c>
      <c r="I17" s="113">
        <v>1</v>
      </c>
      <c r="J17" s="113">
        <v>51</v>
      </c>
      <c r="K17" s="112">
        <f t="shared" si="0"/>
        <v>20029</v>
      </c>
    </row>
    <row r="18" spans="2:16" ht="15" customHeight="1" x14ac:dyDescent="0.2">
      <c r="B18" s="16" t="s">
        <v>56</v>
      </c>
      <c r="C18" s="17" t="s">
        <v>106</v>
      </c>
      <c r="D18" s="113">
        <v>35299</v>
      </c>
      <c r="E18" s="113">
        <v>3877</v>
      </c>
      <c r="F18" s="113">
        <v>2042</v>
      </c>
      <c r="G18" s="113">
        <v>839</v>
      </c>
      <c r="H18" s="113">
        <v>243</v>
      </c>
      <c r="I18" s="113">
        <v>0</v>
      </c>
      <c r="J18" s="113">
        <v>74</v>
      </c>
      <c r="K18" s="112">
        <f t="shared" si="0"/>
        <v>42374</v>
      </c>
    </row>
    <row r="19" spans="2:16" ht="15" customHeight="1" x14ac:dyDescent="0.2">
      <c r="B19" s="16" t="s">
        <v>59</v>
      </c>
      <c r="C19" s="17" t="s">
        <v>107</v>
      </c>
      <c r="D19" s="113">
        <v>48850</v>
      </c>
      <c r="E19" s="113">
        <v>5251</v>
      </c>
      <c r="F19" s="113">
        <v>3589</v>
      </c>
      <c r="G19" s="113">
        <v>737</v>
      </c>
      <c r="H19" s="113">
        <v>1183</v>
      </c>
      <c r="I19" s="113">
        <v>4</v>
      </c>
      <c r="J19" s="113">
        <v>486</v>
      </c>
      <c r="K19" s="112">
        <f t="shared" si="0"/>
        <v>60100</v>
      </c>
    </row>
    <row r="20" spans="2:16" ht="15" customHeight="1" x14ac:dyDescent="0.2">
      <c r="B20" s="16" t="s">
        <v>62</v>
      </c>
      <c r="C20" s="17" t="s">
        <v>108</v>
      </c>
      <c r="D20" s="113">
        <v>79380</v>
      </c>
      <c r="E20" s="113">
        <v>6080</v>
      </c>
      <c r="F20" s="113">
        <v>4164</v>
      </c>
      <c r="G20" s="113">
        <v>1903</v>
      </c>
      <c r="H20" s="113">
        <v>623</v>
      </c>
      <c r="I20" s="113">
        <v>1</v>
      </c>
      <c r="J20" s="113">
        <v>195</v>
      </c>
      <c r="K20" s="112">
        <f t="shared" si="0"/>
        <v>92346</v>
      </c>
    </row>
    <row r="21" spans="2:16" ht="15" customHeight="1" x14ac:dyDescent="0.2">
      <c r="B21" s="16" t="s">
        <v>65</v>
      </c>
      <c r="C21" s="17" t="s">
        <v>109</v>
      </c>
      <c r="D21" s="113">
        <v>27437</v>
      </c>
      <c r="E21" s="113">
        <v>2808</v>
      </c>
      <c r="F21" s="113">
        <v>2332</v>
      </c>
      <c r="G21" s="113">
        <v>315</v>
      </c>
      <c r="H21" s="113">
        <v>452</v>
      </c>
      <c r="I21" s="113">
        <v>1</v>
      </c>
      <c r="J21" s="113">
        <v>211</v>
      </c>
      <c r="K21" s="112">
        <f t="shared" si="0"/>
        <v>33556</v>
      </c>
    </row>
    <row r="22" spans="2:16" ht="15" customHeight="1" x14ac:dyDescent="0.2">
      <c r="B22" s="16" t="s">
        <v>68</v>
      </c>
      <c r="C22" s="17" t="s">
        <v>110</v>
      </c>
      <c r="D22" s="113">
        <v>36516</v>
      </c>
      <c r="E22" s="113">
        <v>4093</v>
      </c>
      <c r="F22" s="113">
        <v>2139</v>
      </c>
      <c r="G22" s="113">
        <v>1718</v>
      </c>
      <c r="H22" s="113">
        <v>256</v>
      </c>
      <c r="I22" s="113">
        <v>2</v>
      </c>
      <c r="J22" s="113">
        <v>94</v>
      </c>
      <c r="K22" s="112">
        <f t="shared" si="0"/>
        <v>44818</v>
      </c>
      <c r="P22" s="3">
        <f>+D28-'T 1.'!F8</f>
        <v>0</v>
      </c>
    </row>
    <row r="23" spans="2:16" ht="15" customHeight="1" x14ac:dyDescent="0.2">
      <c r="B23" s="16" t="s">
        <v>71</v>
      </c>
      <c r="C23" s="17" t="s">
        <v>111</v>
      </c>
      <c r="D23" s="113">
        <v>132639</v>
      </c>
      <c r="E23" s="113">
        <v>11713</v>
      </c>
      <c r="F23" s="113">
        <v>8725</v>
      </c>
      <c r="G23" s="113">
        <v>804</v>
      </c>
      <c r="H23" s="113">
        <v>3880</v>
      </c>
      <c r="I23" s="113">
        <v>15</v>
      </c>
      <c r="J23" s="113">
        <v>1543</v>
      </c>
      <c r="K23" s="112">
        <f t="shared" si="0"/>
        <v>159319</v>
      </c>
      <c r="P23" s="3">
        <f>+E28-'T 1.'!F9</f>
        <v>0</v>
      </c>
    </row>
    <row r="24" spans="2:16" ht="15" customHeight="1" x14ac:dyDescent="0.2">
      <c r="B24" s="16" t="s">
        <v>74</v>
      </c>
      <c r="C24" s="17" t="s">
        <v>112</v>
      </c>
      <c r="D24" s="113">
        <v>75671</v>
      </c>
      <c r="E24" s="113">
        <v>8254</v>
      </c>
      <c r="F24" s="113">
        <v>7145</v>
      </c>
      <c r="G24" s="113">
        <v>783</v>
      </c>
      <c r="H24" s="113">
        <v>883</v>
      </c>
      <c r="I24" s="113">
        <v>5</v>
      </c>
      <c r="J24" s="113">
        <v>1060</v>
      </c>
      <c r="K24" s="112">
        <f t="shared" si="0"/>
        <v>93801</v>
      </c>
      <c r="P24" s="3">
        <f>+F28-'T 1.'!F10</f>
        <v>0</v>
      </c>
    </row>
    <row r="25" spans="2:16" ht="15" customHeight="1" x14ac:dyDescent="0.2">
      <c r="B25" s="16" t="s">
        <v>77</v>
      </c>
      <c r="C25" s="17" t="s">
        <v>113</v>
      </c>
      <c r="D25" s="113">
        <v>38211</v>
      </c>
      <c r="E25" s="113">
        <v>3231</v>
      </c>
      <c r="F25" s="113">
        <v>2870</v>
      </c>
      <c r="G25" s="113">
        <v>489</v>
      </c>
      <c r="H25" s="113">
        <v>1110</v>
      </c>
      <c r="I25" s="113">
        <v>2</v>
      </c>
      <c r="J25" s="113">
        <v>610</v>
      </c>
      <c r="K25" s="112">
        <f t="shared" si="0"/>
        <v>46523</v>
      </c>
      <c r="P25" s="3">
        <f>+G28-'T 1.'!F11</f>
        <v>0</v>
      </c>
    </row>
    <row r="26" spans="2:16" ht="15" customHeight="1" x14ac:dyDescent="0.2">
      <c r="B26" s="16" t="s">
        <v>80</v>
      </c>
      <c r="C26" s="17" t="s">
        <v>114</v>
      </c>
      <c r="D26" s="113">
        <v>38822</v>
      </c>
      <c r="E26" s="113">
        <v>2123</v>
      </c>
      <c r="F26" s="113">
        <v>1206</v>
      </c>
      <c r="G26" s="113">
        <v>734</v>
      </c>
      <c r="H26" s="113">
        <v>194</v>
      </c>
      <c r="I26" s="113">
        <v>0</v>
      </c>
      <c r="J26" s="113">
        <v>84</v>
      </c>
      <c r="K26" s="112">
        <f t="shared" si="0"/>
        <v>43163</v>
      </c>
      <c r="P26" s="3">
        <f>+H28-'T 1.'!F12</f>
        <v>0</v>
      </c>
    </row>
    <row r="27" spans="2:16" ht="15" customHeight="1" x14ac:dyDescent="0.2">
      <c r="B27" s="16" t="s">
        <v>83</v>
      </c>
      <c r="C27" s="19" t="s">
        <v>115</v>
      </c>
      <c r="D27" s="114">
        <v>448631</v>
      </c>
      <c r="E27" s="114">
        <v>12254</v>
      </c>
      <c r="F27" s="114">
        <v>14151</v>
      </c>
      <c r="G27" s="114">
        <v>454</v>
      </c>
      <c r="H27" s="114">
        <v>4273</v>
      </c>
      <c r="I27" s="114">
        <v>45</v>
      </c>
      <c r="J27" s="114">
        <v>863</v>
      </c>
      <c r="K27" s="112">
        <f t="shared" si="0"/>
        <v>480671</v>
      </c>
      <c r="P27" s="3">
        <f>+I28-'T 1.'!F13</f>
        <v>0</v>
      </c>
    </row>
    <row r="28" spans="2:16" ht="15" customHeight="1" x14ac:dyDescent="0.2">
      <c r="B28" s="132" t="s">
        <v>19</v>
      </c>
      <c r="C28" s="142"/>
      <c r="D28" s="115">
        <f>SUM(D7:D27)</f>
        <v>1403013</v>
      </c>
      <c r="E28" s="115">
        <f t="shared" ref="E28:K28" si="1">SUM(E7:E27)</f>
        <v>100538</v>
      </c>
      <c r="F28" s="115">
        <f t="shared" si="1"/>
        <v>74119</v>
      </c>
      <c r="G28" s="115">
        <f t="shared" si="1"/>
        <v>18487</v>
      </c>
      <c r="H28" s="115">
        <f t="shared" si="1"/>
        <v>18014</v>
      </c>
      <c r="I28" s="115">
        <f t="shared" si="1"/>
        <v>109</v>
      </c>
      <c r="J28" s="115">
        <f t="shared" si="1"/>
        <v>7099</v>
      </c>
      <c r="K28" s="109">
        <f t="shared" si="1"/>
        <v>1621379</v>
      </c>
      <c r="N28" s="3" t="s">
        <v>25</v>
      </c>
      <c r="O28" s="20">
        <f>+K28-'T 1.'!F15</f>
        <v>0</v>
      </c>
      <c r="P28" s="3">
        <f>+J28-'T 1.'!F14</f>
        <v>0</v>
      </c>
    </row>
    <row r="29" spans="2:16" ht="14.25" customHeight="1" x14ac:dyDescent="0.2">
      <c r="B29" s="93"/>
      <c r="C29" s="94"/>
      <c r="D29" s="94"/>
      <c r="E29" s="94"/>
      <c r="F29" s="94"/>
      <c r="G29" s="94"/>
      <c r="H29" s="94"/>
      <c r="I29" s="5"/>
      <c r="J29" s="5"/>
      <c r="K29" s="5"/>
    </row>
  </sheetData>
  <mergeCells count="6">
    <mergeCell ref="B28:C28"/>
    <mergeCell ref="B1:K1"/>
    <mergeCell ref="I3:K3"/>
    <mergeCell ref="B4:B5"/>
    <mergeCell ref="C4:C5"/>
    <mergeCell ref="D4:K4"/>
  </mergeCells>
  <conditionalFormatting sqref="K7:K26">
    <cfRule type="dataBar" priority="5">
      <dataBar>
        <cfvo type="min"/>
        <cfvo type="max"/>
        <color rgb="FF008AEF"/>
      </dataBar>
      <extLst>
        <ext xmlns:x14="http://schemas.microsoft.com/office/spreadsheetml/2009/9/main" uri="{B025F937-C7B1-47D3-B67F-A62EFF666E3E}">
          <x14:id>{FA54D3BF-F7D3-4619-862C-393D89AB79B8}</x14:id>
        </ext>
      </extLst>
    </cfRule>
  </conditionalFormatting>
  <conditionalFormatting sqref="K7:K26">
    <cfRule type="dataBar" priority="3">
      <dataBar>
        <cfvo type="min"/>
        <cfvo type="max"/>
        <color rgb="FF008AEF"/>
      </dataBar>
      <extLst>
        <ext xmlns:x14="http://schemas.microsoft.com/office/spreadsheetml/2009/9/main" uri="{B025F937-C7B1-47D3-B67F-A62EFF666E3E}">
          <x14:id>{A77F6CEC-8F97-4C51-936A-A4CA1E6C8462}</x14:id>
        </ext>
      </extLst>
    </cfRule>
  </conditionalFormatting>
  <conditionalFormatting sqref="K27">
    <cfRule type="dataBar" priority="1">
      <dataBar>
        <cfvo type="min"/>
        <cfvo type="max"/>
        <color rgb="FF008AEF"/>
      </dataBar>
      <extLst>
        <ext xmlns:x14="http://schemas.microsoft.com/office/spreadsheetml/2009/9/main" uri="{B025F937-C7B1-47D3-B67F-A62EFF666E3E}">
          <x14:id>{B1345BE7-030D-420A-AB61-A53CA848E711}</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B1345BE7-030D-420A-AB61-A53CA848E711}">
            <x14:dataBar minLength="0" maxLength="100" border="1" negativeBarBorderColorSameAsPositive="0">
              <x14:cfvo type="autoMin"/>
              <x14:cfvo type="autoMax"/>
              <x14:borderColor rgb="FF008AEF"/>
              <x14:negativeFillColor rgb="FFFF0000"/>
              <x14:negativeBorderColor rgb="FFFF0000"/>
              <x14:axisColor rgb="FF000000"/>
            </x14:dataBar>
          </x14:cfRule>
          <xm:sqref>K27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sqref="A1:F2"/>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53" t="s">
        <v>135</v>
      </c>
      <c r="B1" s="153"/>
      <c r="C1" s="153"/>
      <c r="D1" s="153"/>
      <c r="E1" s="153"/>
      <c r="F1" s="153"/>
      <c r="G1" s="21"/>
    </row>
    <row r="2" spans="1:8" ht="16.5" customHeight="1" x14ac:dyDescent="0.2">
      <c r="A2" s="153"/>
      <c r="B2" s="153"/>
      <c r="C2" s="153"/>
      <c r="D2" s="153"/>
      <c r="E2" s="153"/>
      <c r="F2" s="153"/>
      <c r="G2" s="57"/>
    </row>
    <row r="3" spans="1:8" ht="15" customHeight="1" x14ac:dyDescent="0.2">
      <c r="A3" s="5" t="s">
        <v>119</v>
      </c>
      <c r="B3" s="6"/>
      <c r="C3" s="5"/>
      <c r="D3" s="5"/>
      <c r="E3" s="134" t="s">
        <v>139</v>
      </c>
      <c r="F3" s="134"/>
      <c r="G3" s="65"/>
      <c r="H3" s="64"/>
    </row>
    <row r="4" spans="1:8" s="4" customFormat="1" ht="22.5" x14ac:dyDescent="0.25">
      <c r="A4" s="22" t="s">
        <v>1</v>
      </c>
      <c r="B4" s="71" t="s">
        <v>28</v>
      </c>
      <c r="C4" s="72" t="s">
        <v>29</v>
      </c>
      <c r="D4" s="25" t="s">
        <v>2</v>
      </c>
      <c r="E4" s="56" t="s">
        <v>3</v>
      </c>
      <c r="F4" s="56"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95">
        <v>378</v>
      </c>
      <c r="E6" s="95">
        <v>161</v>
      </c>
      <c r="F6" s="110">
        <f>SUM(D6:E6)</f>
        <v>539</v>
      </c>
      <c r="G6" s="63"/>
      <c r="H6" s="64"/>
    </row>
    <row r="7" spans="1:8" x14ac:dyDescent="0.2">
      <c r="A7" s="90" t="s">
        <v>7</v>
      </c>
      <c r="B7" s="67" t="s">
        <v>32</v>
      </c>
      <c r="C7" s="68" t="s">
        <v>33</v>
      </c>
      <c r="D7" s="95">
        <v>53</v>
      </c>
      <c r="E7" s="95">
        <v>8</v>
      </c>
      <c r="F7" s="110">
        <f t="shared" ref="F7:F27" si="0">SUM(D7:E7)</f>
        <v>61</v>
      </c>
      <c r="G7" s="63"/>
      <c r="H7" s="64"/>
    </row>
    <row r="8" spans="1:8" x14ac:dyDescent="0.2">
      <c r="A8" s="91" t="s">
        <v>9</v>
      </c>
      <c r="B8" s="67" t="s">
        <v>34</v>
      </c>
      <c r="C8" s="68" t="s">
        <v>35</v>
      </c>
      <c r="D8" s="95">
        <v>2468</v>
      </c>
      <c r="E8" s="95">
        <v>885</v>
      </c>
      <c r="F8" s="110">
        <f t="shared" si="0"/>
        <v>3353</v>
      </c>
      <c r="G8" s="63"/>
      <c r="H8" s="64"/>
    </row>
    <row r="9" spans="1:8" x14ac:dyDescent="0.2">
      <c r="A9" s="91" t="s">
        <v>11</v>
      </c>
      <c r="B9" s="67" t="s">
        <v>36</v>
      </c>
      <c r="C9" s="69" t="s">
        <v>37</v>
      </c>
      <c r="D9" s="95">
        <v>47</v>
      </c>
      <c r="E9" s="95">
        <v>4</v>
      </c>
      <c r="F9" s="110">
        <f t="shared" si="0"/>
        <v>51</v>
      </c>
      <c r="G9" s="63"/>
      <c r="H9" s="64"/>
    </row>
    <row r="10" spans="1:8" ht="27.75" customHeight="1" x14ac:dyDescent="0.2">
      <c r="A10" s="91" t="s">
        <v>13</v>
      </c>
      <c r="B10" s="67" t="s">
        <v>38</v>
      </c>
      <c r="C10" s="69" t="s">
        <v>117</v>
      </c>
      <c r="D10" s="95">
        <v>300</v>
      </c>
      <c r="E10" s="95">
        <v>35</v>
      </c>
      <c r="F10" s="110">
        <f t="shared" si="0"/>
        <v>335</v>
      </c>
      <c r="G10" s="63"/>
      <c r="H10" s="64"/>
    </row>
    <row r="11" spans="1:8" ht="15" customHeight="1" x14ac:dyDescent="0.2">
      <c r="A11" s="91" t="s">
        <v>15</v>
      </c>
      <c r="B11" s="67" t="s">
        <v>40</v>
      </c>
      <c r="C11" s="69" t="s">
        <v>41</v>
      </c>
      <c r="D11" s="95">
        <v>2450</v>
      </c>
      <c r="E11" s="95">
        <v>323</v>
      </c>
      <c r="F11" s="110">
        <f t="shared" si="0"/>
        <v>2773</v>
      </c>
      <c r="G11" s="63"/>
      <c r="H11" s="64"/>
    </row>
    <row r="12" spans="1:8" ht="22.5" x14ac:dyDescent="0.2">
      <c r="A12" s="91" t="s">
        <v>17</v>
      </c>
      <c r="B12" s="67" t="s">
        <v>42</v>
      </c>
      <c r="C12" s="69" t="s">
        <v>118</v>
      </c>
      <c r="D12" s="95">
        <v>2540</v>
      </c>
      <c r="E12" s="95">
        <v>1710</v>
      </c>
      <c r="F12" s="110">
        <f t="shared" si="0"/>
        <v>4250</v>
      </c>
      <c r="G12" s="63"/>
      <c r="H12" s="64"/>
    </row>
    <row r="13" spans="1:8" x14ac:dyDescent="0.2">
      <c r="A13" s="39" t="s">
        <v>44</v>
      </c>
      <c r="B13" s="67" t="s">
        <v>45</v>
      </c>
      <c r="C13" s="68" t="s">
        <v>46</v>
      </c>
      <c r="D13" s="95">
        <v>1846</v>
      </c>
      <c r="E13" s="95">
        <v>156</v>
      </c>
      <c r="F13" s="110">
        <f t="shared" si="0"/>
        <v>2002</v>
      </c>
      <c r="G13" s="63"/>
      <c r="H13" s="64"/>
    </row>
    <row r="14" spans="1:8" ht="22.5" x14ac:dyDescent="0.2">
      <c r="A14" s="39" t="s">
        <v>47</v>
      </c>
      <c r="B14" s="67" t="s">
        <v>48</v>
      </c>
      <c r="C14" s="69" t="s">
        <v>49</v>
      </c>
      <c r="D14" s="95">
        <v>651</v>
      </c>
      <c r="E14" s="95">
        <v>638</v>
      </c>
      <c r="F14" s="110">
        <f t="shared" si="0"/>
        <v>1289</v>
      </c>
      <c r="G14" s="63"/>
      <c r="H14" s="64"/>
    </row>
    <row r="15" spans="1:8" ht="15" customHeight="1" x14ac:dyDescent="0.2">
      <c r="A15" s="39" t="s">
        <v>50</v>
      </c>
      <c r="B15" s="67" t="s">
        <v>51</v>
      </c>
      <c r="C15" s="68" t="s">
        <v>52</v>
      </c>
      <c r="D15" s="95">
        <v>291</v>
      </c>
      <c r="E15" s="95">
        <v>161</v>
      </c>
      <c r="F15" s="110">
        <f t="shared" si="0"/>
        <v>452</v>
      </c>
      <c r="G15" s="63"/>
      <c r="H15" s="64"/>
    </row>
    <row r="16" spans="1:8" x14ac:dyDescent="0.2">
      <c r="A16" s="39" t="s">
        <v>53</v>
      </c>
      <c r="B16" s="67" t="s">
        <v>54</v>
      </c>
      <c r="C16" s="68" t="s">
        <v>55</v>
      </c>
      <c r="D16" s="95">
        <v>111</v>
      </c>
      <c r="E16" s="95">
        <v>90</v>
      </c>
      <c r="F16" s="110">
        <f t="shared" si="0"/>
        <v>201</v>
      </c>
      <c r="G16" s="63"/>
      <c r="H16" s="64"/>
    </row>
    <row r="17" spans="1:8" ht="15" customHeight="1" x14ac:dyDescent="0.2">
      <c r="A17" s="39" t="s">
        <v>56</v>
      </c>
      <c r="B17" s="67" t="s">
        <v>57</v>
      </c>
      <c r="C17" s="68" t="s">
        <v>58</v>
      </c>
      <c r="D17" s="95">
        <v>159</v>
      </c>
      <c r="E17" s="95">
        <v>108</v>
      </c>
      <c r="F17" s="110">
        <f t="shared" si="0"/>
        <v>267</v>
      </c>
      <c r="G17" s="63"/>
      <c r="H17" s="64"/>
    </row>
    <row r="18" spans="1:8" ht="15" customHeight="1" x14ac:dyDescent="0.2">
      <c r="A18" s="39" t="s">
        <v>59</v>
      </c>
      <c r="B18" s="67" t="s">
        <v>60</v>
      </c>
      <c r="C18" s="68" t="s">
        <v>61</v>
      </c>
      <c r="D18" s="95">
        <v>1919</v>
      </c>
      <c r="E18" s="95">
        <v>1469</v>
      </c>
      <c r="F18" s="110">
        <f t="shared" si="0"/>
        <v>3388</v>
      </c>
      <c r="G18" s="63"/>
      <c r="H18" s="64"/>
    </row>
    <row r="19" spans="1:8" x14ac:dyDescent="0.2">
      <c r="A19" s="39" t="s">
        <v>62</v>
      </c>
      <c r="B19" s="67" t="s">
        <v>63</v>
      </c>
      <c r="C19" s="69" t="s">
        <v>64</v>
      </c>
      <c r="D19" s="95">
        <v>1874</v>
      </c>
      <c r="E19" s="95">
        <v>839</v>
      </c>
      <c r="F19" s="110">
        <f t="shared" si="0"/>
        <v>2713</v>
      </c>
      <c r="G19" s="63"/>
      <c r="H19" s="64"/>
    </row>
    <row r="20" spans="1:8" x14ac:dyDescent="0.2">
      <c r="A20" s="39" t="s">
        <v>65</v>
      </c>
      <c r="B20" s="67" t="s">
        <v>66</v>
      </c>
      <c r="C20" s="69" t="s">
        <v>67</v>
      </c>
      <c r="D20" s="95">
        <v>40</v>
      </c>
      <c r="E20" s="95">
        <v>47</v>
      </c>
      <c r="F20" s="110">
        <f t="shared" si="0"/>
        <v>87</v>
      </c>
      <c r="G20" s="63"/>
      <c r="H20" s="64"/>
    </row>
    <row r="21" spans="1:8" x14ac:dyDescent="0.2">
      <c r="A21" s="39" t="s">
        <v>68</v>
      </c>
      <c r="B21" s="67" t="s">
        <v>69</v>
      </c>
      <c r="C21" s="68" t="s">
        <v>70</v>
      </c>
      <c r="D21" s="95">
        <v>295</v>
      </c>
      <c r="E21" s="95">
        <v>380</v>
      </c>
      <c r="F21" s="110">
        <f t="shared" si="0"/>
        <v>675</v>
      </c>
      <c r="G21" s="63"/>
      <c r="H21" s="64"/>
    </row>
    <row r="22" spans="1:8" x14ac:dyDescent="0.2">
      <c r="A22" s="39" t="s">
        <v>71</v>
      </c>
      <c r="B22" s="67" t="s">
        <v>72</v>
      </c>
      <c r="C22" s="69" t="s">
        <v>73</v>
      </c>
      <c r="D22" s="95">
        <v>472</v>
      </c>
      <c r="E22" s="95">
        <v>955</v>
      </c>
      <c r="F22" s="110">
        <f t="shared" si="0"/>
        <v>1427</v>
      </c>
      <c r="G22" s="63"/>
      <c r="H22" s="64"/>
    </row>
    <row r="23" spans="1:8" ht="15" customHeight="1" x14ac:dyDescent="0.2">
      <c r="A23" s="39" t="s">
        <v>74</v>
      </c>
      <c r="B23" s="67" t="s">
        <v>75</v>
      </c>
      <c r="C23" s="68" t="s">
        <v>76</v>
      </c>
      <c r="D23" s="95">
        <v>201</v>
      </c>
      <c r="E23" s="95">
        <v>82</v>
      </c>
      <c r="F23" s="110">
        <f t="shared" si="0"/>
        <v>283</v>
      </c>
      <c r="G23" s="63"/>
      <c r="H23" s="64"/>
    </row>
    <row r="24" spans="1:8" ht="15" customHeight="1" x14ac:dyDescent="0.2">
      <c r="A24" s="39" t="s">
        <v>77</v>
      </c>
      <c r="B24" s="67" t="s">
        <v>78</v>
      </c>
      <c r="C24" s="68" t="s">
        <v>79</v>
      </c>
      <c r="D24" s="95">
        <v>288</v>
      </c>
      <c r="E24" s="95">
        <v>355</v>
      </c>
      <c r="F24" s="110">
        <f t="shared" si="0"/>
        <v>643</v>
      </c>
      <c r="G24" s="63"/>
      <c r="H24" s="64"/>
    </row>
    <row r="25" spans="1:8" ht="39" customHeight="1" x14ac:dyDescent="0.2">
      <c r="A25" s="39" t="s">
        <v>80</v>
      </c>
      <c r="B25" s="67" t="s">
        <v>81</v>
      </c>
      <c r="C25" s="69" t="s">
        <v>82</v>
      </c>
      <c r="D25" s="95">
        <v>11</v>
      </c>
      <c r="E25" s="95">
        <v>14</v>
      </c>
      <c r="F25" s="110">
        <f t="shared" si="0"/>
        <v>25</v>
      </c>
      <c r="G25" s="63"/>
      <c r="H25" s="64"/>
    </row>
    <row r="26" spans="1:8" x14ac:dyDescent="0.2">
      <c r="A26" s="39" t="s">
        <v>83</v>
      </c>
      <c r="B26" s="67" t="s">
        <v>84</v>
      </c>
      <c r="C26" s="69" t="s">
        <v>85</v>
      </c>
      <c r="D26" s="95">
        <v>0</v>
      </c>
      <c r="E26" s="95">
        <v>0</v>
      </c>
      <c r="F26" s="110">
        <f t="shared" si="0"/>
        <v>0</v>
      </c>
      <c r="G26" s="63"/>
      <c r="H26" s="64"/>
    </row>
    <row r="27" spans="1:8" ht="15" customHeight="1" x14ac:dyDescent="0.2">
      <c r="A27" s="92" t="s">
        <v>86</v>
      </c>
      <c r="B27" s="70"/>
      <c r="C27" s="87" t="s">
        <v>87</v>
      </c>
      <c r="D27" s="95">
        <v>2</v>
      </c>
      <c r="E27" s="95">
        <v>5</v>
      </c>
      <c r="F27" s="110">
        <f t="shared" si="0"/>
        <v>7</v>
      </c>
      <c r="G27" s="63"/>
      <c r="H27" s="64"/>
    </row>
    <row r="28" spans="1:8" ht="21" customHeight="1" x14ac:dyDescent="0.2">
      <c r="A28" s="150" t="s">
        <v>19</v>
      </c>
      <c r="B28" s="151"/>
      <c r="C28" s="151"/>
      <c r="D28" s="102">
        <f>SUM(D6:D27)</f>
        <v>16396</v>
      </c>
      <c r="E28" s="102">
        <f t="shared" ref="E28:F28" si="1">SUM(E6:E27)</f>
        <v>8425</v>
      </c>
      <c r="F28" s="102">
        <f t="shared" si="1"/>
        <v>24821</v>
      </c>
      <c r="G28" s="64"/>
      <c r="H28" s="64"/>
    </row>
    <row r="29" spans="1:8" ht="10.5" customHeight="1" x14ac:dyDescent="0.2">
      <c r="A29" s="83"/>
      <c r="G29" s="64"/>
      <c r="H29" s="64"/>
    </row>
    <row r="30" spans="1:8" ht="10.5" customHeight="1" x14ac:dyDescent="0.2">
      <c r="A30" s="152"/>
      <c r="B30" s="152"/>
      <c r="C30" s="152"/>
      <c r="D30" s="152"/>
      <c r="E30" s="152"/>
      <c r="F30" s="152"/>
      <c r="G30" s="64"/>
      <c r="H30" s="64"/>
    </row>
    <row r="31" spans="1:8" x14ac:dyDescent="0.2">
      <c r="A31" s="152"/>
      <c r="B31" s="152"/>
      <c r="C31" s="152"/>
      <c r="D31" s="152"/>
      <c r="E31" s="152"/>
      <c r="F31" s="152"/>
      <c r="G31" s="64"/>
      <c r="H31" s="64"/>
    </row>
  </sheetData>
  <mergeCells count="4">
    <mergeCell ref="E3:F3"/>
    <mergeCell ref="A28:C28"/>
    <mergeCell ref="A30:F31"/>
    <mergeCell ref="A1:F2"/>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E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3" width="11.7109375" style="3" bestFit="1" customWidth="1"/>
    <col min="14" max="16384" width="9.140625" style="3"/>
  </cols>
  <sheetData>
    <row r="1" spans="1:17" ht="10.5" customHeight="1" x14ac:dyDescent="0.2"/>
    <row r="2" spans="1:17" ht="25.5" customHeight="1" x14ac:dyDescent="0.2">
      <c r="A2" s="153" t="s">
        <v>136</v>
      </c>
      <c r="B2" s="153"/>
      <c r="C2" s="153"/>
      <c r="D2" s="153"/>
      <c r="E2" s="153"/>
      <c r="F2" s="153"/>
      <c r="G2" s="153"/>
      <c r="H2" s="153"/>
      <c r="L2" s="153"/>
      <c r="M2" s="153"/>
      <c r="N2" s="153"/>
      <c r="O2" s="153"/>
      <c r="P2" s="153"/>
      <c r="Q2" s="153"/>
    </row>
    <row r="3" spans="1:17" ht="19.5" customHeight="1" x14ac:dyDescent="0.2">
      <c r="A3" s="153"/>
      <c r="B3" s="153"/>
      <c r="C3" s="153"/>
      <c r="D3" s="153"/>
      <c r="E3" s="153"/>
      <c r="F3" s="153"/>
      <c r="G3" s="153"/>
      <c r="H3" s="153"/>
    </row>
    <row r="4" spans="1:17" x14ac:dyDescent="0.2">
      <c r="B4" s="5" t="s">
        <v>120</v>
      </c>
      <c r="C4" s="6"/>
      <c r="D4" s="5"/>
      <c r="E4" s="5"/>
      <c r="F4" s="134" t="s">
        <v>139</v>
      </c>
      <c r="G4" s="134"/>
      <c r="H4" s="18"/>
    </row>
    <row r="5" spans="1:17" ht="22.5" x14ac:dyDescent="0.2">
      <c r="B5" s="22" t="s">
        <v>1</v>
      </c>
      <c r="C5" s="162" t="s">
        <v>89</v>
      </c>
      <c r="D5" s="163"/>
      <c r="E5" s="73" t="s">
        <v>2</v>
      </c>
      <c r="F5" s="74" t="s">
        <v>3</v>
      </c>
      <c r="G5" s="74" t="s">
        <v>4</v>
      </c>
      <c r="H5" s="66"/>
    </row>
    <row r="6" spans="1:17" x14ac:dyDescent="0.2">
      <c r="B6" s="14">
        <v>0</v>
      </c>
      <c r="C6" s="164">
        <v>1</v>
      </c>
      <c r="D6" s="165"/>
      <c r="E6" s="58">
        <v>2</v>
      </c>
      <c r="F6" s="58">
        <v>3</v>
      </c>
      <c r="G6" s="58">
        <v>4</v>
      </c>
      <c r="H6" s="64"/>
    </row>
    <row r="7" spans="1:17" x14ac:dyDescent="0.2">
      <c r="B7" s="16" t="s">
        <v>5</v>
      </c>
      <c r="C7" s="166" t="s">
        <v>95</v>
      </c>
      <c r="D7" s="167"/>
      <c r="E7" s="79">
        <v>978</v>
      </c>
      <c r="F7" s="79">
        <v>480</v>
      </c>
      <c r="G7" s="80">
        <f>SUM(E7:F7)</f>
        <v>1458</v>
      </c>
      <c r="H7" s="63"/>
    </row>
    <row r="8" spans="1:17" x14ac:dyDescent="0.2">
      <c r="B8" s="16" t="s">
        <v>7</v>
      </c>
      <c r="C8" s="155" t="s">
        <v>96</v>
      </c>
      <c r="D8" s="156"/>
      <c r="E8" s="79">
        <v>364</v>
      </c>
      <c r="F8" s="79">
        <v>173</v>
      </c>
      <c r="G8" s="80">
        <f t="shared" ref="G8:G27" si="0">SUM(E8:F8)</f>
        <v>537</v>
      </c>
      <c r="H8" s="63"/>
    </row>
    <row r="9" spans="1:17" x14ac:dyDescent="0.2">
      <c r="B9" s="16" t="s">
        <v>9</v>
      </c>
      <c r="C9" s="155" t="s">
        <v>97</v>
      </c>
      <c r="D9" s="156"/>
      <c r="E9" s="79">
        <v>355</v>
      </c>
      <c r="F9" s="79">
        <v>183</v>
      </c>
      <c r="G9" s="80">
        <f t="shared" si="0"/>
        <v>538</v>
      </c>
      <c r="H9" s="63"/>
    </row>
    <row r="10" spans="1:17" x14ac:dyDescent="0.2">
      <c r="B10" s="16" t="s">
        <v>11</v>
      </c>
      <c r="C10" s="155" t="s">
        <v>98</v>
      </c>
      <c r="D10" s="156"/>
      <c r="E10" s="79">
        <v>478</v>
      </c>
      <c r="F10" s="79">
        <v>214</v>
      </c>
      <c r="G10" s="80">
        <f t="shared" si="0"/>
        <v>692</v>
      </c>
      <c r="H10" s="63"/>
    </row>
    <row r="11" spans="1:17" x14ac:dyDescent="0.2">
      <c r="B11" s="16" t="s">
        <v>13</v>
      </c>
      <c r="C11" s="155" t="s">
        <v>99</v>
      </c>
      <c r="D11" s="156"/>
      <c r="E11" s="79">
        <v>605</v>
      </c>
      <c r="F11" s="79">
        <v>356</v>
      </c>
      <c r="G11" s="80">
        <f t="shared" si="0"/>
        <v>961</v>
      </c>
      <c r="H11" s="63"/>
    </row>
    <row r="12" spans="1:17" x14ac:dyDescent="0.2">
      <c r="B12" s="16" t="s">
        <v>15</v>
      </c>
      <c r="C12" s="155" t="s">
        <v>100</v>
      </c>
      <c r="D12" s="156"/>
      <c r="E12" s="79">
        <v>228</v>
      </c>
      <c r="F12" s="79">
        <v>128</v>
      </c>
      <c r="G12" s="80">
        <f t="shared" si="0"/>
        <v>356</v>
      </c>
      <c r="H12" s="63"/>
    </row>
    <row r="13" spans="1:17" x14ac:dyDescent="0.2">
      <c r="B13" s="16" t="s">
        <v>17</v>
      </c>
      <c r="C13" s="160" t="s">
        <v>101</v>
      </c>
      <c r="D13" s="161"/>
      <c r="E13" s="79">
        <v>256</v>
      </c>
      <c r="F13" s="79">
        <v>144</v>
      </c>
      <c r="G13" s="80">
        <f t="shared" si="0"/>
        <v>400</v>
      </c>
      <c r="H13" s="63"/>
    </row>
    <row r="14" spans="1:17" x14ac:dyDescent="0.2">
      <c r="B14" s="59" t="s">
        <v>44</v>
      </c>
      <c r="C14" s="155" t="s">
        <v>102</v>
      </c>
      <c r="D14" s="156"/>
      <c r="E14" s="79">
        <v>1548</v>
      </c>
      <c r="F14" s="79">
        <v>901</v>
      </c>
      <c r="G14" s="80">
        <f t="shared" si="0"/>
        <v>2449</v>
      </c>
      <c r="H14" s="63"/>
      <c r="J14" s="60"/>
    </row>
    <row r="15" spans="1:17" x14ac:dyDescent="0.2">
      <c r="B15" s="59" t="s">
        <v>47</v>
      </c>
      <c r="C15" s="155" t="s">
        <v>103</v>
      </c>
      <c r="D15" s="156"/>
      <c r="E15" s="79">
        <v>131</v>
      </c>
      <c r="F15" s="79">
        <v>61</v>
      </c>
      <c r="G15" s="80">
        <f t="shared" si="0"/>
        <v>192</v>
      </c>
      <c r="H15" s="63"/>
    </row>
    <row r="16" spans="1:17" x14ac:dyDescent="0.2">
      <c r="B16" s="59" t="s">
        <v>50</v>
      </c>
      <c r="C16" s="155" t="s">
        <v>104</v>
      </c>
      <c r="D16" s="156"/>
      <c r="E16" s="79">
        <v>169</v>
      </c>
      <c r="F16" s="79">
        <v>80</v>
      </c>
      <c r="G16" s="80">
        <f t="shared" si="0"/>
        <v>249</v>
      </c>
      <c r="H16" s="63"/>
    </row>
    <row r="17" spans="2:8" x14ac:dyDescent="0.2">
      <c r="B17" s="59" t="s">
        <v>53</v>
      </c>
      <c r="C17" s="155" t="s">
        <v>105</v>
      </c>
      <c r="D17" s="156"/>
      <c r="E17" s="79">
        <v>150</v>
      </c>
      <c r="F17" s="79">
        <v>67</v>
      </c>
      <c r="G17" s="80">
        <f t="shared" si="0"/>
        <v>217</v>
      </c>
      <c r="H17" s="63"/>
    </row>
    <row r="18" spans="2:8" x14ac:dyDescent="0.2">
      <c r="B18" s="59" t="s">
        <v>56</v>
      </c>
      <c r="C18" s="155" t="s">
        <v>106</v>
      </c>
      <c r="D18" s="156"/>
      <c r="E18" s="79">
        <v>439</v>
      </c>
      <c r="F18" s="79">
        <v>119</v>
      </c>
      <c r="G18" s="80">
        <f t="shared" si="0"/>
        <v>558</v>
      </c>
      <c r="H18" s="63"/>
    </row>
    <row r="19" spans="2:8" x14ac:dyDescent="0.2">
      <c r="B19" s="59" t="s">
        <v>59</v>
      </c>
      <c r="C19" s="155" t="s">
        <v>107</v>
      </c>
      <c r="D19" s="156"/>
      <c r="E19" s="79">
        <v>595</v>
      </c>
      <c r="F19" s="79">
        <v>229</v>
      </c>
      <c r="G19" s="80">
        <f t="shared" si="0"/>
        <v>824</v>
      </c>
      <c r="H19" s="63"/>
    </row>
    <row r="20" spans="2:8" x14ac:dyDescent="0.2">
      <c r="B20" s="59" t="s">
        <v>62</v>
      </c>
      <c r="C20" s="155" t="s">
        <v>108</v>
      </c>
      <c r="D20" s="156"/>
      <c r="E20" s="79">
        <v>876</v>
      </c>
      <c r="F20" s="79">
        <v>355</v>
      </c>
      <c r="G20" s="80">
        <f t="shared" si="0"/>
        <v>1231</v>
      </c>
      <c r="H20" s="63"/>
    </row>
    <row r="21" spans="2:8" x14ac:dyDescent="0.2">
      <c r="B21" s="59" t="s">
        <v>65</v>
      </c>
      <c r="C21" s="155" t="s">
        <v>109</v>
      </c>
      <c r="D21" s="156"/>
      <c r="E21" s="79">
        <v>305</v>
      </c>
      <c r="F21" s="79">
        <v>155</v>
      </c>
      <c r="G21" s="80">
        <f t="shared" si="0"/>
        <v>460</v>
      </c>
      <c r="H21" s="63"/>
    </row>
    <row r="22" spans="2:8" x14ac:dyDescent="0.2">
      <c r="B22" s="59" t="s">
        <v>68</v>
      </c>
      <c r="C22" s="155" t="s">
        <v>110</v>
      </c>
      <c r="D22" s="156"/>
      <c r="E22" s="79">
        <v>345</v>
      </c>
      <c r="F22" s="79">
        <v>140</v>
      </c>
      <c r="G22" s="80">
        <f t="shared" si="0"/>
        <v>485</v>
      </c>
      <c r="H22" s="63"/>
    </row>
    <row r="23" spans="2:8" x14ac:dyDescent="0.2">
      <c r="B23" s="59" t="s">
        <v>71</v>
      </c>
      <c r="C23" s="155" t="s">
        <v>111</v>
      </c>
      <c r="D23" s="156"/>
      <c r="E23" s="79">
        <v>1801</v>
      </c>
      <c r="F23" s="79">
        <v>796</v>
      </c>
      <c r="G23" s="80">
        <f t="shared" si="0"/>
        <v>2597</v>
      </c>
      <c r="H23" s="63"/>
    </row>
    <row r="24" spans="2:8" x14ac:dyDescent="0.2">
      <c r="B24" s="59" t="s">
        <v>74</v>
      </c>
      <c r="C24" s="155" t="s">
        <v>112</v>
      </c>
      <c r="D24" s="156"/>
      <c r="E24" s="79">
        <v>1097</v>
      </c>
      <c r="F24" s="79">
        <v>692</v>
      </c>
      <c r="G24" s="80">
        <f t="shared" si="0"/>
        <v>1789</v>
      </c>
      <c r="H24" s="63"/>
    </row>
    <row r="25" spans="2:8" x14ac:dyDescent="0.2">
      <c r="B25" s="59" t="s">
        <v>77</v>
      </c>
      <c r="C25" s="155" t="s">
        <v>113</v>
      </c>
      <c r="D25" s="156"/>
      <c r="E25" s="79">
        <v>437</v>
      </c>
      <c r="F25" s="79">
        <v>224</v>
      </c>
      <c r="G25" s="80">
        <f t="shared" si="0"/>
        <v>661</v>
      </c>
      <c r="H25" s="63"/>
    </row>
    <row r="26" spans="2:8" x14ac:dyDescent="0.2">
      <c r="B26" s="59" t="s">
        <v>80</v>
      </c>
      <c r="C26" s="155" t="s">
        <v>114</v>
      </c>
      <c r="D26" s="156"/>
      <c r="E26" s="79">
        <v>404</v>
      </c>
      <c r="F26" s="79">
        <v>224</v>
      </c>
      <c r="G26" s="80">
        <f t="shared" si="0"/>
        <v>628</v>
      </c>
      <c r="H26" s="63"/>
    </row>
    <row r="27" spans="2:8" x14ac:dyDescent="0.2">
      <c r="B27" s="59" t="s">
        <v>83</v>
      </c>
      <c r="C27" s="155" t="s">
        <v>115</v>
      </c>
      <c r="D27" s="156"/>
      <c r="E27" s="79">
        <v>4835</v>
      </c>
      <c r="F27" s="79">
        <v>2704</v>
      </c>
      <c r="G27" s="80">
        <f t="shared" si="0"/>
        <v>7539</v>
      </c>
      <c r="H27" s="63"/>
    </row>
    <row r="28" spans="2:8" ht="20.25" customHeight="1" x14ac:dyDescent="0.2">
      <c r="B28" s="157" t="s">
        <v>19</v>
      </c>
      <c r="C28" s="158"/>
      <c r="D28" s="159"/>
      <c r="E28" s="81">
        <f>SUM(E7:E27)</f>
        <v>16396</v>
      </c>
      <c r="F28" s="81">
        <f t="shared" ref="F28:G28" si="1">SUM(F7:F27)</f>
        <v>8425</v>
      </c>
      <c r="G28" s="81">
        <f t="shared" si="1"/>
        <v>24821</v>
      </c>
      <c r="H28" s="64"/>
    </row>
    <row r="29" spans="2:8" x14ac:dyDescent="0.2">
      <c r="B29" s="83"/>
    </row>
    <row r="30" spans="2:8" x14ac:dyDescent="0.2">
      <c r="B30" s="154"/>
      <c r="C30" s="154"/>
      <c r="D30" s="154"/>
      <c r="E30" s="154"/>
      <c r="F30" s="154"/>
      <c r="G30" s="154"/>
    </row>
    <row r="31" spans="2:8" x14ac:dyDescent="0.2">
      <c r="B31" s="154"/>
      <c r="C31" s="154"/>
      <c r="D31" s="154"/>
      <c r="E31" s="154"/>
      <c r="F31" s="154"/>
      <c r="G31" s="154"/>
    </row>
  </sheetData>
  <mergeCells count="28">
    <mergeCell ref="L2:Q2"/>
    <mergeCell ref="C11:D11"/>
    <mergeCell ref="F4:G4"/>
    <mergeCell ref="C5:D5"/>
    <mergeCell ref="C6:D6"/>
    <mergeCell ref="C7:D7"/>
    <mergeCell ref="C8:D8"/>
    <mergeCell ref="C9:D9"/>
    <mergeCell ref="C10:D10"/>
    <mergeCell ref="A2:H3"/>
    <mergeCell ref="C23:D23"/>
    <mergeCell ref="C12:D12"/>
    <mergeCell ref="C13:D13"/>
    <mergeCell ref="C14:D14"/>
    <mergeCell ref="C15:D15"/>
    <mergeCell ref="C16:D16"/>
    <mergeCell ref="C17:D17"/>
    <mergeCell ref="C18:D18"/>
    <mergeCell ref="C19:D19"/>
    <mergeCell ref="C20:D20"/>
    <mergeCell ref="C21:D21"/>
    <mergeCell ref="C22:D22"/>
    <mergeCell ref="B30:G31"/>
    <mergeCell ref="C24:D24"/>
    <mergeCell ref="C25:D25"/>
    <mergeCell ref="C26:D26"/>
    <mergeCell ref="C27:D27"/>
    <mergeCell ref="B28:D28"/>
  </mergeCells>
  <conditionalFormatting sqref="G7:G27">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7">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F27">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G7:G27</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E7:F27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E3" sqref="E3:F3"/>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68" t="s">
        <v>127</v>
      </c>
      <c r="B1" s="168"/>
      <c r="C1" s="168"/>
      <c r="D1" s="168"/>
      <c r="E1" s="168"/>
      <c r="F1" s="168"/>
      <c r="G1" s="21"/>
    </row>
    <row r="2" spans="1:8" ht="7.5" customHeight="1" x14ac:dyDescent="0.2">
      <c r="A2" s="57"/>
      <c r="B2" s="57"/>
      <c r="C2" s="57"/>
      <c r="D2" s="57"/>
      <c r="E2" s="57"/>
      <c r="F2" s="57"/>
      <c r="G2" s="57"/>
    </row>
    <row r="3" spans="1:8" ht="15" customHeight="1" x14ac:dyDescent="0.2">
      <c r="A3" s="5" t="s">
        <v>121</v>
      </c>
      <c r="B3" s="6"/>
      <c r="C3" s="5"/>
      <c r="D3" s="5"/>
      <c r="E3" s="134" t="s">
        <v>139</v>
      </c>
      <c r="F3" s="134"/>
      <c r="G3" s="65"/>
      <c r="H3" s="64"/>
    </row>
    <row r="4" spans="1:8" s="4" customFormat="1" ht="22.5" x14ac:dyDescent="0.25">
      <c r="A4" s="22" t="s">
        <v>1</v>
      </c>
      <c r="B4" s="71" t="s">
        <v>28</v>
      </c>
      <c r="C4" s="72" t="s">
        <v>29</v>
      </c>
      <c r="D4" s="25" t="s">
        <v>2</v>
      </c>
      <c r="E4" s="75" t="s">
        <v>3</v>
      </c>
      <c r="F4" s="75"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116">
        <v>2369</v>
      </c>
      <c r="E6" s="116">
        <v>1163</v>
      </c>
      <c r="F6" s="117">
        <f>SUM(D6:E6)</f>
        <v>3532</v>
      </c>
      <c r="G6" s="63"/>
      <c r="H6" s="64"/>
    </row>
    <row r="7" spans="1:8" x14ac:dyDescent="0.2">
      <c r="A7" s="90" t="s">
        <v>7</v>
      </c>
      <c r="B7" s="67" t="s">
        <v>32</v>
      </c>
      <c r="C7" s="68" t="s">
        <v>33</v>
      </c>
      <c r="D7" s="116">
        <v>338</v>
      </c>
      <c r="E7" s="116">
        <v>34</v>
      </c>
      <c r="F7" s="117">
        <f t="shared" ref="F7:F27" si="0">SUM(D7:E7)</f>
        <v>372</v>
      </c>
      <c r="G7" s="63"/>
      <c r="H7" s="64"/>
    </row>
    <row r="8" spans="1:8" x14ac:dyDescent="0.2">
      <c r="A8" s="91" t="s">
        <v>9</v>
      </c>
      <c r="B8" s="67" t="s">
        <v>34</v>
      </c>
      <c r="C8" s="68" t="s">
        <v>35</v>
      </c>
      <c r="D8" s="116">
        <v>19935</v>
      </c>
      <c r="E8" s="116">
        <v>8992</v>
      </c>
      <c r="F8" s="117">
        <f t="shared" si="0"/>
        <v>28927</v>
      </c>
      <c r="G8" s="63"/>
      <c r="H8" s="64"/>
    </row>
    <row r="9" spans="1:8" x14ac:dyDescent="0.2">
      <c r="A9" s="91" t="s">
        <v>11</v>
      </c>
      <c r="B9" s="67" t="s">
        <v>36</v>
      </c>
      <c r="C9" s="69" t="s">
        <v>37</v>
      </c>
      <c r="D9" s="116">
        <v>1150</v>
      </c>
      <c r="E9" s="116">
        <v>321</v>
      </c>
      <c r="F9" s="117">
        <f t="shared" si="0"/>
        <v>1471</v>
      </c>
      <c r="G9" s="63"/>
      <c r="H9" s="64"/>
    </row>
    <row r="10" spans="1:8" ht="27.75" customHeight="1" x14ac:dyDescent="0.2">
      <c r="A10" s="91" t="s">
        <v>13</v>
      </c>
      <c r="B10" s="67" t="s">
        <v>38</v>
      </c>
      <c r="C10" s="69" t="s">
        <v>117</v>
      </c>
      <c r="D10" s="116">
        <v>1049</v>
      </c>
      <c r="E10" s="116">
        <v>372</v>
      </c>
      <c r="F10" s="117">
        <f t="shared" si="0"/>
        <v>1421</v>
      </c>
      <c r="G10" s="63"/>
      <c r="H10" s="64"/>
    </row>
    <row r="11" spans="1:8" ht="15" customHeight="1" x14ac:dyDescent="0.2">
      <c r="A11" s="91" t="s">
        <v>15</v>
      </c>
      <c r="B11" s="67" t="s">
        <v>40</v>
      </c>
      <c r="C11" s="69" t="s">
        <v>41</v>
      </c>
      <c r="D11" s="116">
        <v>11529</v>
      </c>
      <c r="E11" s="116">
        <v>1789</v>
      </c>
      <c r="F11" s="117">
        <f t="shared" si="0"/>
        <v>13318</v>
      </c>
      <c r="G11" s="63"/>
      <c r="H11" s="64"/>
    </row>
    <row r="12" spans="1:8" ht="22.5" x14ac:dyDescent="0.2">
      <c r="A12" s="91" t="s">
        <v>17</v>
      </c>
      <c r="B12" s="67" t="s">
        <v>42</v>
      </c>
      <c r="C12" s="69" t="s">
        <v>118</v>
      </c>
      <c r="D12" s="116">
        <v>14367</v>
      </c>
      <c r="E12" s="116">
        <v>14994</v>
      </c>
      <c r="F12" s="117">
        <f t="shared" si="0"/>
        <v>29361</v>
      </c>
      <c r="G12" s="63"/>
      <c r="H12" s="64"/>
    </row>
    <row r="13" spans="1:8" x14ac:dyDescent="0.2">
      <c r="A13" s="39" t="s">
        <v>44</v>
      </c>
      <c r="B13" s="67" t="s">
        <v>45</v>
      </c>
      <c r="C13" s="68" t="s">
        <v>46</v>
      </c>
      <c r="D13" s="116">
        <v>6088</v>
      </c>
      <c r="E13" s="116">
        <v>1978</v>
      </c>
      <c r="F13" s="117">
        <f t="shared" si="0"/>
        <v>8066</v>
      </c>
      <c r="G13" s="63"/>
      <c r="H13" s="64"/>
    </row>
    <row r="14" spans="1:8" ht="22.5" x14ac:dyDescent="0.2">
      <c r="A14" s="39" t="s">
        <v>47</v>
      </c>
      <c r="B14" s="67" t="s">
        <v>48</v>
      </c>
      <c r="C14" s="69" t="s">
        <v>49</v>
      </c>
      <c r="D14" s="116">
        <v>6384</v>
      </c>
      <c r="E14" s="116">
        <v>6903</v>
      </c>
      <c r="F14" s="117">
        <f t="shared" si="0"/>
        <v>13287</v>
      </c>
      <c r="G14" s="63"/>
      <c r="H14" s="64"/>
    </row>
    <row r="15" spans="1:8" ht="15" customHeight="1" x14ac:dyDescent="0.2">
      <c r="A15" s="39" t="s">
        <v>50</v>
      </c>
      <c r="B15" s="67" t="s">
        <v>51</v>
      </c>
      <c r="C15" s="68" t="s">
        <v>52</v>
      </c>
      <c r="D15" s="116">
        <v>8961</v>
      </c>
      <c r="E15" s="116">
        <v>4801</v>
      </c>
      <c r="F15" s="117">
        <f t="shared" si="0"/>
        <v>13762</v>
      </c>
      <c r="G15" s="63"/>
      <c r="H15" s="64"/>
    </row>
    <row r="16" spans="1:8" x14ac:dyDescent="0.2">
      <c r="A16" s="39" t="s">
        <v>53</v>
      </c>
      <c r="B16" s="67" t="s">
        <v>54</v>
      </c>
      <c r="C16" s="68" t="s">
        <v>55</v>
      </c>
      <c r="D16" s="116">
        <v>1228</v>
      </c>
      <c r="E16" s="116">
        <v>2452</v>
      </c>
      <c r="F16" s="117">
        <f t="shared" si="0"/>
        <v>3680</v>
      </c>
      <c r="G16" s="63"/>
      <c r="H16" s="64"/>
    </row>
    <row r="17" spans="1:8" ht="15" customHeight="1" x14ac:dyDescent="0.2">
      <c r="A17" s="39" t="s">
        <v>56</v>
      </c>
      <c r="B17" s="67" t="s">
        <v>57</v>
      </c>
      <c r="C17" s="68" t="s">
        <v>58</v>
      </c>
      <c r="D17" s="116">
        <v>576</v>
      </c>
      <c r="E17" s="116">
        <v>447</v>
      </c>
      <c r="F17" s="117">
        <f t="shared" si="0"/>
        <v>1023</v>
      </c>
      <c r="G17" s="63"/>
      <c r="H17" s="64"/>
    </row>
    <row r="18" spans="1:8" ht="15" customHeight="1" x14ac:dyDescent="0.2">
      <c r="A18" s="39" t="s">
        <v>59</v>
      </c>
      <c r="B18" s="67" t="s">
        <v>60</v>
      </c>
      <c r="C18" s="68" t="s">
        <v>61</v>
      </c>
      <c r="D18" s="116">
        <v>6540</v>
      </c>
      <c r="E18" s="116">
        <v>7302</v>
      </c>
      <c r="F18" s="117">
        <f t="shared" si="0"/>
        <v>13842</v>
      </c>
      <c r="G18" s="63"/>
      <c r="H18" s="64"/>
    </row>
    <row r="19" spans="1:8" x14ac:dyDescent="0.2">
      <c r="A19" s="39" t="s">
        <v>62</v>
      </c>
      <c r="B19" s="67" t="s">
        <v>63</v>
      </c>
      <c r="C19" s="69" t="s">
        <v>64</v>
      </c>
      <c r="D19" s="116">
        <v>2603</v>
      </c>
      <c r="E19" s="116">
        <v>2209</v>
      </c>
      <c r="F19" s="117">
        <f t="shared" si="0"/>
        <v>4812</v>
      </c>
      <c r="G19" s="63"/>
      <c r="H19" s="64"/>
    </row>
    <row r="20" spans="1:8" x14ac:dyDescent="0.2">
      <c r="A20" s="39" t="s">
        <v>65</v>
      </c>
      <c r="B20" s="67" t="s">
        <v>66</v>
      </c>
      <c r="C20" s="69" t="s">
        <v>67</v>
      </c>
      <c r="D20" s="116">
        <v>3822</v>
      </c>
      <c r="E20" s="116">
        <v>3168</v>
      </c>
      <c r="F20" s="117">
        <f t="shared" si="0"/>
        <v>6990</v>
      </c>
      <c r="G20" s="63"/>
      <c r="H20" s="64"/>
    </row>
    <row r="21" spans="1:8" x14ac:dyDescent="0.2">
      <c r="A21" s="39" t="s">
        <v>68</v>
      </c>
      <c r="B21" s="67" t="s">
        <v>69</v>
      </c>
      <c r="C21" s="68" t="s">
        <v>70</v>
      </c>
      <c r="D21" s="116">
        <v>617</v>
      </c>
      <c r="E21" s="116">
        <v>2974</v>
      </c>
      <c r="F21" s="117">
        <f t="shared" si="0"/>
        <v>3591</v>
      </c>
      <c r="G21" s="63"/>
      <c r="H21" s="64"/>
    </row>
    <row r="22" spans="1:8" x14ac:dyDescent="0.2">
      <c r="A22" s="39" t="s">
        <v>71</v>
      </c>
      <c r="B22" s="67" t="s">
        <v>72</v>
      </c>
      <c r="C22" s="69" t="s">
        <v>73</v>
      </c>
      <c r="D22" s="116">
        <v>3965</v>
      </c>
      <c r="E22" s="116">
        <v>12297</v>
      </c>
      <c r="F22" s="117">
        <f t="shared" si="0"/>
        <v>16262</v>
      </c>
      <c r="G22" s="63"/>
      <c r="H22" s="64"/>
    </row>
    <row r="23" spans="1:8" ht="15" customHeight="1" x14ac:dyDescent="0.2">
      <c r="A23" s="39" t="s">
        <v>74</v>
      </c>
      <c r="B23" s="67" t="s">
        <v>75</v>
      </c>
      <c r="C23" s="68" t="s">
        <v>76</v>
      </c>
      <c r="D23" s="116">
        <v>1106</v>
      </c>
      <c r="E23" s="116">
        <v>1621</v>
      </c>
      <c r="F23" s="117">
        <f t="shared" si="0"/>
        <v>2727</v>
      </c>
      <c r="G23" s="63"/>
      <c r="H23" s="64"/>
    </row>
    <row r="24" spans="1:8" ht="15" customHeight="1" x14ac:dyDescent="0.2">
      <c r="A24" s="39" t="s">
        <v>77</v>
      </c>
      <c r="B24" s="67" t="s">
        <v>78</v>
      </c>
      <c r="C24" s="68" t="s">
        <v>79</v>
      </c>
      <c r="D24" s="116">
        <v>1180</v>
      </c>
      <c r="E24" s="116">
        <v>4207</v>
      </c>
      <c r="F24" s="117">
        <f t="shared" si="0"/>
        <v>5387</v>
      </c>
      <c r="G24" s="63"/>
      <c r="H24" s="64"/>
    </row>
    <row r="25" spans="1:8" ht="39" customHeight="1" x14ac:dyDescent="0.2">
      <c r="A25" s="39" t="s">
        <v>80</v>
      </c>
      <c r="B25" s="67" t="s">
        <v>81</v>
      </c>
      <c r="C25" s="69" t="s">
        <v>82</v>
      </c>
      <c r="D25" s="116">
        <v>22</v>
      </c>
      <c r="E25" s="116">
        <v>124</v>
      </c>
      <c r="F25" s="117">
        <f t="shared" si="0"/>
        <v>146</v>
      </c>
      <c r="G25" s="63"/>
      <c r="H25" s="64"/>
    </row>
    <row r="26" spans="1:8" x14ac:dyDescent="0.2">
      <c r="A26" s="39" t="s">
        <v>83</v>
      </c>
      <c r="B26" s="67" t="s">
        <v>84</v>
      </c>
      <c r="C26" s="69" t="s">
        <v>85</v>
      </c>
      <c r="D26" s="116">
        <v>12</v>
      </c>
      <c r="E26" s="116">
        <v>20</v>
      </c>
      <c r="F26" s="117">
        <f t="shared" si="0"/>
        <v>32</v>
      </c>
      <c r="G26" s="63"/>
      <c r="H26" s="64"/>
    </row>
    <row r="27" spans="1:8" ht="15" customHeight="1" x14ac:dyDescent="0.2">
      <c r="A27" s="92" t="s">
        <v>86</v>
      </c>
      <c r="B27" s="70"/>
      <c r="C27" s="87" t="s">
        <v>87</v>
      </c>
      <c r="D27" s="116">
        <v>107</v>
      </c>
      <c r="E27" s="116">
        <v>85</v>
      </c>
      <c r="F27" s="117">
        <f t="shared" si="0"/>
        <v>192</v>
      </c>
      <c r="G27" s="63"/>
      <c r="H27" s="64"/>
    </row>
    <row r="28" spans="1:8" ht="21" customHeight="1" x14ac:dyDescent="0.2">
      <c r="A28" s="150" t="s">
        <v>19</v>
      </c>
      <c r="B28" s="151"/>
      <c r="C28" s="151"/>
      <c r="D28" s="102">
        <f>SUM(D6:D27)</f>
        <v>93948</v>
      </c>
      <c r="E28" s="102">
        <f t="shared" ref="E28:F28" si="1">SUM(E6:E27)</f>
        <v>78253</v>
      </c>
      <c r="F28" s="102">
        <f t="shared" si="1"/>
        <v>172201</v>
      </c>
      <c r="G28" s="64"/>
      <c r="H28" s="64"/>
    </row>
    <row r="29" spans="1:8" ht="10.5" customHeight="1" x14ac:dyDescent="0.2">
      <c r="G29" s="64"/>
      <c r="H29" s="64"/>
    </row>
    <row r="30" spans="1:8" ht="10.5" customHeight="1" x14ac:dyDescent="0.2">
      <c r="G30" s="64"/>
      <c r="H30" s="64"/>
    </row>
    <row r="31" spans="1:8" x14ac:dyDescent="0.2">
      <c r="G31" s="64"/>
      <c r="H31" s="64"/>
    </row>
    <row r="49" spans="1:9" ht="23.25" customHeight="1" x14ac:dyDescent="0.2">
      <c r="A49" s="170" t="s">
        <v>123</v>
      </c>
      <c r="B49" s="170"/>
      <c r="C49" s="170"/>
      <c r="D49" s="170"/>
      <c r="E49" s="170"/>
      <c r="F49" s="170"/>
      <c r="G49" s="77"/>
    </row>
    <row r="50" spans="1:9" ht="70.5" customHeight="1" x14ac:dyDescent="0.2">
      <c r="A50" s="170" t="s">
        <v>124</v>
      </c>
      <c r="B50" s="170"/>
      <c r="C50" s="170"/>
      <c r="D50" s="170"/>
      <c r="E50" s="170"/>
      <c r="F50" s="170"/>
      <c r="G50" s="78"/>
    </row>
    <row r="51" spans="1:9" ht="22.5" customHeight="1" x14ac:dyDescent="0.2">
      <c r="A51" s="169" t="s">
        <v>125</v>
      </c>
      <c r="B51" s="169"/>
      <c r="C51" s="169"/>
      <c r="D51" s="169"/>
      <c r="E51" s="169"/>
      <c r="F51" s="169"/>
      <c r="G51" s="82"/>
      <c r="H51" s="82"/>
      <c r="I51" s="82"/>
    </row>
  </sheetData>
  <mergeCells count="6">
    <mergeCell ref="A1:F1"/>
    <mergeCell ref="E3:F3"/>
    <mergeCell ref="A28:C28"/>
    <mergeCell ref="A51:F51"/>
    <mergeCell ref="A50:F50"/>
    <mergeCell ref="A49:F49"/>
  </mergeCells>
  <conditionalFormatting sqref="F6:F27">
    <cfRule type="dataBar" priority="2">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E27">
    <cfRule type="dataBar" priority="4">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1">
      <dataBar>
        <cfvo type="min"/>
        <cfvo type="max"/>
        <color rgb="FFFF555A"/>
      </dataBar>
      <extLst>
        <ext xmlns:x14="http://schemas.microsoft.com/office/spreadsheetml/2009/9/main" uri="{B025F937-C7B1-47D3-B67F-A62EFF666E3E}">
          <x14:id>{F20AF597-49AA-4C01-A6F5-4D2393E8FDE3}</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F20AF597-49AA-4C01-A6F5-4D2393E8FDE3}">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68" t="s">
        <v>128</v>
      </c>
      <c r="B2" s="168"/>
      <c r="C2" s="168"/>
      <c r="D2" s="168"/>
      <c r="E2" s="168"/>
      <c r="F2" s="168"/>
      <c r="G2" s="168"/>
      <c r="H2" s="168"/>
    </row>
    <row r="3" spans="1:16" ht="5.25" customHeight="1" x14ac:dyDescent="0.2">
      <c r="B3" s="76"/>
      <c r="C3" s="76"/>
      <c r="D3" s="76"/>
      <c r="E3" s="76"/>
      <c r="F3" s="76"/>
      <c r="G3" s="76"/>
      <c r="H3" s="21"/>
    </row>
    <row r="4" spans="1:16" x14ac:dyDescent="0.2">
      <c r="B4" s="5" t="s">
        <v>122</v>
      </c>
      <c r="C4" s="6"/>
      <c r="D4" s="5"/>
      <c r="E4" s="5"/>
      <c r="F4" s="134" t="str">
        <f>'T 6.'!F4:G4</f>
        <v>Stanje: 31.ožujka 2023.</v>
      </c>
      <c r="G4" s="134"/>
      <c r="H4" s="18"/>
    </row>
    <row r="5" spans="1:16" ht="22.5" x14ac:dyDescent="0.2">
      <c r="B5" s="22" t="s">
        <v>1</v>
      </c>
      <c r="C5" s="162" t="s">
        <v>89</v>
      </c>
      <c r="D5" s="163"/>
      <c r="E5" s="73" t="s">
        <v>2</v>
      </c>
      <c r="F5" s="74" t="s">
        <v>3</v>
      </c>
      <c r="G5" s="74" t="s">
        <v>4</v>
      </c>
      <c r="H5" s="66"/>
    </row>
    <row r="6" spans="1:16" x14ac:dyDescent="0.2">
      <c r="B6" s="14">
        <v>0</v>
      </c>
      <c r="C6" s="164">
        <v>1</v>
      </c>
      <c r="D6" s="165"/>
      <c r="E6" s="58">
        <v>2</v>
      </c>
      <c r="F6" s="58">
        <v>3</v>
      </c>
      <c r="G6" s="58">
        <v>4</v>
      </c>
      <c r="H6" s="64"/>
      <c r="K6" s="168"/>
      <c r="L6" s="168"/>
      <c r="M6" s="168"/>
      <c r="N6" s="168"/>
      <c r="O6" s="168"/>
      <c r="P6" s="168"/>
    </row>
    <row r="7" spans="1:16" x14ac:dyDescent="0.2">
      <c r="B7" s="16" t="s">
        <v>5</v>
      </c>
      <c r="C7" s="166" t="s">
        <v>95</v>
      </c>
      <c r="D7" s="167"/>
      <c r="E7" s="79">
        <v>7235</v>
      </c>
      <c r="F7" s="79">
        <v>4276</v>
      </c>
      <c r="G7" s="80">
        <f>SUM(E7:F7)</f>
        <v>11511</v>
      </c>
      <c r="H7" s="63"/>
    </row>
    <row r="8" spans="1:16" x14ac:dyDescent="0.2">
      <c r="B8" s="16" t="s">
        <v>7</v>
      </c>
      <c r="C8" s="155" t="s">
        <v>96</v>
      </c>
      <c r="D8" s="156"/>
      <c r="E8" s="79">
        <v>2803</v>
      </c>
      <c r="F8" s="79">
        <v>2081</v>
      </c>
      <c r="G8" s="80">
        <f t="shared" ref="G8:G27" si="0">SUM(E8:F8)</f>
        <v>4884</v>
      </c>
      <c r="H8" s="63"/>
    </row>
    <row r="9" spans="1:16" x14ac:dyDescent="0.2">
      <c r="B9" s="16" t="s">
        <v>9</v>
      </c>
      <c r="C9" s="155" t="s">
        <v>97</v>
      </c>
      <c r="D9" s="156"/>
      <c r="E9" s="79">
        <v>2284</v>
      </c>
      <c r="F9" s="79">
        <v>1997</v>
      </c>
      <c r="G9" s="80">
        <f t="shared" si="0"/>
        <v>4281</v>
      </c>
      <c r="H9" s="63"/>
    </row>
    <row r="10" spans="1:16" x14ac:dyDescent="0.2">
      <c r="B10" s="16" t="s">
        <v>11</v>
      </c>
      <c r="C10" s="155" t="s">
        <v>98</v>
      </c>
      <c r="D10" s="156"/>
      <c r="E10" s="79">
        <v>1783</v>
      </c>
      <c r="F10" s="79">
        <v>1481</v>
      </c>
      <c r="G10" s="80">
        <f t="shared" si="0"/>
        <v>3264</v>
      </c>
      <c r="H10" s="63"/>
    </row>
    <row r="11" spans="1:16" x14ac:dyDescent="0.2">
      <c r="B11" s="16" t="s">
        <v>13</v>
      </c>
      <c r="C11" s="155" t="s">
        <v>99</v>
      </c>
      <c r="D11" s="156"/>
      <c r="E11" s="79">
        <v>5311</v>
      </c>
      <c r="F11" s="79">
        <v>3947</v>
      </c>
      <c r="G11" s="80">
        <f t="shared" si="0"/>
        <v>9258</v>
      </c>
      <c r="H11" s="63"/>
    </row>
    <row r="12" spans="1:16" x14ac:dyDescent="0.2">
      <c r="B12" s="16" t="s">
        <v>15</v>
      </c>
      <c r="C12" s="155" t="s">
        <v>100</v>
      </c>
      <c r="D12" s="156"/>
      <c r="E12" s="79">
        <v>2200</v>
      </c>
      <c r="F12" s="79">
        <v>1732</v>
      </c>
      <c r="G12" s="80">
        <f t="shared" si="0"/>
        <v>3932</v>
      </c>
      <c r="H12" s="63"/>
    </row>
    <row r="13" spans="1:16" x14ac:dyDescent="0.2">
      <c r="B13" s="16" t="s">
        <v>17</v>
      </c>
      <c r="C13" s="160" t="s">
        <v>101</v>
      </c>
      <c r="D13" s="161"/>
      <c r="E13" s="79">
        <v>1924</v>
      </c>
      <c r="F13" s="79">
        <v>1463</v>
      </c>
      <c r="G13" s="80">
        <f t="shared" si="0"/>
        <v>3387</v>
      </c>
      <c r="H13" s="63"/>
    </row>
    <row r="14" spans="1:16" x14ac:dyDescent="0.2">
      <c r="B14" s="59" t="s">
        <v>44</v>
      </c>
      <c r="C14" s="155" t="s">
        <v>102</v>
      </c>
      <c r="D14" s="156"/>
      <c r="E14" s="79">
        <v>5024</v>
      </c>
      <c r="F14" s="79">
        <v>4729</v>
      </c>
      <c r="G14" s="80">
        <f t="shared" si="0"/>
        <v>9753</v>
      </c>
      <c r="H14" s="63"/>
      <c r="J14" s="60"/>
    </row>
    <row r="15" spans="1:16" x14ac:dyDescent="0.2">
      <c r="B15" s="59" t="s">
        <v>47</v>
      </c>
      <c r="C15" s="155" t="s">
        <v>103</v>
      </c>
      <c r="D15" s="156"/>
      <c r="E15" s="79">
        <v>654</v>
      </c>
      <c r="F15" s="79">
        <v>532</v>
      </c>
      <c r="G15" s="80">
        <f t="shared" si="0"/>
        <v>1186</v>
      </c>
      <c r="H15" s="63"/>
    </row>
    <row r="16" spans="1:16" x14ac:dyDescent="0.2">
      <c r="B16" s="59" t="s">
        <v>50</v>
      </c>
      <c r="C16" s="155" t="s">
        <v>104</v>
      </c>
      <c r="D16" s="156"/>
      <c r="E16" s="79">
        <v>1221</v>
      </c>
      <c r="F16" s="79">
        <v>947</v>
      </c>
      <c r="G16" s="80">
        <f t="shared" si="0"/>
        <v>2168</v>
      </c>
      <c r="H16" s="63"/>
    </row>
    <row r="17" spans="2:8" x14ac:dyDescent="0.2">
      <c r="B17" s="59" t="s">
        <v>53</v>
      </c>
      <c r="C17" s="155" t="s">
        <v>105</v>
      </c>
      <c r="D17" s="156"/>
      <c r="E17" s="79">
        <v>1155</v>
      </c>
      <c r="F17" s="79">
        <v>833</v>
      </c>
      <c r="G17" s="80">
        <f t="shared" si="0"/>
        <v>1988</v>
      </c>
      <c r="H17" s="63"/>
    </row>
    <row r="18" spans="2:8" x14ac:dyDescent="0.2">
      <c r="B18" s="59" t="s">
        <v>56</v>
      </c>
      <c r="C18" s="155" t="s">
        <v>106</v>
      </c>
      <c r="D18" s="156"/>
      <c r="E18" s="79">
        <v>2909</v>
      </c>
      <c r="F18" s="79">
        <v>1829</v>
      </c>
      <c r="G18" s="80">
        <f t="shared" si="0"/>
        <v>4738</v>
      </c>
      <c r="H18" s="63"/>
    </row>
    <row r="19" spans="2:8" x14ac:dyDescent="0.2">
      <c r="B19" s="59" t="s">
        <v>59</v>
      </c>
      <c r="C19" s="155" t="s">
        <v>107</v>
      </c>
      <c r="D19" s="156"/>
      <c r="E19" s="79">
        <v>2854</v>
      </c>
      <c r="F19" s="79">
        <v>2636</v>
      </c>
      <c r="G19" s="80">
        <f t="shared" si="0"/>
        <v>5490</v>
      </c>
      <c r="H19" s="63"/>
    </row>
    <row r="20" spans="2:8" x14ac:dyDescent="0.2">
      <c r="B20" s="59" t="s">
        <v>62</v>
      </c>
      <c r="C20" s="155" t="s">
        <v>108</v>
      </c>
      <c r="D20" s="156"/>
      <c r="E20" s="79">
        <v>5995</v>
      </c>
      <c r="F20" s="79">
        <v>4503</v>
      </c>
      <c r="G20" s="80">
        <f t="shared" si="0"/>
        <v>10498</v>
      </c>
      <c r="H20" s="63"/>
    </row>
    <row r="21" spans="2:8" x14ac:dyDescent="0.2">
      <c r="B21" s="59" t="s">
        <v>65</v>
      </c>
      <c r="C21" s="155" t="s">
        <v>109</v>
      </c>
      <c r="D21" s="156"/>
      <c r="E21" s="79">
        <v>1502</v>
      </c>
      <c r="F21" s="79">
        <v>1314</v>
      </c>
      <c r="G21" s="80">
        <f t="shared" si="0"/>
        <v>2816</v>
      </c>
      <c r="H21" s="63"/>
    </row>
    <row r="22" spans="2:8" x14ac:dyDescent="0.2">
      <c r="B22" s="59" t="s">
        <v>68</v>
      </c>
      <c r="C22" s="155" t="s">
        <v>110</v>
      </c>
      <c r="D22" s="156"/>
      <c r="E22" s="79">
        <v>2377</v>
      </c>
      <c r="F22" s="79">
        <v>1979</v>
      </c>
      <c r="G22" s="80">
        <f t="shared" si="0"/>
        <v>4356</v>
      </c>
      <c r="H22" s="63"/>
    </row>
    <row r="23" spans="2:8" x14ac:dyDescent="0.2">
      <c r="B23" s="59" t="s">
        <v>71</v>
      </c>
      <c r="C23" s="155" t="s">
        <v>111</v>
      </c>
      <c r="D23" s="156"/>
      <c r="E23" s="79">
        <v>7739</v>
      </c>
      <c r="F23" s="79">
        <v>7095</v>
      </c>
      <c r="G23" s="80">
        <f t="shared" si="0"/>
        <v>14834</v>
      </c>
      <c r="H23" s="63"/>
    </row>
    <row r="24" spans="2:8" x14ac:dyDescent="0.2">
      <c r="B24" s="59" t="s">
        <v>74</v>
      </c>
      <c r="C24" s="155" t="s">
        <v>112</v>
      </c>
      <c r="D24" s="156"/>
      <c r="E24" s="79">
        <v>3799</v>
      </c>
      <c r="F24" s="79">
        <v>3279</v>
      </c>
      <c r="G24" s="80">
        <f t="shared" si="0"/>
        <v>7078</v>
      </c>
      <c r="H24" s="63"/>
    </row>
    <row r="25" spans="2:8" x14ac:dyDescent="0.2">
      <c r="B25" s="59" t="s">
        <v>77</v>
      </c>
      <c r="C25" s="155" t="s">
        <v>113</v>
      </c>
      <c r="D25" s="156"/>
      <c r="E25" s="79">
        <v>1731</v>
      </c>
      <c r="F25" s="79">
        <v>1373</v>
      </c>
      <c r="G25" s="80">
        <f t="shared" si="0"/>
        <v>3104</v>
      </c>
      <c r="H25" s="63"/>
    </row>
    <row r="26" spans="2:8" x14ac:dyDescent="0.2">
      <c r="B26" s="59" t="s">
        <v>80</v>
      </c>
      <c r="C26" s="155" t="s">
        <v>114</v>
      </c>
      <c r="D26" s="156"/>
      <c r="E26" s="79">
        <v>3256</v>
      </c>
      <c r="F26" s="79">
        <v>2338</v>
      </c>
      <c r="G26" s="80">
        <f t="shared" si="0"/>
        <v>5594</v>
      </c>
      <c r="H26" s="63"/>
    </row>
    <row r="27" spans="2:8" x14ac:dyDescent="0.2">
      <c r="B27" s="59" t="s">
        <v>83</v>
      </c>
      <c r="C27" s="155" t="s">
        <v>115</v>
      </c>
      <c r="D27" s="156"/>
      <c r="E27" s="79">
        <v>30192</v>
      </c>
      <c r="F27" s="79">
        <v>27889</v>
      </c>
      <c r="G27" s="80">
        <f t="shared" si="0"/>
        <v>58081</v>
      </c>
      <c r="H27" s="63"/>
    </row>
    <row r="28" spans="2:8" ht="20.25" customHeight="1" x14ac:dyDescent="0.2">
      <c r="B28" s="157" t="s">
        <v>19</v>
      </c>
      <c r="C28" s="158"/>
      <c r="D28" s="159"/>
      <c r="E28" s="81">
        <f>SUM(E7:E27)</f>
        <v>93948</v>
      </c>
      <c r="F28" s="81">
        <f t="shared" ref="F28:G28" si="1">SUM(F7:F27)</f>
        <v>78253</v>
      </c>
      <c r="G28" s="81">
        <f t="shared" si="1"/>
        <v>172201</v>
      </c>
      <c r="H28" s="64"/>
    </row>
    <row r="54" spans="1:8" ht="24.75" customHeight="1" x14ac:dyDescent="0.2">
      <c r="A54" s="171" t="s">
        <v>123</v>
      </c>
      <c r="B54" s="171"/>
      <c r="C54" s="171"/>
      <c r="D54" s="171"/>
      <c r="E54" s="171"/>
      <c r="F54" s="171"/>
      <c r="G54" s="171"/>
      <c r="H54" s="171"/>
    </row>
    <row r="55" spans="1:8" ht="68.25" customHeight="1" x14ac:dyDescent="0.2">
      <c r="A55" s="170" t="s">
        <v>124</v>
      </c>
      <c r="B55" s="170"/>
      <c r="C55" s="170"/>
      <c r="D55" s="170"/>
      <c r="E55" s="170"/>
      <c r="F55" s="170"/>
      <c r="G55" s="170"/>
      <c r="H55" s="170"/>
    </row>
    <row r="56" spans="1:8" ht="25.5" customHeight="1" x14ac:dyDescent="0.2">
      <c r="A56" s="172" t="s">
        <v>126</v>
      </c>
      <c r="B56" s="172"/>
      <c r="C56" s="172"/>
      <c r="D56" s="172"/>
      <c r="E56" s="172"/>
      <c r="F56" s="172"/>
      <c r="G56" s="172"/>
      <c r="H56" s="172"/>
    </row>
  </sheetData>
  <mergeCells count="30">
    <mergeCell ref="K6:P6"/>
    <mergeCell ref="A2:H2"/>
    <mergeCell ref="C14:D14"/>
    <mergeCell ref="F4:G4"/>
    <mergeCell ref="C5:D5"/>
    <mergeCell ref="C6:D6"/>
    <mergeCell ref="C7:D7"/>
    <mergeCell ref="C8:D8"/>
    <mergeCell ref="C9:D9"/>
    <mergeCell ref="C10:D10"/>
    <mergeCell ref="C11:D11"/>
    <mergeCell ref="C12:D12"/>
    <mergeCell ref="C13:D13"/>
    <mergeCell ref="C26:D26"/>
    <mergeCell ref="C15:D15"/>
    <mergeCell ref="C16:D16"/>
    <mergeCell ref="C17:D17"/>
    <mergeCell ref="C18:D18"/>
    <mergeCell ref="C19:D19"/>
    <mergeCell ref="C20:D20"/>
    <mergeCell ref="C21:D21"/>
    <mergeCell ref="C22:D22"/>
    <mergeCell ref="C23:D23"/>
    <mergeCell ref="C24:D24"/>
    <mergeCell ref="C25:D25"/>
    <mergeCell ref="C27:D27"/>
    <mergeCell ref="B28:D28"/>
    <mergeCell ref="A54:H54"/>
    <mergeCell ref="A55:H55"/>
    <mergeCell ref="A56:H56"/>
  </mergeCells>
  <conditionalFormatting sqref="G7:G26">
    <cfRule type="dataBar" priority="12">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F26">
    <cfRule type="dataBar" priority="10">
      <dataBar>
        <cfvo type="min"/>
        <cfvo type="max"/>
        <color rgb="FF008AEF"/>
      </dataBar>
      <extLst>
        <ext xmlns:x14="http://schemas.microsoft.com/office/spreadsheetml/2009/9/main" uri="{B025F937-C7B1-47D3-B67F-A62EFF666E3E}">
          <x14:id>{1D420719-DC1C-4841-B4E5-CB51F65DBE18}</x14:id>
        </ext>
      </extLst>
    </cfRule>
  </conditionalFormatting>
  <conditionalFormatting sqref="G7:G26">
    <cfRule type="dataBar" priority="8">
      <dataBar>
        <cfvo type="min"/>
        <cfvo type="max"/>
        <color rgb="FFFFB628"/>
      </dataBar>
      <extLst>
        <ext xmlns:x14="http://schemas.microsoft.com/office/spreadsheetml/2009/9/main" uri="{B025F937-C7B1-47D3-B67F-A62EFF666E3E}">
          <x14:id>{481A2B16-45A9-4C41-8A87-C969D5FEFF91}</x14:id>
        </ext>
      </extLst>
    </cfRule>
  </conditionalFormatting>
  <conditionalFormatting sqref="G27">
    <cfRule type="dataBar" priority="4">
      <dataBar>
        <cfvo type="min"/>
        <cfvo type="max"/>
        <color rgb="FFFFB628"/>
      </dataBar>
      <extLst>
        <ext xmlns:x14="http://schemas.microsoft.com/office/spreadsheetml/2009/9/main" uri="{B025F937-C7B1-47D3-B67F-A62EFF666E3E}">
          <x14:id>{7BE18D06-6B5E-4D78-B3E9-EFF058B07BAC}</x14:id>
        </ext>
      </extLst>
    </cfRule>
  </conditionalFormatting>
  <conditionalFormatting sqref="E27">
    <cfRule type="dataBar" priority="3">
      <dataBar>
        <cfvo type="min"/>
        <cfvo type="max"/>
        <color rgb="FF008AEF"/>
      </dataBar>
      <extLst>
        <ext xmlns:x14="http://schemas.microsoft.com/office/spreadsheetml/2009/9/main" uri="{B025F937-C7B1-47D3-B67F-A62EFF666E3E}">
          <x14:id>{4E20EBDC-3156-4A08-B7E8-DFFB48F68D4B}</x14:id>
        </ext>
      </extLst>
    </cfRule>
  </conditionalFormatting>
  <conditionalFormatting sqref="F27">
    <cfRule type="dataBar" priority="2">
      <dataBar>
        <cfvo type="min"/>
        <cfvo type="max"/>
        <color rgb="FFFF555A"/>
      </dataBar>
      <extLst>
        <ext xmlns:x14="http://schemas.microsoft.com/office/spreadsheetml/2009/9/main" uri="{B025F937-C7B1-47D3-B67F-A62EFF666E3E}">
          <x14:id>{2674CD45-AE8F-4ADA-8A81-E0D96EB4EAA4}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{9B1A78DE-F50C-4345-A2D9-7C4653DED6C5}</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G7:G26</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7BE18D06-6B5E-4D78-B3E9-EFF058B07BAC}">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 xmlns:xm="http://schemas.microsoft.com/office/excel/2006/main">
          <x14:cfRule type="dataBar" id="{4E20EBDC-3156-4A08-B7E8-DFFB48F68D4B}">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2674CD45-AE8F-4ADA-8A81-E0D96EB4EAA4}">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9B1A78DE-F50C-4345-A2D9-7C4653DED6C5}">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Tomislav Oštarić</cp:lastModifiedBy>
  <cp:lastPrinted>2022-10-11T12:20:39Z</cp:lastPrinted>
  <dcterms:created xsi:type="dcterms:W3CDTF">2016-10-06T08:05:06Z</dcterms:created>
  <dcterms:modified xsi:type="dcterms:W3CDTF">2023-04-18T07:53:56Z</dcterms:modified>
</cp:coreProperties>
</file>