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zmo-fs2\HZMO-FS2\FS\Mih\Plan i analiza\Statistika\MJESEČNE TABLICE - ažurirati nakon obrade\WEB stranica\Osiguranici - 4 tablice\2023\"/>
    </mc:Choice>
  </mc:AlternateContent>
  <bookViews>
    <workbookView xWindow="480" yWindow="30" windowWidth="18195" windowHeight="11310" activeTab="5"/>
  </bookViews>
  <sheets>
    <sheet name="T 1." sheetId="1" r:id="rId1"/>
    <sheet name="T 2." sheetId="2" r:id="rId2"/>
    <sheet name="T 3." sheetId="3" r:id="rId3"/>
    <sheet name="T 4." sheetId="4" r:id="rId4"/>
    <sheet name="T 5." sheetId="5" r:id="rId5"/>
    <sheet name="T 6." sheetId="6" r:id="rId6"/>
    <sheet name="T 7." sheetId="7" r:id="rId7"/>
    <sheet name="T 8." sheetId="8" r:id="rId8"/>
  </sheets>
  <definedNames>
    <definedName name="_xlnm.Print_Area" localSheetId="0">'T 1.'!$A$1:$G$59</definedName>
    <definedName name="_xlnm.Print_Area" localSheetId="1">'T 2.'!$A$1:$I$52</definedName>
    <definedName name="_xlnm.Print_Area" localSheetId="2">'T 3.'!$A$1:$H$55</definedName>
    <definedName name="_xlnm.Print_Area" localSheetId="3">'T 4.'!$A$1:$L$52</definedName>
    <definedName name="_xlnm.Print_Area" localSheetId="4">'T 5.'!$A$1:$F$57</definedName>
    <definedName name="_xlnm.Print_Area" localSheetId="5">'T 6.'!$A$1:$H$63</definedName>
    <definedName name="_xlnm.Print_Area" localSheetId="6">'T 7.'!$A$1:$F$52</definedName>
    <definedName name="_xlnm.Print_Area" localSheetId="7">'T 8.'!$A$1:$H$57</definedName>
  </definedNames>
  <calcPr calcId="162913"/>
</workbook>
</file>

<file path=xl/calcChain.xml><?xml version="1.0" encoding="utf-8"?>
<calcChain xmlns="http://schemas.openxmlformats.org/spreadsheetml/2006/main">
  <c r="F6" i="7" l="1"/>
  <c r="F7" i="7"/>
  <c r="F8" i="7"/>
  <c r="F9" i="7"/>
  <c r="F10" i="7"/>
  <c r="F11" i="7"/>
  <c r="F12" i="7"/>
  <c r="F13" i="7"/>
  <c r="F14" i="7"/>
  <c r="F15" i="7"/>
  <c r="F16" i="7"/>
  <c r="F17" i="7"/>
  <c r="F18" i="7"/>
  <c r="F19" i="7"/>
  <c r="F20" i="7"/>
  <c r="F21" i="7"/>
  <c r="F22" i="7"/>
  <c r="F23" i="7"/>
  <c r="F24" i="7"/>
  <c r="F25" i="7"/>
  <c r="F26" i="7"/>
  <c r="F27" i="7"/>
  <c r="F9" i="1"/>
  <c r="F10" i="1"/>
  <c r="F11" i="1"/>
  <c r="F12" i="1"/>
  <c r="F13" i="1"/>
  <c r="F14" i="1"/>
  <c r="F8" i="1"/>
  <c r="G9" i="8" l="1"/>
  <c r="G11" i="8"/>
  <c r="G13" i="8"/>
  <c r="G15" i="8"/>
  <c r="G17" i="8"/>
  <c r="G19" i="8"/>
  <c r="G21" i="8"/>
  <c r="G23" i="8"/>
  <c r="G25" i="8"/>
  <c r="G27" i="8"/>
  <c r="G7" i="8"/>
  <c r="F28" i="8"/>
  <c r="G8" i="8"/>
  <c r="G10" i="8"/>
  <c r="G12" i="8"/>
  <c r="G14" i="8"/>
  <c r="G16" i="8"/>
  <c r="G18" i="8"/>
  <c r="G20" i="8"/>
  <c r="G22" i="8"/>
  <c r="G24" i="8"/>
  <c r="G26" i="8"/>
  <c r="F8" i="5"/>
  <c r="F12" i="5"/>
  <c r="F13" i="5"/>
  <c r="F16" i="5"/>
  <c r="F20" i="5"/>
  <c r="F21" i="5"/>
  <c r="F24" i="5"/>
  <c r="F9" i="5"/>
  <c r="F17" i="5"/>
  <c r="F25" i="5"/>
  <c r="K17" i="4"/>
  <c r="K21" i="4"/>
  <c r="H28" i="4"/>
  <c r="G8" i="3"/>
  <c r="G10" i="3"/>
  <c r="G12" i="3"/>
  <c r="G14" i="3"/>
  <c r="G16" i="3"/>
  <c r="G18" i="3"/>
  <c r="G20" i="3"/>
  <c r="G22" i="3"/>
  <c r="G24" i="3"/>
  <c r="G26" i="3"/>
  <c r="G28" i="3"/>
  <c r="E14" i="2"/>
  <c r="F14" i="2"/>
  <c r="E15" i="1"/>
  <c r="K25" i="4" l="1"/>
  <c r="F15" i="1"/>
  <c r="D14" i="2"/>
  <c r="G28" i="4"/>
  <c r="K22" i="4"/>
  <c r="K18" i="4"/>
  <c r="K14" i="4"/>
  <c r="H13" i="2"/>
  <c r="H12" i="2"/>
  <c r="H11" i="2"/>
  <c r="H10" i="2"/>
  <c r="H9" i="2"/>
  <c r="G7" i="3"/>
  <c r="G27" i="3"/>
  <c r="G25" i="3"/>
  <c r="G23" i="3"/>
  <c r="G21" i="3"/>
  <c r="G19" i="3"/>
  <c r="G17" i="3"/>
  <c r="G15" i="3"/>
  <c r="G13" i="3"/>
  <c r="G11" i="3"/>
  <c r="G9" i="3"/>
  <c r="J28" i="4"/>
  <c r="F28" i="4"/>
  <c r="K27" i="4"/>
  <c r="K23" i="4"/>
  <c r="K19" i="4"/>
  <c r="K15" i="4"/>
  <c r="K11" i="4"/>
  <c r="F27" i="5"/>
  <c r="F23" i="5"/>
  <c r="F19" i="5"/>
  <c r="F15" i="5"/>
  <c r="F11" i="5"/>
  <c r="F7" i="5"/>
  <c r="E29" i="3"/>
  <c r="D28" i="4"/>
  <c r="K26" i="4"/>
  <c r="K10" i="4"/>
  <c r="D15" i="1"/>
  <c r="I28" i="4"/>
  <c r="E28" i="4"/>
  <c r="K24" i="4"/>
  <c r="K20" i="4"/>
  <c r="K16" i="4"/>
  <c r="K13" i="4"/>
  <c r="K12" i="4"/>
  <c r="K9" i="4"/>
  <c r="K8" i="4"/>
  <c r="F26" i="5"/>
  <c r="F22" i="5"/>
  <c r="F18" i="5"/>
  <c r="F14" i="5"/>
  <c r="F10" i="5"/>
  <c r="F29" i="3"/>
  <c r="K7" i="4"/>
  <c r="E28" i="5"/>
  <c r="D28" i="7"/>
  <c r="E28" i="7"/>
  <c r="G28" i="8"/>
  <c r="E28" i="8"/>
  <c r="D28" i="5"/>
  <c r="F6" i="5"/>
  <c r="H7" i="2"/>
  <c r="H8" i="2"/>
  <c r="F28" i="7" l="1"/>
  <c r="F28" i="5"/>
  <c r="G29" i="3"/>
  <c r="K28" i="4"/>
  <c r="H14" i="2"/>
  <c r="G14" i="2"/>
  <c r="M28" i="3" l="1"/>
  <c r="M29" i="3"/>
  <c r="I3" i="4" l="1"/>
  <c r="E4" i="3"/>
  <c r="P23" i="4"/>
  <c r="P24" i="4" l="1"/>
  <c r="P28" i="4"/>
  <c r="P27" i="4"/>
  <c r="P25" i="4"/>
  <c r="P26" i="4"/>
  <c r="P22" i="4"/>
  <c r="P8" i="2"/>
  <c r="P9" i="2"/>
  <c r="P11" i="2"/>
  <c r="P14" i="2"/>
  <c r="S8" i="4"/>
  <c r="S10" i="4"/>
  <c r="S12" i="4"/>
  <c r="S14" i="4"/>
  <c r="P10" i="2"/>
  <c r="S9" i="4"/>
  <c r="S11" i="4"/>
  <c r="S13" i="4"/>
  <c r="P13" i="2"/>
  <c r="S15" i="4" l="1"/>
  <c r="O28" i="4"/>
  <c r="P12" i="2" l="1"/>
  <c r="F4" i="8" l="1"/>
</calcChain>
</file>

<file path=xl/connections.xml><?xml version="1.0" encoding="utf-8"?>
<connections xmlns="http://schemas.openxmlformats.org/spreadsheetml/2006/main">
  <connection id="1" sourceFile="C:\Users\zgordana3\Documents\A    STATISTIČKE INFORMACIJE\2022\Statističke informacije -  7 - 2022 - 31.07.2022.xlsm" keepAlive="1" name="Statističke informacije -  7 - 2022 - 31.07.2022" type="5" refreshedVersion="0" new="1" background="1">
    <dbPr connection="Provider=Microsoft.ACE.OLEDB.12.0;Password=&quot;&quot;;User ID=Admin;Data Source=C:\Users\zgordana3\Documents\A    STATISTIČKE INFORMACIJE\2022\Statističke informacije -  7 - 2022 - 31.07.2022.xlsm;Mode=Share Deny Write;Extended Properties=&quot;HDR=YES;&quot;;Jet OLEDB:System database=&quot;&quot;;Jet OLEDB:Registry Path=&quot;&quot;;Jet OLEDB:Database Password=&quot;&quot;;Jet OLEDB:Engine Type=37;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Jet OLEDB:Bypass UserInfo Validation=False;Jet OLEDB:Limited DB Caching=False;Jet OLEDB:Bypass ChoiceField Validation=False" command="'1$'" commandType="3"/>
  </connection>
</connections>
</file>

<file path=xl/sharedStrings.xml><?xml version="1.0" encoding="utf-8"?>
<sst xmlns="http://schemas.openxmlformats.org/spreadsheetml/2006/main" count="440" uniqueCount="139">
  <si>
    <t>Tablica 2.</t>
  </si>
  <si>
    <t>Red. br.</t>
  </si>
  <si>
    <t>Muškarci</t>
  </si>
  <si>
    <t>Žene</t>
  </si>
  <si>
    <t>Ukupno</t>
  </si>
  <si>
    <t>1.</t>
  </si>
  <si>
    <t>Radnici kod pravnih osoba</t>
  </si>
  <si>
    <t>2.</t>
  </si>
  <si>
    <t>Radnici kod fizičkih osoba</t>
  </si>
  <si>
    <t>3.</t>
  </si>
  <si>
    <t>Obrtnici</t>
  </si>
  <si>
    <t>4.</t>
  </si>
  <si>
    <t>Poljoprivrednici</t>
  </si>
  <si>
    <t>5.</t>
  </si>
  <si>
    <t xml:space="preserve">Samostalne profesionalne djelatnosti </t>
  </si>
  <si>
    <t>6.</t>
  </si>
  <si>
    <t>Osiguranici zaposleni kod međunarodnih organizacija u inozemstvu i hrvatski državljani zaposleni na teritoriju RH kod poslodavaca sa sjedištem u inozemstvu</t>
  </si>
  <si>
    <t>7.</t>
  </si>
  <si>
    <t>Produženo osiguranje</t>
  </si>
  <si>
    <t>UKUPNO</t>
  </si>
  <si>
    <t>Tablica 3.</t>
  </si>
  <si>
    <t>Osiguranici mlađi
od 40 godina</t>
  </si>
  <si>
    <t>Osiguranici koji imaju
 40 godina ili više, a manje od 50 godina</t>
  </si>
  <si>
    <t>Osiguranici koji imaju
 50 godina ili više, a manje od 60 godina</t>
  </si>
  <si>
    <t>Osiguranici koji imaju
60 godina i više</t>
  </si>
  <si>
    <t>kontrola</t>
  </si>
  <si>
    <t>OSIGURANICI PREMA DJELATNOSTI I SPOLU</t>
  </si>
  <si>
    <t>Tablica 4.</t>
  </si>
  <si>
    <t>Područja</t>
  </si>
  <si>
    <t>Nacionalna klasifikacija djelatnosti - NKD 2007.</t>
  </si>
  <si>
    <t>A</t>
  </si>
  <si>
    <t>Poljoprivreda, šumarstvo i ribarstvo</t>
  </si>
  <si>
    <t>B</t>
  </si>
  <si>
    <t>Rudarstvo i vađenje</t>
  </si>
  <si>
    <t>C</t>
  </si>
  <si>
    <t>Prerađivačka industrija</t>
  </si>
  <si>
    <t>D</t>
  </si>
  <si>
    <t>Opskrba el. energijom, plinom, parom i klimatizacija</t>
  </si>
  <si>
    <t>E</t>
  </si>
  <si>
    <t>Opskrba vodom; uklanjanje otpadnih voda, gospodarenje 
otpadom te djelatnosti sanacije okoliša</t>
  </si>
  <si>
    <t>F</t>
  </si>
  <si>
    <t>Građevinarstvo</t>
  </si>
  <si>
    <t>G</t>
  </si>
  <si>
    <t>Trgovina na veliko i na malo; popravak motornih vozila 
i motocikala</t>
  </si>
  <si>
    <t>8.</t>
  </si>
  <si>
    <t>H</t>
  </si>
  <si>
    <t>Prijevoz i skladištenje</t>
  </si>
  <si>
    <t>9.</t>
  </si>
  <si>
    <t>I</t>
  </si>
  <si>
    <t>Djelatnosti pružanja smještaja te pripreme i usluživanja hrane</t>
  </si>
  <si>
    <t>10.</t>
  </si>
  <si>
    <t>J</t>
  </si>
  <si>
    <t>Informacije i komunikacije</t>
  </si>
  <si>
    <t>11.</t>
  </si>
  <si>
    <t>K</t>
  </si>
  <si>
    <t>Financijske djelatnosti i djelatnosti osiguranja</t>
  </si>
  <si>
    <t>12.</t>
  </si>
  <si>
    <t>L</t>
  </si>
  <si>
    <t>Poslovanje nekretninama</t>
  </si>
  <si>
    <t>13.</t>
  </si>
  <si>
    <t>M</t>
  </si>
  <si>
    <t>Stručne, znanstvene i tehničke djelatnosti</t>
  </si>
  <si>
    <t>14.</t>
  </si>
  <si>
    <t>N</t>
  </si>
  <si>
    <t>Administrativne i pomoćne uslužne djelatnosti</t>
  </si>
  <si>
    <t>15.</t>
  </si>
  <si>
    <t>O</t>
  </si>
  <si>
    <t>Javna uprava i obrana; obvezno socijalno osiguranje</t>
  </si>
  <si>
    <t>16.</t>
  </si>
  <si>
    <t>P</t>
  </si>
  <si>
    <t>Obrazovanje</t>
  </si>
  <si>
    <t>17.</t>
  </si>
  <si>
    <t>Q</t>
  </si>
  <si>
    <t>Djelatnost zdravstvene zaštite i socijalne skrbi</t>
  </si>
  <si>
    <t>18.</t>
  </si>
  <si>
    <t>R</t>
  </si>
  <si>
    <t>Umjetnost, zabava i rekreacija</t>
  </si>
  <si>
    <t>19.</t>
  </si>
  <si>
    <t>S</t>
  </si>
  <si>
    <t>Ostale uslužne djelatnosti</t>
  </si>
  <si>
    <t>20.</t>
  </si>
  <si>
    <t>T</t>
  </si>
  <si>
    <t>Djelatnost kućanstva kao poslodavca; djelatnost kućanstva koja proizvode različitu robu i obavljaju različite usluge za vlastite potrebe</t>
  </si>
  <si>
    <t>21.</t>
  </si>
  <si>
    <t>U</t>
  </si>
  <si>
    <t>Djelatnost izvanteritorijalnih organizacija i tijela</t>
  </si>
  <si>
    <t>22.</t>
  </si>
  <si>
    <t>Nepoznate - neprevedene šifre djelatnosti</t>
  </si>
  <si>
    <t>Redni broj</t>
  </si>
  <si>
    <t>Županija</t>
  </si>
  <si>
    <t>Radnici kod
pravnih osoba</t>
  </si>
  <si>
    <t>Radnici kod
fizičkih osoba</t>
  </si>
  <si>
    <t>Samostalne profesionalne
djelatnosti</t>
  </si>
  <si>
    <t>Osiguranici zaposleni kod međ. org. u inozemstvu i hrvatski državljani zaposleni na teritoriju RH kod poslodavaca sa sjedištem u inozemstvu</t>
  </si>
  <si>
    <t>Produženo
osiguranje</t>
  </si>
  <si>
    <t>Zagrebačka</t>
  </si>
  <si>
    <t>Krapinsko-zagorska</t>
  </si>
  <si>
    <t>Sisačko-moslavačka</t>
  </si>
  <si>
    <t>Karlovačka</t>
  </si>
  <si>
    <t>Varaždinska</t>
  </si>
  <si>
    <t>Koprivničko-križevačka</t>
  </si>
  <si>
    <t>Bjelovarsko-bilogorska</t>
  </si>
  <si>
    <t>Primorsko-goranska</t>
  </si>
  <si>
    <t>Ličko-senjska</t>
  </si>
  <si>
    <t>Virovitičko-podravska</t>
  </si>
  <si>
    <t>Požeško-slavonska</t>
  </si>
  <si>
    <t>Brodsko-posavska</t>
  </si>
  <si>
    <t>Zadarska</t>
  </si>
  <si>
    <t>Osječko-baranjska</t>
  </si>
  <si>
    <t>Šibensko-kninska</t>
  </si>
  <si>
    <t>Vukovarsko-srijemska</t>
  </si>
  <si>
    <t>Splitsko-dalmatinska</t>
  </si>
  <si>
    <t>Istarska</t>
  </si>
  <si>
    <t>Dubrovačko-neretvanska</t>
  </si>
  <si>
    <t>Međimurska</t>
  </si>
  <si>
    <t>Grad Zagreb</t>
  </si>
  <si>
    <t>Tablica 1.</t>
  </si>
  <si>
    <t>Opskrba vodom; uklanjanje otpadnih voda, gospodarenje otpadom te djelatnosti sanacije okoliša</t>
  </si>
  <si>
    <t>Trgovina na veliko i na malo; popravak motornih vozila i motocikala</t>
  </si>
  <si>
    <t>Tablica 5.</t>
  </si>
  <si>
    <t>Tablica 6.</t>
  </si>
  <si>
    <t>Tablica 7.</t>
  </si>
  <si>
    <t>Tablica 8.</t>
  </si>
  <si>
    <r>
      <t>Poslodavac koji </t>
    </r>
    <r>
      <rPr>
        <b/>
        <sz val="9"/>
        <color rgb="FF333333"/>
        <rFont val="Calibri"/>
        <family val="2"/>
        <charset val="238"/>
      </rPr>
      <t xml:space="preserve">od 1. siječnja 2015. zaposli </t>
    </r>
    <r>
      <rPr>
        <b/>
        <sz val="9"/>
        <color rgb="FFFF0000"/>
        <rFont val="Calibri"/>
        <family val="2"/>
        <charset val="238"/>
      </rPr>
      <t>radnika mlađeg od 30 godina</t>
    </r>
    <r>
      <rPr>
        <sz val="9"/>
        <color rgb="FFFF0000"/>
        <rFont val="Calibri"/>
        <family val="2"/>
        <charset val="238"/>
      </rPr>
      <t> </t>
    </r>
    <r>
      <rPr>
        <sz val="9"/>
        <color rgb="FF333333"/>
        <rFont val="Calibri"/>
        <family val="2"/>
        <charset val="238"/>
      </rPr>
      <t>za tog je radnika oslobođen plaćanja doprinosa na plaću do pet godina. </t>
    </r>
  </si>
  <si>
    <r>
      <t xml:space="preserve">Pretpostavka za korištenje olakšice ispunjenje je sljedećih kumulativnih uvjeta: da je na dan prijave na mirovinsko i zdravstveno osiguranje, tj. na dan početka radnog odnosa </t>
    </r>
    <r>
      <rPr>
        <i/>
        <sz val="9"/>
        <color rgb="FFFF0000"/>
        <rFont val="Calibri"/>
        <family val="2"/>
        <charset val="238"/>
      </rPr>
      <t>radnik mlađi od 30 godina</t>
    </r>
    <r>
      <rPr>
        <sz val="9"/>
        <color rgb="FFFF0000"/>
        <rFont val="Calibri"/>
        <family val="2"/>
        <charset val="238"/>
      </rPr>
      <t xml:space="preserve"> </t>
    </r>
    <r>
      <rPr>
        <sz val="9"/>
        <color rgb="FF333333"/>
        <rFont val="Calibri"/>
        <family val="2"/>
        <charset val="238"/>
      </rPr>
      <t>(može imati najviše 29 godina, 11 mjeseci i 29 dana); da se radnika zapošljava na neodređeno vrijeme, na puno ili nepuno radno vrijeme, te da radnik nije bio ranije zaposlen kod istog poslodavca na neodređeno vrijeme, ali nije smetnja ako je bio zaposlen na određeno vrijeme ni ako je kod odnosnog poslodavca bio na stručnom osposobljavanju bez zasnivanja radnog odnosa.</t>
    </r>
  </si>
  <si>
    <r>
      <t>U slučaju zapošljavanja navedenih osoba ne postoji obveza obračunavanja i plaćanja doprinosa na osnovicu, i to doprinosa za zdravstveno osiguranje (16,5%) u trajanju </t>
    </r>
    <r>
      <rPr>
        <b/>
        <sz val="8.5"/>
        <color theme="1"/>
        <rFont val="Calibri"/>
        <family val="2"/>
        <charset val="238"/>
        <scheme val="minor"/>
      </rPr>
      <t>do pet godina</t>
    </r>
    <r>
      <rPr>
        <sz val="8.5"/>
        <color theme="1"/>
        <rFont val="Calibri"/>
        <family val="2"/>
        <charset val="238"/>
        <scheme val="minor"/>
      </rPr>
      <t>.</t>
    </r>
  </si>
  <si>
    <r>
      <t>U slučaju zapošljavanja navedenih osoba ne postoji obveza obračunavanja i plaćanja doprinosa na osnovicu, i to doprinosa za zdravstveno osiguranje (16,5%) u trajanju </t>
    </r>
    <r>
      <rPr>
        <b/>
        <sz val="9"/>
        <color rgb="FF303030"/>
        <rFont val="Calibri"/>
        <family val="2"/>
        <charset val="238"/>
        <scheme val="minor"/>
      </rPr>
      <t>do pet godina</t>
    </r>
    <r>
      <rPr>
        <sz val="9"/>
        <color rgb="FF303030"/>
        <rFont val="Calibri"/>
        <family val="2"/>
        <charset val="238"/>
        <scheme val="minor"/>
      </rPr>
      <t>.</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</si>
  <si>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DJELATNOSTIMA I SPOLU </t>
    </r>
  </si>
  <si>
    <r>
      <t xml:space="preserve">OSIGURANICI  </t>
    </r>
    <r>
      <rPr>
        <b/>
        <sz val="10"/>
        <color rgb="FFFF0000"/>
        <rFont val="Calibri"/>
        <family val="2"/>
        <charset val="238"/>
        <scheme val="minor"/>
      </rPr>
      <t>DO DOBI OD 30 GODINA</t>
    </r>
    <r>
      <rPr>
        <b/>
        <sz val="10"/>
        <color theme="1"/>
        <rFont val="Calibri"/>
        <family val="2"/>
        <charset val="238"/>
        <scheme val="minor"/>
      </rPr>
      <t xml:space="preserve"> ZA KOJE JE POSLODAVAC OSLOBOĐEN PLAĆANJA DOPRINOSA NA PLAĆU 
DO PET GODINA PREMA ŽUPANIJAMA I SPOLU </t>
    </r>
  </si>
  <si>
    <t>OSIGURANICI PREMA ŽUPANIJAMA I KATEGORIJAMA OSIGURANJA</t>
  </si>
  <si>
    <t>OSIGURANICI PREMA KATEGORIJAMA OSIGURANJA I GODINAMA ŽIVOTA</t>
  </si>
  <si>
    <t>OSIGURANICI PREMA KATEGORIJAMA OSIGURANJA I SPOLU</t>
  </si>
  <si>
    <t xml:space="preserve">Kategorije osiguranja </t>
  </si>
  <si>
    <t xml:space="preserve">K a t e g o r i j e      o  s  i  g  u  r  a  nj  a </t>
  </si>
  <si>
    <t>Hrvatski zavod za mirovinsko osiguranje (u daljnjem tekstu: Zavod) vodi evidenciju osiguranika prema općini rada, a ne prebivališta. Zaposleni su definirani svojim brojem u službenim statistikama Državnog zavoda za statistiku, središnjeg tijela za statistiku RH. 
Zavod u svojim statističkim evidencijama, uz osiguranike kod pravnih i fizičkih osoba te osiguranike obrtnike, poljoprivrednike, osiguranike samostalnih profesionalnih djelatnosti vodi i osiguranike s otvorenom prijavom na osiguranje, poput osoba na stručnom osposobljavanju, osoba s produženim osiguranjem i drugo. Te se osobe ne mogu smatrati zaposlenima i Državni zavod za statistiku ne uključuje ih u svoja izvješća o broju zaposlenih. Jedina dva službena izvora na temelju kojih se može govoriti o padu ili rastu zaposlenosti podaci su Državnog zavoda za statistiku (DZS) o broju zaposlenih, koje DZS prikuplja iz poreznih obrazaca, JOPPD-a i Anketa o radnoj snazi.</t>
  </si>
  <si>
    <t xml:space="preserve">KORISNICI STAROSNIH, PRIJEVREMENIH STAROSNIH I OBITELJSKIH MIROVINA OSTVARENIH PREMA ZOMO-u, 
DVO-u I ZOHBDR-u KOJI RADE DO POLOVICE PUNOG RADNOG VREMENA I PRIMAJU MIROVINU 
PREMA DJELATNOSTIMA I SPOLU </t>
  </si>
  <si>
    <t xml:space="preserve">KORISNICI STAROSNIH, PRIJEVREMENIH STAROSNIH I OBITELJSKIH MIROVINA OSTVARENIH PREMA ZOMO-u, 
DVO-u I ZOHBDR-u KOJI RADE DO POLOVICE PUNOG RADNOG VREMENA I PRIMAJU MIROVINU 
PREMA ŽUPANIJAMA I SPOLU </t>
  </si>
  <si>
    <t>Stanje
30. lipnja 2023.</t>
  </si>
  <si>
    <t>Stanje: 30. lipnja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</si>
</sst>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
    <numFmt numFmtId="166" formatCode="0&quot;.&quot;00&quot;.&quot;00"/>
  </numFmts>
  <fonts count="52" x14ac:knownFonts="1">
    <font>
      <sz val="11"/>
      <color theme="1"/>
      <name val="Calibri"/>
      <family val="2"/>
      <charset val="238"/>
      <scheme val="minor"/>
    </font>
    <font>
      <sz val="10"/>
      <name val="Arial"/>
      <family val="2"/>
      <charset val="238"/>
    </font>
    <font>
      <sz val="9"/>
      <color theme="1"/>
      <name val="Calibri"/>
      <family val="2"/>
      <charset val="238"/>
      <scheme val="minor"/>
    </font>
    <font>
      <sz val="11"/>
      <color indexed="8"/>
      <name val="Calibri"/>
      <family val="2"/>
      <charset val="238"/>
    </font>
    <font>
      <sz val="11"/>
      <color indexed="9"/>
      <name val="Calibri"/>
      <family val="2"/>
      <charset val="238"/>
    </font>
    <font>
      <sz val="11"/>
      <color indexed="20"/>
      <name val="Calibri"/>
      <family val="2"/>
      <charset val="238"/>
    </font>
    <font>
      <b/>
      <sz val="11"/>
      <color indexed="52"/>
      <name val="Calibri"/>
      <family val="2"/>
      <charset val="238"/>
    </font>
    <font>
      <b/>
      <sz val="11"/>
      <color indexed="9"/>
      <name val="Calibri"/>
      <family val="2"/>
      <charset val="238"/>
    </font>
    <font>
      <sz val="11"/>
      <color indexed="17"/>
      <name val="Calibri"/>
      <family val="2"/>
      <charset val="238"/>
    </font>
    <font>
      <i/>
      <sz val="11"/>
      <color indexed="23"/>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62"/>
      <name val="Calibri"/>
      <family val="2"/>
      <charset val="238"/>
    </font>
    <font>
      <b/>
      <sz val="11"/>
      <color indexed="63"/>
      <name val="Calibri"/>
      <family val="2"/>
      <charset val="238"/>
    </font>
    <font>
      <sz val="11"/>
      <color indexed="52"/>
      <name val="Calibri"/>
      <family val="2"/>
      <charset val="238"/>
    </font>
    <font>
      <b/>
      <sz val="18"/>
      <color indexed="56"/>
      <name val="Cambria"/>
      <family val="2"/>
      <charset val="238"/>
    </font>
    <font>
      <sz val="11"/>
      <color indexed="60"/>
      <name val="Calibri"/>
      <family val="2"/>
      <charset val="238"/>
    </font>
    <font>
      <sz val="10"/>
      <name val="Arial"/>
      <family val="2"/>
      <charset val="238"/>
    </font>
    <font>
      <sz val="11"/>
      <color indexed="10"/>
      <name val="Calibri"/>
      <family val="2"/>
      <charset val="238"/>
    </font>
    <font>
      <b/>
      <sz val="11"/>
      <color indexed="8"/>
      <name val="Calibri"/>
      <family val="2"/>
      <charset val="238"/>
    </font>
    <font>
      <sz val="8"/>
      <color theme="1"/>
      <name val="Calibri"/>
      <family val="2"/>
      <charset val="238"/>
      <scheme val="minor"/>
    </font>
    <font>
      <b/>
      <sz val="10"/>
      <color theme="1"/>
      <name val="Calibri"/>
      <family val="2"/>
      <charset val="238"/>
      <scheme val="minor"/>
    </font>
    <font>
      <sz val="10"/>
      <color theme="1"/>
      <name val="Calibri"/>
      <family val="2"/>
      <charset val="238"/>
      <scheme val="minor"/>
    </font>
    <font>
      <sz val="6"/>
      <color theme="1"/>
      <name val="Calibri"/>
      <family val="2"/>
      <charset val="238"/>
      <scheme val="minor"/>
    </font>
    <font>
      <b/>
      <sz val="9"/>
      <color theme="1"/>
      <name val="Calibri"/>
      <family val="2"/>
      <charset val="238"/>
      <scheme val="minor"/>
    </font>
    <font>
      <b/>
      <sz val="12"/>
      <color theme="1"/>
      <name val="Calibri"/>
      <family val="2"/>
      <charset val="238"/>
      <scheme val="minor"/>
    </font>
    <font>
      <b/>
      <sz val="9"/>
      <name val="Calibri"/>
      <family val="2"/>
      <charset val="238"/>
      <scheme val="minor"/>
    </font>
    <font>
      <b/>
      <sz val="8"/>
      <color indexed="8"/>
      <name val="Calibri"/>
      <family val="2"/>
      <charset val="238"/>
      <scheme val="minor"/>
    </font>
    <font>
      <b/>
      <sz val="9"/>
      <color indexed="8"/>
      <name val="Calibri"/>
      <family val="2"/>
      <charset val="238"/>
      <scheme val="minor"/>
    </font>
    <font>
      <sz val="9"/>
      <name val="Calibri"/>
      <family val="2"/>
      <charset val="238"/>
      <scheme val="minor"/>
    </font>
    <font>
      <sz val="10"/>
      <name val="Arial"/>
      <family val="2"/>
      <charset val="238"/>
    </font>
    <font>
      <b/>
      <sz val="10"/>
      <name val="Calibri"/>
      <family val="2"/>
      <charset val="238"/>
      <scheme val="minor"/>
    </font>
    <font>
      <sz val="10"/>
      <name val="Calibri"/>
      <family val="2"/>
      <charset val="238"/>
    </font>
    <font>
      <sz val="6"/>
      <name val="Calibri"/>
      <family val="2"/>
      <charset val="238"/>
    </font>
    <font>
      <sz val="9"/>
      <color rgb="FF3E454A"/>
      <name val="Arial"/>
      <family val="2"/>
      <charset val="238"/>
    </font>
    <font>
      <b/>
      <sz val="10"/>
      <name val="Calibri"/>
      <family val="2"/>
      <charset val="238"/>
    </font>
    <font>
      <sz val="10"/>
      <name val="Calibri"/>
      <family val="2"/>
      <charset val="238"/>
      <scheme val="minor"/>
    </font>
    <font>
      <sz val="6"/>
      <name val="Calibri"/>
      <family val="2"/>
      <charset val="238"/>
      <scheme val="minor"/>
    </font>
    <font>
      <sz val="9"/>
      <color rgb="FF303030"/>
      <name val="Calibri"/>
      <family val="2"/>
      <charset val="238"/>
      <scheme val="minor"/>
    </font>
    <font>
      <sz val="9"/>
      <color rgb="FF333333"/>
      <name val="Calibri"/>
      <family val="2"/>
      <charset val="238"/>
    </font>
    <font>
      <b/>
      <sz val="9"/>
      <color rgb="FF333333"/>
      <name val="Calibri"/>
      <family val="2"/>
      <charset val="238"/>
    </font>
    <font>
      <b/>
      <sz val="9"/>
      <color rgb="FFFF0000"/>
      <name val="Calibri"/>
      <family val="2"/>
      <charset val="238"/>
    </font>
    <font>
      <sz val="9"/>
      <color rgb="FFFF0000"/>
      <name val="Calibri"/>
      <family val="2"/>
      <charset val="238"/>
    </font>
    <font>
      <i/>
      <sz val="9"/>
      <color rgb="FFFF0000"/>
      <name val="Calibri"/>
      <family val="2"/>
      <charset val="238"/>
    </font>
    <font>
      <b/>
      <sz val="10"/>
      <color rgb="FFFF0000"/>
      <name val="Calibri"/>
      <family val="2"/>
      <charset val="238"/>
      <scheme val="minor"/>
    </font>
    <font>
      <sz val="8.5"/>
      <color rgb="FF303030"/>
      <name val="Calibri"/>
      <family val="2"/>
      <charset val="238"/>
      <scheme val="minor"/>
    </font>
    <font>
      <b/>
      <sz val="8.5"/>
      <color theme="1"/>
      <name val="Calibri"/>
      <family val="2"/>
      <charset val="238"/>
      <scheme val="minor"/>
    </font>
    <font>
      <sz val="8.5"/>
      <color theme="1"/>
      <name val="Calibri"/>
      <family val="2"/>
      <charset val="238"/>
      <scheme val="minor"/>
    </font>
    <font>
      <b/>
      <sz val="9"/>
      <color rgb="FF303030"/>
      <name val="Calibri"/>
      <family val="2"/>
      <charset val="238"/>
      <scheme val="minor"/>
    </font>
    <font>
      <sz val="8"/>
      <name val="Calibri"/>
      <family val="2"/>
      <charset val="238"/>
      <scheme val="minor"/>
    </font>
    <font>
      <i/>
      <sz val="9"/>
      <color theme="1"/>
      <name val="Calibri"/>
      <family val="2"/>
      <charset val="238"/>
      <scheme val="minor"/>
    </font>
  </fonts>
  <fills count="30">
    <fill>
      <patternFill patternType="none"/>
    </fill>
    <fill>
      <patternFill patternType="gray125"/>
    </fill>
    <fill>
      <patternFill patternType="solid">
        <fgColor rgb="FFFFFFCC"/>
        <bgColor indexed="64"/>
      </patternFill>
    </fill>
    <fill>
      <patternFill patternType="solid">
        <fgColor rgb="FFFAE2F9"/>
        <bgColor indexed="64"/>
      </patternFill>
    </fill>
    <fill>
      <patternFill patternType="solid">
        <fgColor rgb="FFD7FABC"/>
        <bgColor indexed="64"/>
      </patternFill>
    </fill>
    <fill>
      <patternFill patternType="solid">
        <fgColor rgb="FF52E84A"/>
        <bgColor indexed="64"/>
      </patternFill>
    </fill>
    <fill>
      <patternFill patternType="solid">
        <fgColor rgb="FFF4BEEC"/>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55"/>
      </patternFill>
    </fill>
    <fill>
      <patternFill patternType="solid">
        <fgColor indexed="43"/>
      </patternFill>
    </fill>
    <fill>
      <patternFill patternType="solid">
        <fgColor theme="0"/>
        <bgColor indexed="64"/>
      </patternFill>
    </fill>
  </fills>
  <borders count="2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62"/>
      </top>
      <bottom style="double">
        <color indexed="62"/>
      </bottom>
      <diagonal/>
    </border>
    <border>
      <left/>
      <right style="thin">
        <color indexed="64"/>
      </right>
      <top style="thin">
        <color indexed="64"/>
      </top>
      <bottom/>
      <diagonal/>
    </border>
  </borders>
  <cellStyleXfs count="90">
    <xf numFmtId="0" fontId="0" fillId="0" borderId="0"/>
    <xf numFmtId="0" fontId="1" fillId="0" borderId="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5" fillId="8" borderId="0" applyNumberFormat="0" applyBorder="0" applyAlignment="0" applyProtection="0"/>
    <xf numFmtId="0" fontId="1" fillId="25" borderId="15" applyNumberFormat="0" applyFont="0" applyAlignment="0" applyProtection="0"/>
    <xf numFmtId="0" fontId="6" fillId="26" borderId="16" applyNumberFormat="0" applyAlignment="0" applyProtection="0"/>
    <xf numFmtId="0" fontId="7" fillId="27" borderId="17" applyNumberFormat="0" applyAlignment="0" applyProtection="0"/>
    <xf numFmtId="0" fontId="8" fillId="9" borderId="0" applyNumberFormat="0" applyBorder="0" applyAlignment="0" applyProtection="0"/>
    <xf numFmtId="0" fontId="9" fillId="0" borderId="0" applyNumberFormat="0" applyFill="0" applyBorder="0" applyAlignment="0" applyProtection="0"/>
    <xf numFmtId="0" fontId="8" fillId="9"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3" fillId="12" borderId="16" applyNumberFormat="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4" borderId="0" applyNumberFormat="0" applyBorder="0" applyAlignment="0" applyProtection="0"/>
    <xf numFmtId="0" fontId="14" fillId="26" borderId="21" applyNumberFormat="0" applyAlignment="0" applyProtection="0"/>
    <xf numFmtId="0" fontId="6" fillId="26" borderId="16" applyNumberFormat="0" applyAlignment="0" applyProtection="0"/>
    <xf numFmtId="0" fontId="15" fillId="0" borderId="22" applyNumberFormat="0" applyFill="0" applyAlignment="0" applyProtection="0"/>
    <xf numFmtId="0" fontId="5" fillId="8" borderId="0" applyNumberFormat="0" applyBorder="0" applyAlignment="0" applyProtection="0"/>
    <xf numFmtId="0" fontId="10" fillId="0" borderId="18" applyNumberFormat="0" applyFill="0" applyAlignment="0" applyProtection="0"/>
    <xf numFmtId="0" fontId="11" fillId="0" borderId="19" applyNumberFormat="0" applyFill="0" applyAlignment="0" applyProtection="0"/>
    <xf numFmtId="0" fontId="12" fillId="0" borderId="20" applyNumberFormat="0" applyFill="0" applyAlignment="0" applyProtection="0"/>
    <xf numFmtId="0" fontId="12" fillId="0" borderId="0" applyNumberFormat="0" applyFill="0" applyBorder="0" applyAlignment="0" applyProtection="0"/>
    <xf numFmtId="0" fontId="16" fillId="0" borderId="0" applyNumberFormat="0" applyFill="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 fillId="0" borderId="0"/>
    <xf numFmtId="0" fontId="1" fillId="0" borderId="0"/>
    <xf numFmtId="0" fontId="1" fillId="0" borderId="0"/>
    <xf numFmtId="0" fontId="18" fillId="0" borderId="0"/>
    <xf numFmtId="0" fontId="18" fillId="0" borderId="0"/>
    <xf numFmtId="0" fontId="1" fillId="25" borderId="15" applyNumberFormat="0" applyFont="0" applyAlignment="0" applyProtection="0"/>
    <xf numFmtId="0" fontId="14" fillId="26" borderId="21" applyNumberFormat="0" applyAlignment="0" applyProtection="0"/>
    <xf numFmtId="0" fontId="15" fillId="0" borderId="22" applyNumberFormat="0" applyFill="0" applyAlignment="0" applyProtection="0"/>
    <xf numFmtId="0" fontId="7" fillId="27" borderId="17" applyNumberFormat="0" applyAlignment="0" applyProtection="0"/>
    <xf numFmtId="0" fontId="9" fillId="0" borderId="0" applyNumberFormat="0" applyFill="0" applyBorder="0" applyAlignment="0" applyProtection="0"/>
    <xf numFmtId="0" fontId="19" fillId="0" borderId="0" applyNumberFormat="0" applyFill="0" applyBorder="0" applyAlignment="0" applyProtection="0"/>
    <xf numFmtId="0" fontId="16" fillId="0" borderId="0" applyNumberFormat="0" applyFill="0" applyBorder="0" applyAlignment="0" applyProtection="0"/>
    <xf numFmtId="0" fontId="20" fillId="0" borderId="23" applyNumberFormat="0" applyFill="0" applyAlignment="0" applyProtection="0"/>
    <xf numFmtId="0" fontId="20" fillId="0" borderId="23" applyNumberFormat="0" applyFill="0" applyAlignment="0" applyProtection="0"/>
    <xf numFmtId="0" fontId="13" fillId="12" borderId="16" applyNumberFormat="0" applyAlignment="0" applyProtection="0"/>
    <xf numFmtId="0" fontId="19" fillId="0" borderId="0" applyNumberFormat="0" applyFill="0" applyBorder="0" applyAlignment="0" applyProtection="0"/>
    <xf numFmtId="0" fontId="31" fillId="0" borderId="0"/>
  </cellStyleXfs>
  <cellXfs count="173">
    <xf numFmtId="0" fontId="0" fillId="0" borderId="0" xfId="0"/>
    <xf numFmtId="0" fontId="21" fillId="0" borderId="0" xfId="0" applyFont="1"/>
    <xf numFmtId="1" fontId="21" fillId="0" borderId="0" xfId="0" applyNumberFormat="1" applyFont="1"/>
    <xf numFmtId="0" fontId="23" fillId="0" borderId="0" xfId="0" applyFont="1"/>
    <xf numFmtId="0" fontId="23"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1" fillId="3" borderId="3" xfId="0" applyFont="1" applyFill="1" applyBorder="1" applyAlignment="1">
      <alignment horizontal="center" textRotation="90" wrapText="1"/>
    </xf>
    <xf numFmtId="0" fontId="21" fillId="3" borderId="9" xfId="0" applyFont="1" applyFill="1" applyBorder="1" applyAlignment="1">
      <alignment horizontal="center" textRotation="90" wrapText="1"/>
    </xf>
    <xf numFmtId="0" fontId="21" fillId="3" borderId="5" xfId="0" applyFont="1" applyFill="1" applyBorder="1" applyAlignment="1">
      <alignment horizontal="center" textRotation="90" wrapText="1"/>
    </xf>
    <xf numFmtId="0" fontId="21" fillId="3" borderId="4" xfId="0" applyFont="1" applyFill="1" applyBorder="1" applyAlignment="1">
      <alignment horizontal="center" textRotation="90" wrapText="1"/>
    </xf>
    <xf numFmtId="0" fontId="24" fillId="0" borderId="3" xfId="0" applyFont="1" applyBorder="1" applyAlignment="1">
      <alignment horizontal="center"/>
    </xf>
    <xf numFmtId="0" fontId="24" fillId="0" borderId="9" xfId="0" applyFont="1" applyBorder="1" applyAlignment="1">
      <alignment horizontal="center" vertical="center"/>
    </xf>
    <xf numFmtId="0" fontId="24" fillId="0" borderId="4" xfId="0" applyFont="1" applyBorder="1" applyAlignment="1">
      <alignment horizontal="center"/>
    </xf>
    <xf numFmtId="0" fontId="24" fillId="0" borderId="9" xfId="0" applyFont="1" applyBorder="1" applyAlignment="1">
      <alignment horizontal="center"/>
    </xf>
    <xf numFmtId="0" fontId="24" fillId="0" borderId="0" xfId="0" applyFont="1" applyAlignment="1">
      <alignment horizontal="center"/>
    </xf>
    <xf numFmtId="0" fontId="2" fillId="0" borderId="11" xfId="0" applyFont="1" applyBorder="1" applyAlignment="1">
      <alignment horizontal="center"/>
    </xf>
    <xf numFmtId="0" fontId="2" fillId="2" borderId="12" xfId="0" applyFont="1" applyFill="1" applyBorder="1" applyAlignment="1">
      <alignment horizontal="left"/>
    </xf>
    <xf numFmtId="0" fontId="2" fillId="0" borderId="0" xfId="0" applyFont="1" applyBorder="1" applyAlignment="1"/>
    <xf numFmtId="0" fontId="2" fillId="2" borderId="7" xfId="0" applyFont="1" applyFill="1" applyBorder="1" applyAlignment="1">
      <alignment horizontal="left"/>
    </xf>
    <xf numFmtId="0" fontId="23" fillId="5" borderId="0" xfId="0" applyFont="1" applyFill="1"/>
    <xf numFmtId="0" fontId="22" fillId="0" borderId="0" xfId="0" applyFont="1" applyAlignment="1"/>
    <xf numFmtId="0" fontId="21" fillId="0" borderId="9" xfId="0" applyFont="1" applyBorder="1" applyAlignment="1">
      <alignment horizontal="center" vertical="center"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5" xfId="0" applyFont="1" applyFill="1" applyBorder="1" applyAlignment="1">
      <alignment horizontal="center" vertical="center"/>
    </xf>
    <xf numFmtId="0" fontId="2" fillId="2" borderId="0" xfId="0" applyFont="1" applyFill="1" applyBorder="1" applyAlignment="1">
      <alignment vertical="center"/>
    </xf>
    <xf numFmtId="0" fontId="23" fillId="0" borderId="0" xfId="0" applyFont="1" applyBorder="1"/>
    <xf numFmtId="10" fontId="23" fillId="0" borderId="0" xfId="0" applyNumberFormat="1" applyFont="1"/>
    <xf numFmtId="0" fontId="2" fillId="2" borderId="0" xfId="0" applyFont="1" applyFill="1" applyBorder="1" applyAlignment="1">
      <alignment vertical="center" wrapText="1"/>
    </xf>
    <xf numFmtId="164" fontId="23" fillId="0" borderId="0" xfId="0" applyNumberFormat="1" applyFont="1"/>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xf>
    <xf numFmtId="0" fontId="21" fillId="3" borderId="3"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4" fillId="0" borderId="5" xfId="0" applyFont="1" applyBorder="1" applyAlignment="1">
      <alignment horizontal="center"/>
    </xf>
    <xf numFmtId="0" fontId="2" fillId="0" borderId="11" xfId="0" applyFont="1" applyBorder="1" applyAlignment="1">
      <alignment horizontal="center" vertical="center"/>
    </xf>
    <xf numFmtId="0" fontId="2" fillId="2" borderId="12" xfId="0" applyFont="1" applyFill="1" applyBorder="1" applyAlignment="1">
      <alignment vertical="center"/>
    </xf>
    <xf numFmtId="0" fontId="23" fillId="0" borderId="0" xfId="0" applyFont="1" applyFill="1" applyBorder="1"/>
    <xf numFmtId="1" fontId="23" fillId="0" borderId="0" xfId="0" applyNumberFormat="1" applyFont="1"/>
    <xf numFmtId="1" fontId="23" fillId="0" borderId="0" xfId="0" applyNumberFormat="1" applyFont="1" applyFill="1" applyBorder="1"/>
    <xf numFmtId="2" fontId="23" fillId="0" borderId="0" xfId="0" applyNumberFormat="1" applyFont="1" applyFill="1" applyBorder="1"/>
    <xf numFmtId="164" fontId="23" fillId="0" borderId="0" xfId="0" applyNumberFormat="1" applyFont="1" applyFill="1" applyBorder="1"/>
    <xf numFmtId="0" fontId="22" fillId="0" borderId="0" xfId="0" applyFont="1" applyFill="1" applyBorder="1" applyAlignment="1"/>
    <xf numFmtId="0" fontId="26" fillId="0" borderId="0" xfId="0" applyFont="1" applyFill="1" applyBorder="1" applyAlignment="1"/>
    <xf numFmtId="0" fontId="23" fillId="0" borderId="0" xfId="0" applyFont="1" applyFill="1" applyBorder="1" applyAlignment="1">
      <alignment horizontal="right"/>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0" xfId="0" applyFont="1" applyFill="1" applyBorder="1" applyAlignment="1">
      <alignment horizontal="center" vertical="center"/>
    </xf>
    <xf numFmtId="0" fontId="24" fillId="0" borderId="0" xfId="0" applyFont="1" applyFill="1" applyBorder="1" applyAlignment="1">
      <alignment horizontal="center"/>
    </xf>
    <xf numFmtId="0" fontId="2" fillId="0" borderId="0" xfId="0" applyFont="1" applyFill="1" applyBorder="1" applyAlignment="1">
      <alignment vertical="center"/>
    </xf>
    <xf numFmtId="0" fontId="2" fillId="0" borderId="0" xfId="0" applyFont="1" applyFill="1" applyBorder="1" applyAlignment="1">
      <alignment vertical="top" wrapText="1"/>
    </xf>
    <xf numFmtId="2" fontId="23" fillId="0" borderId="0" xfId="0" applyNumberFormat="1" applyFont="1"/>
    <xf numFmtId="0" fontId="2" fillId="3" borderId="5" xfId="0" applyFont="1" applyFill="1" applyBorder="1" applyAlignment="1">
      <alignment horizontal="center" vertical="center"/>
    </xf>
    <xf numFmtId="0" fontId="32" fillId="0" borderId="0" xfId="0" applyFont="1" applyAlignment="1"/>
    <xf numFmtId="0" fontId="34" fillId="0" borderId="9" xfId="1" applyFont="1" applyBorder="1" applyAlignment="1">
      <alignment horizontal="center" vertical="center"/>
    </xf>
    <xf numFmtId="0" fontId="30" fillId="0" borderId="11" xfId="0" applyFont="1" applyBorder="1" applyAlignment="1">
      <alignment horizontal="center"/>
    </xf>
    <xf numFmtId="0" fontId="35" fillId="0" borderId="0" xfId="0" applyFont="1"/>
    <xf numFmtId="0" fontId="37" fillId="0" borderId="0" xfId="0" applyFont="1" applyAlignment="1">
      <alignment horizontal="center" vertical="center"/>
    </xf>
    <xf numFmtId="0" fontId="38" fillId="0" borderId="0" xfId="0" applyFont="1" applyAlignment="1">
      <alignment horizontal="center"/>
    </xf>
    <xf numFmtId="2" fontId="37" fillId="0" borderId="0" xfId="0" applyNumberFormat="1" applyFont="1"/>
    <xf numFmtId="0" fontId="37" fillId="0" borderId="0" xfId="0" applyFont="1"/>
    <xf numFmtId="0" fontId="30" fillId="0" borderId="0" xfId="0" applyFont="1" applyBorder="1" applyAlignment="1"/>
    <xf numFmtId="0" fontId="37" fillId="0" borderId="0" xfId="0" applyFont="1" applyAlignment="1">
      <alignment horizontal="center"/>
    </xf>
    <xf numFmtId="0" fontId="21" fillId="2" borderId="12" xfId="0" applyFont="1" applyFill="1" applyBorder="1" applyAlignment="1">
      <alignment horizontal="center" vertical="center"/>
    </xf>
    <xf numFmtId="0" fontId="21" fillId="2" borderId="0" xfId="0" applyFont="1" applyFill="1" applyBorder="1" applyAlignment="1">
      <alignment vertical="center"/>
    </xf>
    <xf numFmtId="0" fontId="21" fillId="2" borderId="0" xfId="0" applyFont="1" applyFill="1" applyBorder="1" applyAlignment="1">
      <alignment vertical="center" wrapText="1"/>
    </xf>
    <xf numFmtId="0" fontId="21" fillId="2" borderId="7" xfId="0" applyFont="1" applyFill="1" applyBorder="1" applyAlignment="1">
      <alignment horizontal="center" vertical="center"/>
    </xf>
    <xf numFmtId="0" fontId="21"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 fillId="29" borderId="9" xfId="0" applyFont="1" applyFill="1" applyBorder="1" applyAlignment="1">
      <alignment horizontal="center" vertical="center"/>
    </xf>
    <xf numFmtId="0" fontId="2" fillId="29" borderId="5" xfId="0" applyFont="1" applyFill="1" applyBorder="1" applyAlignment="1">
      <alignment horizontal="center" vertical="center"/>
    </xf>
    <xf numFmtId="0" fontId="2" fillId="3" borderId="5" xfId="0" applyFont="1" applyFill="1" applyBorder="1" applyAlignment="1">
      <alignment horizontal="center" vertical="center"/>
    </xf>
    <xf numFmtId="0" fontId="22" fillId="0" borderId="0" xfId="0" applyFont="1" applyAlignment="1">
      <alignment horizontal="center" wrapText="1"/>
    </xf>
    <xf numFmtId="0" fontId="23" fillId="0" borderId="0" xfId="0" applyFont="1" applyAlignment="1">
      <alignment vertical="center"/>
    </xf>
    <xf numFmtId="0" fontId="0" fillId="0" borderId="0" xfId="0" applyAlignment="1">
      <alignment vertical="center" wrapText="1"/>
    </xf>
    <xf numFmtId="1" fontId="33" fillId="0" borderId="12" xfId="1" applyNumberFormat="1" applyFont="1" applyBorder="1" applyAlignment="1">
      <alignment horizontal="right" vertical="center"/>
    </xf>
    <xf numFmtId="1" fontId="36" fillId="0" borderId="12" xfId="1" applyNumberFormat="1" applyFont="1" applyBorder="1" applyAlignment="1">
      <alignment horizontal="right" vertical="center"/>
    </xf>
    <xf numFmtId="1" fontId="36" fillId="4" borderId="9" xfId="1" applyNumberFormat="1" applyFont="1" applyFill="1" applyBorder="1" applyAlignment="1">
      <alignment horizontal="right" vertical="center"/>
    </xf>
    <xf numFmtId="0" fontId="46" fillId="0" borderId="0" xfId="0" applyFont="1" applyAlignment="1">
      <alignment vertical="justify" wrapText="1"/>
    </xf>
    <xf numFmtId="0" fontId="21" fillId="0" borderId="0" xfId="0" applyFont="1" applyAlignment="1">
      <alignment vertical="top"/>
    </xf>
    <xf numFmtId="0" fontId="2" fillId="2" borderId="7"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8" xfId="0" applyFont="1" applyFill="1" applyBorder="1" applyAlignment="1">
      <alignment vertical="center"/>
    </xf>
    <xf numFmtId="0" fontId="21" fillId="2" borderId="8" xfId="0" applyFont="1" applyFill="1" applyBorder="1" applyAlignment="1">
      <alignment vertical="center"/>
    </xf>
    <xf numFmtId="0" fontId="2" fillId="2" borderId="12" xfId="0" applyFont="1" applyFill="1" applyBorder="1" applyAlignment="1">
      <alignment vertical="center" wrapText="1"/>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11" xfId="0" applyFont="1" applyFill="1" applyBorder="1" applyAlignment="1">
      <alignment horizontal="center" vertical="center"/>
    </xf>
    <xf numFmtId="0" fontId="2" fillId="0" borderId="6" xfId="0" applyFont="1" applyBorder="1" applyAlignment="1">
      <alignment horizontal="center" vertical="center"/>
    </xf>
    <xf numFmtId="0" fontId="2" fillId="0" borderId="13" xfId="0" applyFont="1" applyBorder="1" applyAlignment="1">
      <alignment horizontal="left" vertical="top"/>
    </xf>
    <xf numFmtId="0" fontId="2" fillId="0" borderId="13" xfId="0" applyFont="1" applyBorder="1" applyAlignment="1">
      <alignment vertical="top"/>
    </xf>
    <xf numFmtId="1" fontId="23" fillId="0" borderId="12" xfId="0" applyNumberFormat="1" applyFont="1" applyFill="1" applyBorder="1"/>
    <xf numFmtId="1" fontId="23" fillId="0" borderId="2" xfId="0" applyNumberFormat="1" applyFont="1" applyBorder="1" applyAlignment="1">
      <alignment vertical="center"/>
    </xf>
    <xf numFmtId="1" fontId="22" fillId="0" borderId="2" xfId="0" applyNumberFormat="1" applyFont="1" applyBorder="1" applyAlignment="1">
      <alignment vertical="center"/>
    </xf>
    <xf numFmtId="1" fontId="23" fillId="0" borderId="12" xfId="0" applyNumberFormat="1" applyFont="1" applyBorder="1" applyAlignment="1">
      <alignment vertical="center"/>
    </xf>
    <xf numFmtId="1" fontId="22" fillId="0" borderId="12" xfId="0" applyNumberFormat="1" applyFont="1" applyBorder="1" applyAlignment="1">
      <alignment vertical="center"/>
    </xf>
    <xf numFmtId="1" fontId="23" fillId="0" borderId="7" xfId="0" applyNumberFormat="1" applyFont="1" applyBorder="1" applyAlignment="1">
      <alignment vertical="center"/>
    </xf>
    <xf numFmtId="1" fontId="22" fillId="0" borderId="7" xfId="0" applyNumberFormat="1" applyFont="1" applyBorder="1" applyAlignment="1">
      <alignment vertical="center"/>
    </xf>
    <xf numFmtId="1" fontId="22" fillId="4" borderId="9" xfId="0" applyNumberFormat="1" applyFont="1" applyFill="1" applyBorder="1" applyAlignment="1">
      <alignment vertical="center"/>
    </xf>
    <xf numFmtId="1" fontId="37" fillId="0" borderId="2" xfId="1" applyNumberFormat="1" applyFont="1" applyBorder="1" applyAlignment="1">
      <alignment vertical="center"/>
    </xf>
    <xf numFmtId="1" fontId="32" fillId="0" borderId="2" xfId="1" applyNumberFormat="1" applyFont="1" applyBorder="1" applyAlignment="1">
      <alignment vertical="center"/>
    </xf>
    <xf numFmtId="1" fontId="37" fillId="0" borderId="12" xfId="1" applyNumberFormat="1" applyFont="1" applyBorder="1" applyAlignment="1">
      <alignment vertical="center"/>
    </xf>
    <xf numFmtId="1" fontId="32" fillId="0" borderId="12" xfId="1" applyNumberFormat="1" applyFont="1" applyBorder="1" applyAlignment="1">
      <alignment vertical="center"/>
    </xf>
    <xf numFmtId="1" fontId="37" fillId="0" borderId="7" xfId="1" applyNumberFormat="1" applyFont="1" applyBorder="1" applyAlignment="1">
      <alignment vertical="center"/>
    </xf>
    <xf numFmtId="1" fontId="32" fillId="0" borderId="7" xfId="1" applyNumberFormat="1" applyFont="1" applyBorder="1" applyAlignment="1">
      <alignment vertical="center"/>
    </xf>
    <xf numFmtId="1" fontId="22" fillId="4" borderId="9" xfId="0" applyNumberFormat="1" applyFont="1" applyFill="1" applyBorder="1"/>
    <xf numFmtId="1" fontId="22" fillId="0" borderId="12" xfId="0" applyNumberFormat="1" applyFont="1" applyFill="1" applyBorder="1"/>
    <xf numFmtId="1" fontId="23" fillId="0" borderId="2" xfId="0" applyNumberFormat="1" applyFont="1" applyBorder="1" applyAlignment="1"/>
    <xf numFmtId="1" fontId="22" fillId="0" borderId="12" xfId="0" applyNumberFormat="1" applyFont="1" applyBorder="1" applyAlignment="1"/>
    <xf numFmtId="1" fontId="23" fillId="0" borderId="12" xfId="0" applyNumberFormat="1" applyFont="1" applyBorder="1" applyAlignment="1"/>
    <xf numFmtId="1" fontId="23" fillId="0" borderId="7" xfId="0" applyNumberFormat="1" applyFont="1" applyBorder="1" applyAlignment="1"/>
    <xf numFmtId="1" fontId="22" fillId="4" borderId="3" xfId="0" applyNumberFormat="1" applyFont="1" applyFill="1" applyBorder="1"/>
    <xf numFmtId="1" fontId="23" fillId="0" borderId="12" xfId="0" applyNumberFormat="1" applyFont="1" applyFill="1" applyBorder="1" applyAlignment="1">
      <alignment vertical="center"/>
    </xf>
    <xf numFmtId="1" fontId="22" fillId="0" borderId="12" xfId="0" applyNumberFormat="1" applyFont="1" applyFill="1" applyBorder="1" applyAlignment="1">
      <alignment vertical="center"/>
    </xf>
    <xf numFmtId="0" fontId="48" fillId="0" borderId="0" xfId="0" applyFont="1" applyAlignment="1">
      <alignment vertical="center" wrapText="1"/>
    </xf>
    <xf numFmtId="0" fontId="48" fillId="0" borderId="0" xfId="0" applyFont="1" applyAlignment="1">
      <alignment vertical="top" wrapText="1"/>
    </xf>
    <xf numFmtId="0" fontId="2" fillId="0" borderId="0" xfId="0" applyFont="1" applyAlignment="1">
      <alignment horizontal="justify" vertical="center" wrapText="1"/>
    </xf>
    <xf numFmtId="0" fontId="2" fillId="0" borderId="0" xfId="0" applyFont="1" applyAlignment="1">
      <alignment horizontal="justify" wrapText="1"/>
    </xf>
    <xf numFmtId="0" fontId="51" fillId="0" borderId="13" xfId="0" applyFont="1" applyBorder="1" applyAlignment="1">
      <alignment horizontal="justify" vertical="justify" wrapText="1"/>
    </xf>
    <xf numFmtId="0" fontId="51" fillId="0" borderId="0" xfId="0" applyFont="1" applyAlignment="1">
      <alignment horizontal="justify" vertical="justify" wrapText="1"/>
    </xf>
    <xf numFmtId="0" fontId="22" fillId="0" borderId="0" xfId="0" applyFont="1" applyAlignment="1">
      <alignment horizontal="center"/>
    </xf>
    <xf numFmtId="0" fontId="2" fillId="0" borderId="2" xfId="0" applyFont="1" applyBorder="1" applyAlignment="1">
      <alignment horizontal="center" vertical="center" wrapText="1"/>
    </xf>
    <xf numFmtId="0" fontId="2" fillId="0" borderId="7" xfId="0" applyFont="1" applyBorder="1" applyAlignment="1">
      <alignment horizontal="center" vertical="center" wrapText="1"/>
    </xf>
    <xf numFmtId="0" fontId="2" fillId="2" borderId="2" xfId="0" applyFont="1" applyFill="1" applyBorder="1" applyAlignment="1">
      <alignment horizontal="center" vertical="center"/>
    </xf>
    <xf numFmtId="0" fontId="2" fillId="2" borderId="7" xfId="0" applyFont="1" applyFill="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5" fillId="4" borderId="3" xfId="0" applyFont="1" applyFill="1" applyBorder="1" applyAlignment="1">
      <alignment horizontal="center"/>
    </xf>
    <xf numFmtId="0" fontId="25" fillId="4" borderId="5" xfId="0" applyFont="1" applyFill="1" applyBorder="1" applyAlignment="1">
      <alignment horizontal="center"/>
    </xf>
    <xf numFmtId="0" fontId="2" fillId="0" borderId="8" xfId="0" applyFont="1" applyBorder="1" applyAlignment="1">
      <alignment horizontal="right"/>
    </xf>
    <xf numFmtId="0" fontId="25" fillId="4" borderId="3" xfId="0" applyFont="1" applyFill="1" applyBorder="1" applyAlignment="1">
      <alignment horizontal="center" vertical="center"/>
    </xf>
    <xf numFmtId="0" fontId="25" fillId="4" borderId="5" xfId="0" applyFont="1" applyFill="1" applyBorder="1" applyAlignment="1">
      <alignment horizontal="center" vertical="center"/>
    </xf>
    <xf numFmtId="0" fontId="28" fillId="0" borderId="0" xfId="0" applyFont="1" applyAlignment="1">
      <alignment horizontal="center"/>
    </xf>
    <xf numFmtId="0" fontId="29" fillId="0" borderId="0" xfId="0" applyFont="1" applyAlignment="1">
      <alignment horizontal="center"/>
    </xf>
    <xf numFmtId="0" fontId="25" fillId="4" borderId="6" xfId="0" applyFont="1" applyFill="1" applyBorder="1" applyAlignment="1">
      <alignment horizontal="center"/>
    </xf>
    <xf numFmtId="0" fontId="25" fillId="4" borderId="8" xfId="0" applyFont="1" applyFill="1" applyBorder="1" applyAlignment="1">
      <alignment horizontal="center"/>
    </xf>
    <xf numFmtId="0" fontId="27" fillId="0" borderId="0" xfId="0" applyFont="1" applyFill="1" applyAlignment="1">
      <alignment horizontal="center"/>
    </xf>
    <xf numFmtId="0" fontId="25" fillId="4" borderId="4" xfId="0" applyFont="1" applyFill="1" applyBorder="1" applyAlignment="1">
      <alignment horizontal="center"/>
    </xf>
    <xf numFmtId="0" fontId="21" fillId="0" borderId="2" xfId="0" applyFont="1" applyFill="1" applyBorder="1" applyAlignment="1">
      <alignment horizontal="center" textRotation="90" wrapText="1"/>
    </xf>
    <xf numFmtId="0" fontId="21" fillId="0" borderId="7" xfId="0" applyFont="1" applyFill="1" applyBorder="1" applyAlignment="1">
      <alignment horizontal="center" textRotation="90" wrapText="1"/>
    </xf>
    <xf numFmtId="0" fontId="2" fillId="2" borderId="2"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6" borderId="3" xfId="0" applyFont="1" applyFill="1" applyBorder="1" applyAlignment="1">
      <alignment horizontal="center"/>
    </xf>
    <xf numFmtId="0" fontId="2" fillId="6" borderId="4" xfId="0" applyFont="1" applyFill="1" applyBorder="1" applyAlignment="1">
      <alignment horizontal="center"/>
    </xf>
    <xf numFmtId="0" fontId="2" fillId="6" borderId="5" xfId="0" applyFont="1" applyFill="1" applyBorder="1" applyAlignment="1">
      <alignment horizontal="center"/>
    </xf>
    <xf numFmtId="0" fontId="25" fillId="4" borderId="6" xfId="0" applyFont="1" applyFill="1" applyBorder="1" applyAlignment="1">
      <alignment horizontal="center" vertical="center"/>
    </xf>
    <xf numFmtId="0" fontId="25" fillId="4" borderId="8" xfId="0" applyFont="1" applyFill="1" applyBorder="1" applyAlignment="1">
      <alignment horizontal="center" vertical="center"/>
    </xf>
    <xf numFmtId="0" fontId="50" fillId="0" borderId="0" xfId="0" applyFont="1" applyAlignment="1">
      <alignment horizontal="left" wrapText="1"/>
    </xf>
    <xf numFmtId="0" fontId="22" fillId="0" borderId="0" xfId="0" applyFont="1" applyAlignment="1">
      <alignment horizontal="center" wrapText="1"/>
    </xf>
    <xf numFmtId="0" fontId="50" fillId="0" borderId="0" xfId="0" applyFont="1" applyAlignment="1">
      <alignment horizontal="left" vertical="top" wrapText="1"/>
    </xf>
    <xf numFmtId="166" fontId="33" fillId="2" borderId="11" xfId="1" applyNumberFormat="1" applyFont="1" applyFill="1" applyBorder="1" applyAlignment="1">
      <alignment horizontal="left" vertical="center"/>
    </xf>
    <xf numFmtId="166" fontId="33" fillId="2" borderId="14" xfId="1" applyNumberFormat="1" applyFont="1" applyFill="1" applyBorder="1" applyAlignment="1">
      <alignment horizontal="left" vertical="center"/>
    </xf>
    <xf numFmtId="165" fontId="36" fillId="4" borderId="3" xfId="1" applyNumberFormat="1" applyFont="1" applyFill="1" applyBorder="1" applyAlignment="1">
      <alignment horizontal="center" vertical="center"/>
    </xf>
    <xf numFmtId="165" fontId="36" fillId="4" borderId="4" xfId="1" applyNumberFormat="1" applyFont="1" applyFill="1" applyBorder="1" applyAlignment="1">
      <alignment horizontal="center" vertical="center"/>
    </xf>
    <xf numFmtId="165" fontId="36" fillId="4" borderId="5" xfId="1" applyNumberFormat="1" applyFont="1" applyFill="1" applyBorder="1" applyAlignment="1">
      <alignment horizontal="center" vertical="center"/>
    </xf>
    <xf numFmtId="0" fontId="33" fillId="2" borderId="11" xfId="1" applyFont="1" applyFill="1" applyBorder="1" applyAlignment="1">
      <alignment horizontal="left" vertical="center"/>
    </xf>
    <xf numFmtId="0" fontId="33" fillId="2" borderId="14" xfId="1" applyFont="1" applyFill="1" applyBorder="1" applyAlignment="1">
      <alignment horizontal="left" vertical="center"/>
    </xf>
    <xf numFmtId="165" fontId="33" fillId="0" borderId="3" xfId="1" applyNumberFormat="1" applyFont="1" applyBorder="1" applyAlignment="1">
      <alignment horizontal="center" vertical="center"/>
    </xf>
    <xf numFmtId="165" fontId="33" fillId="0" borderId="5" xfId="1" applyNumberFormat="1" applyFont="1" applyBorder="1" applyAlignment="1">
      <alignment horizontal="center" vertical="center"/>
    </xf>
    <xf numFmtId="0" fontId="34" fillId="0" borderId="3" xfId="1" applyFont="1" applyBorder="1" applyAlignment="1">
      <alignment horizontal="center" vertical="center"/>
    </xf>
    <xf numFmtId="0" fontId="34" fillId="0" borderId="5" xfId="1" applyFont="1" applyBorder="1" applyAlignment="1">
      <alignment horizontal="center" vertical="center"/>
    </xf>
    <xf numFmtId="166" fontId="33" fillId="2" borderId="1" xfId="1" applyNumberFormat="1" applyFont="1" applyFill="1" applyBorder="1" applyAlignment="1">
      <alignment horizontal="left" vertical="center"/>
    </xf>
    <xf numFmtId="166" fontId="33" fillId="2" borderId="24" xfId="1" applyNumberFormat="1" applyFont="1" applyFill="1" applyBorder="1" applyAlignment="1">
      <alignment horizontal="left" vertical="center"/>
    </xf>
    <xf numFmtId="0" fontId="22" fillId="0" borderId="0" xfId="0" applyFont="1" applyAlignment="1">
      <alignment horizontal="center" vertical="center" wrapText="1"/>
    </xf>
    <xf numFmtId="0" fontId="46" fillId="0" borderId="0" xfId="0" applyFont="1" applyAlignment="1">
      <alignment horizontal="left" vertical="justify" wrapText="1"/>
    </xf>
    <xf numFmtId="0" fontId="40" fillId="0" borderId="0" xfId="0" applyFont="1" applyAlignment="1">
      <alignment horizontal="justify" vertical="center" wrapText="1"/>
    </xf>
    <xf numFmtId="0" fontId="40" fillId="0" borderId="0" xfId="0" applyFont="1" applyAlignment="1">
      <alignment horizontal="left" vertical="center" wrapText="1"/>
    </xf>
    <xf numFmtId="0" fontId="39" fillId="0" borderId="0" xfId="0" applyFont="1" applyAlignment="1">
      <alignment horizontal="justify" vertical="center" wrapText="1"/>
    </xf>
  </cellXfs>
  <cellStyles count="90">
    <cellStyle name="20% - Accent1" xfId="2"/>
    <cellStyle name="20% - Accent2" xfId="3"/>
    <cellStyle name="20% - Accent3" xfId="4"/>
    <cellStyle name="20% - Accent4" xfId="5"/>
    <cellStyle name="20% - Accent5" xfId="6"/>
    <cellStyle name="20% - Accent6" xfId="7"/>
    <cellStyle name="20% - Isticanje1 2" xfId="8"/>
    <cellStyle name="20% - Isticanje2 2" xfId="9"/>
    <cellStyle name="20% - Isticanje3 2" xfId="10"/>
    <cellStyle name="20% - Isticanje4 2" xfId="11"/>
    <cellStyle name="20% - Isticanje5 2" xfId="12"/>
    <cellStyle name="20% - Isticanje6 2" xfId="13"/>
    <cellStyle name="40% - Accent1" xfId="14"/>
    <cellStyle name="40% - Accent2" xfId="15"/>
    <cellStyle name="40% - Accent3" xfId="16"/>
    <cellStyle name="40% - Accent4" xfId="17"/>
    <cellStyle name="40% - Accent5" xfId="18"/>
    <cellStyle name="40% - Accent6" xfId="19"/>
    <cellStyle name="40% - Isticanje1 2" xfId="20"/>
    <cellStyle name="40% - Isticanje2 2" xfId="21"/>
    <cellStyle name="40% - Isticanje3 2" xfId="22"/>
    <cellStyle name="40% - Isticanje4 2" xfId="23"/>
    <cellStyle name="40% - Isticanje5 2" xfId="24"/>
    <cellStyle name="40% - Isticanje6 2" xfId="25"/>
    <cellStyle name="60% - Accent1" xfId="26"/>
    <cellStyle name="60% - Accent2" xfId="27"/>
    <cellStyle name="60% - Accent3" xfId="28"/>
    <cellStyle name="60% - Accent4" xfId="29"/>
    <cellStyle name="60% - Accent5" xfId="30"/>
    <cellStyle name="60% - Accent6" xfId="31"/>
    <cellStyle name="60% - Isticanje1 2" xfId="32"/>
    <cellStyle name="60% - Isticanje2 2" xfId="33"/>
    <cellStyle name="60% - Isticanje3 2" xfId="34"/>
    <cellStyle name="60% - Isticanje4 2" xfId="35"/>
    <cellStyle name="60% - Isticanje5 2" xfId="36"/>
    <cellStyle name="60% - Isticanje6 2" xfId="37"/>
    <cellStyle name="Accent1" xfId="38"/>
    <cellStyle name="Accent2" xfId="39"/>
    <cellStyle name="Accent3" xfId="40"/>
    <cellStyle name="Accent4" xfId="41"/>
    <cellStyle name="Accent5" xfId="42"/>
    <cellStyle name="Accent6" xfId="43"/>
    <cellStyle name="Bad" xfId="44"/>
    <cellStyle name="Bilješka 2" xfId="45"/>
    <cellStyle name="Calculation" xfId="46"/>
    <cellStyle name="Check Cell" xfId="47"/>
    <cellStyle name="Dobro 2" xfId="48"/>
    <cellStyle name="Explanatory Text" xfId="49"/>
    <cellStyle name="Good" xfId="50"/>
    <cellStyle name="Heading 1" xfId="51"/>
    <cellStyle name="Heading 2" xfId="52"/>
    <cellStyle name="Heading 3" xfId="53"/>
    <cellStyle name="Heading 4" xfId="54"/>
    <cellStyle name="Input" xfId="55"/>
    <cellStyle name="Isticanje1 2" xfId="56"/>
    <cellStyle name="Isticanje2 2" xfId="57"/>
    <cellStyle name="Isticanje3 2" xfId="58"/>
    <cellStyle name="Isticanje4 2" xfId="59"/>
    <cellStyle name="Isticanje5 2" xfId="60"/>
    <cellStyle name="Isticanje6 2" xfId="61"/>
    <cellStyle name="Izlaz 2" xfId="62"/>
    <cellStyle name="Izračun 2" xfId="63"/>
    <cellStyle name="Linked Cell" xfId="64"/>
    <cellStyle name="Loše 2" xfId="65"/>
    <cellStyle name="Naslov 1 2" xfId="66"/>
    <cellStyle name="Naslov 2 2" xfId="67"/>
    <cellStyle name="Naslov 3 2" xfId="68"/>
    <cellStyle name="Naslov 4 2" xfId="69"/>
    <cellStyle name="Naslov 5" xfId="70"/>
    <cellStyle name="Neutral" xfId="71"/>
    <cellStyle name="Neutralno 2" xfId="72"/>
    <cellStyle name="Normalno" xfId="0" builtinId="0"/>
    <cellStyle name="Normalno 2" xfId="73"/>
    <cellStyle name="Normalno 2 2" xfId="1"/>
    <cellStyle name="Normalno 3" xfId="74"/>
    <cellStyle name="Normalno 4" xfId="75"/>
    <cellStyle name="Normalno 4 2" xfId="76"/>
    <cellStyle name="Normalno 5" xfId="77"/>
    <cellStyle name="Normalno 6" xfId="89"/>
    <cellStyle name="Note" xfId="78"/>
    <cellStyle name="Output" xfId="79"/>
    <cellStyle name="Povezana ćelija 2" xfId="80"/>
    <cellStyle name="Provjera ćelije 2" xfId="81"/>
    <cellStyle name="Tekst objašnjenja 2" xfId="82"/>
    <cellStyle name="Tekst upozorenja 2" xfId="83"/>
    <cellStyle name="Title" xfId="84"/>
    <cellStyle name="Total" xfId="85"/>
    <cellStyle name="Ukupni zbroj 2" xfId="86"/>
    <cellStyle name="Unos 2" xfId="87"/>
    <cellStyle name="Warning Text" xfId="88"/>
  </cellStyles>
  <dxfs count="0"/>
  <tableStyles count="0" defaultTableStyle="TableStyleMedium2" defaultPivotStyle="PivotStyleLight16"/>
  <colors>
    <mruColors>
      <color rgb="FFFC60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image" Target="../media/image1.jpeg"/></Relationships>
</file>

<file path=xl/charts/_rels/chart2.xml.rels><?xml version="1.0" encoding="UTF-8" standalone="yes"?>
<Relationships xmlns="http://schemas.openxmlformats.org/package/2006/relationships"><Relationship Id="rId1" Type="http://schemas.openxmlformats.org/officeDocument/2006/relationships/image" Target="../media/image1.jpeg"/></Relationships>
</file>

<file path=xl/charts/_rels/chart3.xml.rels><?xml version="1.0" encoding="UTF-8" standalone="yes"?>
<Relationships xmlns="http://schemas.openxmlformats.org/package/2006/relationships"><Relationship Id="rId1" Type="http://schemas.openxmlformats.org/officeDocument/2006/relationships/image" Target="../media/image1.jpeg"/></Relationships>
</file>

<file path=xl/charts/_rels/chart4.xml.rels><?xml version="1.0" encoding="UTF-8" standalone="yes"?>
<Relationships xmlns="http://schemas.openxmlformats.org/package/2006/relationships"><Relationship Id="rId1" Type="http://schemas.openxmlformats.org/officeDocument/2006/relationships/image" Target="../media/image1.jpeg"/></Relationships>
</file>

<file path=xl/charts/_rels/chart5.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3" Type="http://schemas.openxmlformats.org/officeDocument/2006/relationships/image" Target="../media/image1.jpeg"/><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Osiguranici prema kategorijama osiguranja - ukupno</a:t>
            </a:r>
          </a:p>
        </c:rich>
      </c:tx>
      <c:layout>
        <c:manualLayout>
          <c:xMode val="edge"/>
          <c:yMode val="edge"/>
          <c:x val="0.12373176179064574"/>
          <c:y val="0.90223792697290928"/>
        </c:manualLayout>
      </c:layout>
      <c:overlay val="0"/>
    </c:title>
    <c:autoTitleDeleted val="0"/>
    <c:view3D>
      <c:rotX val="15"/>
      <c:rotY val="20"/>
      <c:rAngAx val="0"/>
      <c:perspective val="0"/>
    </c:view3D>
    <c:floor>
      <c:thickness val="0"/>
    </c:floor>
    <c:sideWall>
      <c:thickness val="0"/>
    </c:sideWall>
    <c:backWall>
      <c:thickness val="0"/>
    </c:backWall>
    <c:plotArea>
      <c:layout>
        <c:manualLayout>
          <c:layoutTarget val="inner"/>
          <c:xMode val="edge"/>
          <c:yMode val="edge"/>
          <c:x val="1.8356207929000692E-2"/>
          <c:y val="4.2442305822883247E-2"/>
          <c:w val="0.95252909261955998"/>
          <c:h val="0.93128725575969673"/>
        </c:manualLayout>
      </c:layout>
      <c:pie3DChart>
        <c:varyColors val="1"/>
        <c:ser>
          <c:idx val="0"/>
          <c:order val="0"/>
          <c:spPr>
            <a:ln>
              <a:noFill/>
            </a:ln>
          </c:spPr>
          <c:explosion val="25"/>
          <c:dPt>
            <c:idx val="0"/>
            <c:bubble3D val="0"/>
            <c:explosion val="10"/>
            <c:spPr>
              <a:solidFill>
                <a:srgbClr val="E874E2"/>
              </a:solidFill>
              <a:ln>
                <a:noFill/>
              </a:ln>
            </c:spPr>
            <c:extLst>
              <c:ext xmlns:c16="http://schemas.microsoft.com/office/drawing/2014/chart" uri="{C3380CC4-5D6E-409C-BE32-E72D297353CC}">
                <c16:uniqueId val="{00000001-29F9-4FEF-8C75-DE151014DBAE}"/>
              </c:ext>
            </c:extLst>
          </c:dPt>
          <c:dPt>
            <c:idx val="1"/>
            <c:bubble3D val="0"/>
            <c:spPr>
              <a:solidFill>
                <a:srgbClr val="28D830"/>
              </a:solidFill>
              <a:ln>
                <a:noFill/>
              </a:ln>
            </c:spPr>
            <c:extLst>
              <c:ext xmlns:c16="http://schemas.microsoft.com/office/drawing/2014/chart" uri="{C3380CC4-5D6E-409C-BE32-E72D297353CC}">
                <c16:uniqueId val="{00000003-29F9-4FEF-8C75-DE151014DBAE}"/>
              </c:ext>
            </c:extLst>
          </c:dPt>
          <c:dPt>
            <c:idx val="2"/>
            <c:bubble3D val="0"/>
            <c:spPr>
              <a:solidFill>
                <a:srgbClr val="CC00CC"/>
              </a:solidFill>
              <a:ln>
                <a:noFill/>
              </a:ln>
            </c:spPr>
            <c:extLst>
              <c:ext xmlns:c16="http://schemas.microsoft.com/office/drawing/2014/chart" uri="{C3380CC4-5D6E-409C-BE32-E72D297353CC}">
                <c16:uniqueId val="{00000005-29F9-4FEF-8C75-DE151014DBAE}"/>
              </c:ext>
            </c:extLst>
          </c:dPt>
          <c:dPt>
            <c:idx val="3"/>
            <c:bubble3D val="0"/>
            <c:spPr>
              <a:solidFill>
                <a:srgbClr val="FFFF00"/>
              </a:solidFill>
              <a:ln>
                <a:noFill/>
              </a:ln>
            </c:spPr>
            <c:extLst>
              <c:ext xmlns:c16="http://schemas.microsoft.com/office/drawing/2014/chart" uri="{C3380CC4-5D6E-409C-BE32-E72D297353CC}">
                <c16:uniqueId val="{00000007-29F9-4FEF-8C75-DE151014DBAE}"/>
              </c:ext>
            </c:extLst>
          </c:dPt>
          <c:dPt>
            <c:idx val="4"/>
            <c:bubble3D val="0"/>
            <c:spPr>
              <a:solidFill>
                <a:srgbClr val="00FFFF"/>
              </a:solidFill>
              <a:ln>
                <a:noFill/>
              </a:ln>
            </c:spPr>
            <c:extLst>
              <c:ext xmlns:c16="http://schemas.microsoft.com/office/drawing/2014/chart" uri="{C3380CC4-5D6E-409C-BE32-E72D297353CC}">
                <c16:uniqueId val="{00000009-29F9-4FEF-8C75-DE151014DBAE}"/>
              </c:ext>
            </c:extLst>
          </c:dPt>
          <c:dPt>
            <c:idx val="5"/>
            <c:bubble3D val="0"/>
            <c:spPr>
              <a:solidFill>
                <a:srgbClr val="FF3300"/>
              </a:solidFill>
              <a:ln>
                <a:noFill/>
              </a:ln>
            </c:spPr>
            <c:extLst>
              <c:ext xmlns:c16="http://schemas.microsoft.com/office/drawing/2014/chart" uri="{C3380CC4-5D6E-409C-BE32-E72D297353CC}">
                <c16:uniqueId val="{0000000B-29F9-4FEF-8C75-DE151014DBAE}"/>
              </c:ext>
            </c:extLst>
          </c:dPt>
          <c:dPt>
            <c:idx val="6"/>
            <c:bubble3D val="0"/>
            <c:spPr>
              <a:solidFill>
                <a:srgbClr val="FF0000"/>
              </a:solidFill>
              <a:ln>
                <a:noFill/>
              </a:ln>
            </c:spPr>
            <c:extLst>
              <c:ext xmlns:c16="http://schemas.microsoft.com/office/drawing/2014/chart" uri="{C3380CC4-5D6E-409C-BE32-E72D297353CC}">
                <c16:uniqueId val="{0000000D-29F9-4FEF-8C75-DE151014DBAE}"/>
              </c:ext>
            </c:extLst>
          </c:dPt>
          <c:dLbls>
            <c:dLbl>
              <c:idx val="0"/>
              <c:layout>
                <c:manualLayout>
                  <c:x val="6.668820707756358E-2"/>
                  <c:y val="7.8028180687940318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29F9-4FEF-8C75-DE151014DBAE}"/>
                </c:ext>
              </c:extLst>
            </c:dLbl>
            <c:dLbl>
              <c:idx val="1"/>
              <c:layout>
                <c:manualLayout>
                  <c:x val="-8.2479862430989231E-2"/>
                  <c:y val="-7.43727871722401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29F9-4FEF-8C75-DE151014DBAE}"/>
                </c:ext>
              </c:extLst>
            </c:dLbl>
            <c:dLbl>
              <c:idx val="2"/>
              <c:layout>
                <c:manualLayout>
                  <c:x val="-0.20641433613901711"/>
                  <c:y val="-0.19516701201823455"/>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29F9-4FEF-8C75-DE151014DBAE}"/>
                </c:ext>
              </c:extLst>
            </c:dLbl>
            <c:dLbl>
              <c:idx val="3"/>
              <c:layout>
                <c:manualLayout>
                  <c:x val="-0.2081817359037017"/>
                  <c:y val="-0.2106541260391852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29F9-4FEF-8C75-DE151014DBAE}"/>
                </c:ext>
              </c:extLst>
            </c:dLbl>
            <c:dLbl>
              <c:idx val="4"/>
              <c:layout>
                <c:manualLayout>
                  <c:x val="-7.7157366198790364E-2"/>
                  <c:y val="-0.15847935969134599"/>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29F9-4FEF-8C75-DE151014DBAE}"/>
                </c:ext>
              </c:extLst>
            </c:dLbl>
            <c:dLbl>
              <c:idx val="5"/>
              <c:layout>
                <c:manualLayout>
                  <c:x val="0.12863100733098026"/>
                  <c:y val="-8.894941579169696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29F9-4FEF-8C75-DE151014DBAE}"/>
                </c:ext>
              </c:extLst>
            </c:dLbl>
            <c:dLbl>
              <c:idx val="6"/>
              <c:layout>
                <c:manualLayout>
                  <c:x val="0.14516191510543941"/>
                  <c:y val="6.7477828429341066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29F9-4FEF-8C75-DE151014DBAE}"/>
                </c:ext>
              </c:extLst>
            </c:dLbl>
            <c:numFmt formatCode="0.00%" sourceLinked="0"/>
            <c:spPr>
              <a:noFill/>
              <a:ln>
                <a:noFill/>
              </a:ln>
              <a:effectLst/>
            </c:spPr>
            <c:txPr>
              <a:bodyPr/>
              <a:lstStyle/>
              <a:p>
                <a:pPr>
                  <a:defRPr sz="8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1.'!$C$8:$C$14</c:f>
              <c:strCache>
                <c:ptCount val="7"/>
                <c:pt idx="0">
                  <c:v>Radnici kod pravnih osoba</c:v>
                </c:pt>
                <c:pt idx="1">
                  <c:v>Radnici kod fizičkih osoba</c:v>
                </c:pt>
                <c:pt idx="2">
                  <c:v>Obrtnici</c:v>
                </c:pt>
                <c:pt idx="3">
                  <c:v>Poljoprivrednici</c:v>
                </c:pt>
                <c:pt idx="4">
                  <c:v>Samostalne profesionalne djelatnosti </c:v>
                </c:pt>
                <c:pt idx="5">
                  <c:v>Osiguranici zaposleni kod međunarodnih organizacija u inozemstvu i hrvatski državljani zaposleni na teritoriju RH kod poslodavaca sa sjedištem u inozemstvu</c:v>
                </c:pt>
                <c:pt idx="6">
                  <c:v>Produženo osiguranje</c:v>
                </c:pt>
              </c:strCache>
            </c:strRef>
          </c:cat>
          <c:val>
            <c:numRef>
              <c:f>'T 1.'!$F$8:$F$14</c:f>
              <c:numCache>
                <c:formatCode>0</c:formatCode>
                <c:ptCount val="7"/>
                <c:pt idx="0">
                  <c:v>1440368</c:v>
                </c:pt>
                <c:pt idx="1">
                  <c:v>119164</c:v>
                </c:pt>
                <c:pt idx="2">
                  <c:v>80810</c:v>
                </c:pt>
                <c:pt idx="3">
                  <c:v>18372</c:v>
                </c:pt>
                <c:pt idx="4">
                  <c:v>18038</c:v>
                </c:pt>
                <c:pt idx="5">
                  <c:v>115</c:v>
                </c:pt>
                <c:pt idx="6">
                  <c:v>3947</c:v>
                </c:pt>
              </c:numCache>
            </c:numRef>
          </c:val>
          <c:extLst>
            <c:ext xmlns:c16="http://schemas.microsoft.com/office/drawing/2014/chart" uri="{C3380CC4-5D6E-409C-BE32-E72D297353CC}">
              <c16:uniqueId val="{0000000E-29F9-4FEF-8C75-DE151014DBA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4803149606299213" l="0.51181102362204722" r="0.51181102362204722" t="0.55118110236220474" header="0.31496062992125984" footer="0.31496062992125984"/>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a:t>
            </a:r>
            <a:r>
              <a:rPr lang="hr-HR" sz="1200" baseline="0"/>
              <a:t> osiguranika prema godinama života</a:t>
            </a:r>
            <a:endParaRPr lang="hr-HR" sz="1200"/>
          </a:p>
        </c:rich>
      </c:tx>
      <c:layout/>
      <c:overlay val="0"/>
    </c:title>
    <c:autoTitleDeleted val="0"/>
    <c:view3D>
      <c:rotX val="30"/>
      <c:rotY val="0"/>
      <c:rAngAx val="0"/>
      <c:perspective val="20"/>
    </c:view3D>
    <c:floor>
      <c:thickness val="0"/>
    </c:floor>
    <c:sideWall>
      <c:thickness val="0"/>
    </c:sideWall>
    <c:backWall>
      <c:thickness val="0"/>
    </c:backWall>
    <c:plotArea>
      <c:layout>
        <c:manualLayout>
          <c:layoutTarget val="inner"/>
          <c:xMode val="edge"/>
          <c:yMode val="edge"/>
          <c:x val="0.1638889714257416"/>
          <c:y val="9.605479768453673E-2"/>
          <c:w val="0.5805555555555556"/>
          <c:h val="0.89814814814814814"/>
        </c:manualLayout>
      </c:layout>
      <c:pie3DChart>
        <c:varyColors val="1"/>
        <c:ser>
          <c:idx val="0"/>
          <c:order val="0"/>
          <c:explosion val="8"/>
          <c:dPt>
            <c:idx val="0"/>
            <c:bubble3D val="0"/>
            <c:spPr>
              <a:solidFill>
                <a:srgbClr val="FA06FA"/>
              </a:solidFill>
            </c:spPr>
            <c:extLst>
              <c:ext xmlns:c16="http://schemas.microsoft.com/office/drawing/2014/chart" uri="{C3380CC4-5D6E-409C-BE32-E72D297353CC}">
                <c16:uniqueId val="{00000001-D192-48EC-9778-93656CBDB09C}"/>
              </c:ext>
            </c:extLst>
          </c:dPt>
          <c:dPt>
            <c:idx val="1"/>
            <c:bubble3D val="0"/>
            <c:spPr>
              <a:solidFill>
                <a:srgbClr val="52E84A"/>
              </a:solidFill>
            </c:spPr>
            <c:extLst>
              <c:ext xmlns:c16="http://schemas.microsoft.com/office/drawing/2014/chart" uri="{C3380CC4-5D6E-409C-BE32-E72D297353CC}">
                <c16:uniqueId val="{00000003-D192-48EC-9778-93656CBDB09C}"/>
              </c:ext>
            </c:extLst>
          </c:dPt>
          <c:dPt>
            <c:idx val="2"/>
            <c:bubble3D val="0"/>
            <c:spPr>
              <a:solidFill>
                <a:srgbClr val="FF99FF"/>
              </a:solidFill>
            </c:spPr>
            <c:extLst>
              <c:ext xmlns:c16="http://schemas.microsoft.com/office/drawing/2014/chart" uri="{C3380CC4-5D6E-409C-BE32-E72D297353CC}">
                <c16:uniqueId val="{00000005-D192-48EC-9778-93656CBDB09C}"/>
              </c:ext>
            </c:extLst>
          </c:dPt>
          <c:dPt>
            <c:idx val="3"/>
            <c:bubble3D val="0"/>
            <c:spPr>
              <a:solidFill>
                <a:srgbClr val="00FFFF"/>
              </a:solidFill>
            </c:spPr>
            <c:extLst>
              <c:ext xmlns:c16="http://schemas.microsoft.com/office/drawing/2014/chart" uri="{C3380CC4-5D6E-409C-BE32-E72D297353CC}">
                <c16:uniqueId val="{00000007-D192-48EC-9778-93656CBDB09C}"/>
              </c:ext>
            </c:extLst>
          </c:dPt>
          <c:dLbls>
            <c:dLbl>
              <c:idx val="0"/>
              <c:layout>
                <c:manualLayout>
                  <c:x val="2.2749736873056706E-2"/>
                  <c:y val="-9.4293100008023142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D192-48EC-9778-93656CBDB09C}"/>
                </c:ext>
              </c:extLst>
            </c:dLbl>
            <c:dLbl>
              <c:idx val="1"/>
              <c:layout>
                <c:manualLayout>
                  <c:x val="-5.8488256546507876E-2"/>
                  <c:y val="0"/>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D192-48EC-9778-93656CBDB09C}"/>
                </c:ext>
              </c:extLst>
            </c:dLbl>
            <c:dLbl>
              <c:idx val="2"/>
              <c:layout>
                <c:manualLayout>
                  <c:x val="8.836240044151042E-4"/>
                  <c:y val="-0.12430681093211318"/>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D192-48EC-9778-93656CBDB09C}"/>
                </c:ext>
              </c:extLst>
            </c:dLbl>
            <c:dLbl>
              <c:idx val="3"/>
              <c:layout>
                <c:manualLayout>
                  <c:x val="0.10567845284373124"/>
                  <c:y val="-7.2595719221033403E-2"/>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D192-48EC-9778-93656CBDB09C}"/>
                </c:ext>
              </c:extLst>
            </c:dLbl>
            <c:numFmt formatCode="0.00%" sourceLinked="0"/>
            <c:spPr>
              <a:noFill/>
              <a:ln>
                <a:noFill/>
              </a:ln>
              <a:effectLst/>
            </c:spPr>
            <c:txPr>
              <a:bodyPr/>
              <a:lstStyle/>
              <a:p>
                <a:pPr>
                  <a:defRPr sz="1000" b="1" baseline="0">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2.'!$D$5:$G$5</c:f>
              <c:strCache>
                <c:ptCount val="4"/>
                <c:pt idx="0">
                  <c:v>Osiguranici mlađi
od 40 godina</c:v>
                </c:pt>
                <c:pt idx="1">
                  <c:v>Osiguranici koji imaju
 40 godina ili više, a manje od 50 godina</c:v>
                </c:pt>
                <c:pt idx="2">
                  <c:v>Osiguranici koji imaju
 50 godina ili više, a manje od 60 godina</c:v>
                </c:pt>
                <c:pt idx="3">
                  <c:v>Osiguranici koji imaju
60 godina i više</c:v>
                </c:pt>
              </c:strCache>
            </c:strRef>
          </c:cat>
          <c:val>
            <c:numRef>
              <c:f>'T 2.'!$D$14:$G$14</c:f>
              <c:numCache>
                <c:formatCode>0</c:formatCode>
                <c:ptCount val="4"/>
                <c:pt idx="0">
                  <c:v>724953</c:v>
                </c:pt>
                <c:pt idx="1">
                  <c:v>455204</c:v>
                </c:pt>
                <c:pt idx="2">
                  <c:v>367160</c:v>
                </c:pt>
                <c:pt idx="3">
                  <c:v>133497</c:v>
                </c:pt>
              </c:numCache>
            </c:numRef>
          </c:val>
          <c:extLst>
            <c:ext xmlns:c16="http://schemas.microsoft.com/office/drawing/2014/chart" uri="{C3380CC4-5D6E-409C-BE32-E72D297353CC}">
              <c16:uniqueId val="{00000008-D192-48EC-9778-93656CBDB09C}"/>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hr-HR" sz="1200"/>
              <a:t>Struktura osiguranika prema spolu</a:t>
            </a:r>
          </a:p>
        </c:rich>
      </c:tx>
      <c:layout/>
      <c:overlay val="0"/>
    </c:title>
    <c:autoTitleDeleted val="0"/>
    <c:view3D>
      <c:rotX val="30"/>
      <c:rotY val="0"/>
      <c:rAngAx val="0"/>
    </c:view3D>
    <c:floor>
      <c:thickness val="0"/>
    </c:floor>
    <c:sideWall>
      <c:thickness val="0"/>
    </c:sideWall>
    <c:backWall>
      <c:thickness val="0"/>
    </c:backWall>
    <c:plotArea>
      <c:layout>
        <c:manualLayout>
          <c:layoutTarget val="inner"/>
          <c:xMode val="edge"/>
          <c:yMode val="edge"/>
          <c:x val="6.2499834579501083E-2"/>
          <c:y val="0.14389471100285126"/>
          <c:w val="0.82570061095304259"/>
          <c:h val="0.7436094588895813"/>
        </c:manualLayout>
      </c:layout>
      <c:pie3DChart>
        <c:varyColors val="1"/>
        <c:ser>
          <c:idx val="0"/>
          <c:order val="0"/>
          <c:spPr>
            <a:solidFill>
              <a:srgbClr val="FA06FA"/>
            </a:solidFill>
          </c:spPr>
          <c:dPt>
            <c:idx val="0"/>
            <c:bubble3D val="0"/>
            <c:explosion val="8"/>
            <c:spPr>
              <a:solidFill>
                <a:srgbClr val="002060"/>
              </a:solidFill>
            </c:spPr>
            <c:extLst>
              <c:ext xmlns:c16="http://schemas.microsoft.com/office/drawing/2014/chart" uri="{C3380CC4-5D6E-409C-BE32-E72D297353CC}">
                <c16:uniqueId val="{00000001-C212-4CE6-BBF5-B0922572D5CE}"/>
              </c:ext>
            </c:extLst>
          </c:dPt>
          <c:dPt>
            <c:idx val="1"/>
            <c:bubble3D val="0"/>
            <c:explosion val="5"/>
            <c:spPr>
              <a:solidFill>
                <a:srgbClr val="FF0000"/>
              </a:solidFill>
            </c:spPr>
            <c:extLst>
              <c:ext xmlns:c16="http://schemas.microsoft.com/office/drawing/2014/chart" uri="{C3380CC4-5D6E-409C-BE32-E72D297353CC}">
                <c16:uniqueId val="{00000002-C212-4CE6-BBF5-B0922572D5CE}"/>
              </c:ext>
            </c:extLst>
          </c:dPt>
          <c:dLbls>
            <c:dLbl>
              <c:idx val="0"/>
              <c:layout>
                <c:manualLayout>
                  <c:x val="-0.23710946084346091"/>
                  <c:y val="-0.10929213595136057"/>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C212-4CE6-BBF5-B0922572D5CE}"/>
                </c:ext>
              </c:extLst>
            </c:dLbl>
            <c:dLbl>
              <c:idx val="1"/>
              <c:layout>
                <c:manualLayout>
                  <c:x val="0.19489146795039244"/>
                  <c:y val="6.4076547393601118E-3"/>
                </c:manualLayout>
              </c:layou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C212-4CE6-BBF5-B0922572D5CE}"/>
                </c:ext>
              </c:extLst>
            </c:dLbl>
            <c:numFmt formatCode="0.00%" sourceLinked="0"/>
            <c:spPr>
              <a:noFill/>
              <a:ln>
                <a:noFill/>
              </a:ln>
              <a:effectLst/>
            </c:spPr>
            <c:txPr>
              <a:bodyPr/>
              <a:lstStyle/>
              <a:p>
                <a:pPr>
                  <a:defRPr sz="1200" b="1" baseline="0">
                    <a:solidFill>
                      <a:schemeClr val="bg1"/>
                    </a:solidFill>
                    <a:latin typeface="+mn-lt"/>
                    <a:cs typeface="Arial" pitchFamily="34" charset="0"/>
                  </a:defRPr>
                </a:pPr>
                <a:endParaRPr lang="sr-Latn-RS"/>
              </a:p>
            </c:txPr>
            <c:showLegendKey val="0"/>
            <c:showVal val="0"/>
            <c:showCatName val="1"/>
            <c:showSerName val="0"/>
            <c:showPercent val="1"/>
            <c:showBubbleSize val="0"/>
            <c:showLeaderLines val="1"/>
            <c:extLst>
              <c:ext xmlns:c15="http://schemas.microsoft.com/office/drawing/2012/chart" uri="{CE6537A1-D6FC-4f65-9D91-7224C49458BB}"/>
            </c:extLst>
          </c:dLbls>
          <c:cat>
            <c:strRef>
              <c:f>'T 3.'!$E$5:$F$5</c:f>
              <c:strCache>
                <c:ptCount val="2"/>
                <c:pt idx="0">
                  <c:v>Muškarci</c:v>
                </c:pt>
                <c:pt idx="1">
                  <c:v>Žene</c:v>
                </c:pt>
              </c:strCache>
            </c:strRef>
          </c:cat>
          <c:val>
            <c:numRef>
              <c:f>'T 3.'!$E$29:$F$29</c:f>
              <c:numCache>
                <c:formatCode>0</c:formatCode>
                <c:ptCount val="2"/>
                <c:pt idx="0">
                  <c:v>890635</c:v>
                </c:pt>
                <c:pt idx="1">
                  <c:v>790179</c:v>
                </c:pt>
              </c:numCache>
            </c:numRef>
          </c:val>
          <c:extLst>
            <c:ext xmlns:c16="http://schemas.microsoft.com/office/drawing/2014/chart" uri="{C3380CC4-5D6E-409C-BE32-E72D297353CC}">
              <c16:uniqueId val="{00000003-C212-4CE6-BBF5-B0922572D5CE}"/>
            </c:ext>
          </c:extLst>
        </c:ser>
        <c:dLbls>
          <c:showLegendKey val="0"/>
          <c:showVal val="1"/>
          <c:showCatName val="0"/>
          <c:showSerName val="0"/>
          <c:showPercent val="0"/>
          <c:showBubbleSize val="0"/>
          <c:showLeaderLines val="1"/>
        </c:dLbls>
      </c:pie3DChart>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latin typeface="+mn-lt"/>
                <a:cs typeface="Arial" pitchFamily="34" charset="0"/>
              </a:defRPr>
            </a:pPr>
            <a:r>
              <a:rPr lang="hr-HR" sz="1200">
                <a:latin typeface="+mn-lt"/>
                <a:cs typeface="Arial" pitchFamily="34" charset="0"/>
              </a:rPr>
              <a:t>Osiguranici prema županijama</a:t>
            </a:r>
          </a:p>
        </c:rich>
      </c:tx>
      <c:layout/>
      <c:overlay val="0"/>
    </c:title>
    <c:autoTitleDeleted val="0"/>
    <c:view3D>
      <c:rotX val="15"/>
      <c:rotY val="20"/>
      <c:rAngAx val="1"/>
    </c:view3D>
    <c:floor>
      <c:thickness val="0"/>
    </c:floor>
    <c:sideWall>
      <c:thickness val="0"/>
    </c:sideWall>
    <c:backWall>
      <c:thickness val="0"/>
    </c:backWall>
    <c:plotArea>
      <c:layout>
        <c:manualLayout>
          <c:layoutTarget val="inner"/>
          <c:xMode val="edge"/>
          <c:yMode val="edge"/>
          <c:x val="7.4486262611668949E-2"/>
          <c:y val="9.8786961762367606E-2"/>
          <c:w val="0.9164455360511129"/>
          <c:h val="0.48986601414922776"/>
        </c:manualLayout>
      </c:layout>
      <c:bar3DChart>
        <c:barDir val="col"/>
        <c:grouping val="clustered"/>
        <c:varyColors val="0"/>
        <c:ser>
          <c:idx val="0"/>
          <c:order val="0"/>
          <c:spPr>
            <a:solidFill>
              <a:srgbClr val="002060"/>
            </a:solidFill>
          </c:spPr>
          <c:invertIfNegative val="0"/>
          <c:cat>
            <c:strRef>
              <c:f>'T 4.'!$C$7:$C$27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4.'!$K$7:$K$27</c:f>
              <c:numCache>
                <c:formatCode>0</c:formatCode>
                <c:ptCount val="21"/>
                <c:pt idx="0">
                  <c:v>91971</c:v>
                </c:pt>
                <c:pt idx="1">
                  <c:v>39973</c:v>
                </c:pt>
                <c:pt idx="2">
                  <c:v>43000</c:v>
                </c:pt>
                <c:pt idx="3">
                  <c:v>37776</c:v>
                </c:pt>
                <c:pt idx="4">
                  <c:v>69007</c:v>
                </c:pt>
                <c:pt idx="5">
                  <c:v>36159</c:v>
                </c:pt>
                <c:pt idx="6">
                  <c:v>32361</c:v>
                </c:pt>
                <c:pt idx="7">
                  <c:v>125654</c:v>
                </c:pt>
                <c:pt idx="8">
                  <c:v>18206</c:v>
                </c:pt>
                <c:pt idx="9">
                  <c:v>21697</c:v>
                </c:pt>
                <c:pt idx="10">
                  <c:v>19913</c:v>
                </c:pt>
                <c:pt idx="11">
                  <c:v>42610</c:v>
                </c:pt>
                <c:pt idx="12">
                  <c:v>66547</c:v>
                </c:pt>
                <c:pt idx="13">
                  <c:v>92695</c:v>
                </c:pt>
                <c:pt idx="14">
                  <c:v>37663</c:v>
                </c:pt>
                <c:pt idx="15">
                  <c:v>44578</c:v>
                </c:pt>
                <c:pt idx="16">
                  <c:v>175892</c:v>
                </c:pt>
                <c:pt idx="17">
                  <c:v>107752</c:v>
                </c:pt>
                <c:pt idx="18">
                  <c:v>53938</c:v>
                </c:pt>
                <c:pt idx="19">
                  <c:v>42884</c:v>
                </c:pt>
                <c:pt idx="20">
                  <c:v>480538</c:v>
                </c:pt>
              </c:numCache>
            </c:numRef>
          </c:val>
          <c:extLst>
            <c:ext xmlns:c16="http://schemas.microsoft.com/office/drawing/2014/chart" uri="{C3380CC4-5D6E-409C-BE32-E72D297353CC}">
              <c16:uniqueId val="{00000000-E53C-4DF4-852E-90ED27E1EECB}"/>
            </c:ext>
          </c:extLst>
        </c:ser>
        <c:dLbls>
          <c:showLegendKey val="0"/>
          <c:showVal val="0"/>
          <c:showCatName val="0"/>
          <c:showSerName val="0"/>
          <c:showPercent val="0"/>
          <c:showBubbleSize val="0"/>
        </c:dLbls>
        <c:gapWidth val="58"/>
        <c:shape val="box"/>
        <c:axId val="85684608"/>
        <c:axId val="85686528"/>
        <c:axId val="0"/>
      </c:bar3DChart>
      <c:catAx>
        <c:axId val="85684608"/>
        <c:scaling>
          <c:orientation val="minMax"/>
        </c:scaling>
        <c:delete val="0"/>
        <c:axPos val="b"/>
        <c:title>
          <c:tx>
            <c:rich>
              <a:bodyPr/>
              <a:lstStyle/>
              <a:p>
                <a:pPr>
                  <a:defRPr sz="800" b="1">
                    <a:latin typeface="Arial" pitchFamily="34" charset="0"/>
                    <a:cs typeface="Arial" pitchFamily="34" charset="0"/>
                  </a:defRPr>
                </a:pPr>
                <a:r>
                  <a:rPr lang="en-US" sz="800" b="1">
                    <a:latin typeface="Arial" pitchFamily="34" charset="0"/>
                    <a:cs typeface="Arial" pitchFamily="34" charset="0"/>
                  </a:rPr>
                  <a:t>Županija</a:t>
                </a:r>
              </a:p>
            </c:rich>
          </c:tx>
          <c:layout>
            <c:manualLayout>
              <c:xMode val="edge"/>
              <c:yMode val="edge"/>
              <c:x val="0.57748015443023748"/>
              <c:y val="0.92663909505306585"/>
            </c:manualLayout>
          </c:layout>
          <c:overlay val="0"/>
        </c:title>
        <c:numFmt formatCode="General" sourceLinked="0"/>
        <c:majorTickMark val="out"/>
        <c:minorTickMark val="none"/>
        <c:tickLblPos val="nextTo"/>
        <c:txPr>
          <a:bodyPr rot="-5400000" vert="horz"/>
          <a:lstStyle/>
          <a:p>
            <a:pPr>
              <a:defRPr sz="800">
                <a:solidFill>
                  <a:srgbClr val="002060"/>
                </a:solidFill>
                <a:latin typeface="+mn-lt"/>
                <a:cs typeface="Arial" pitchFamily="34" charset="0"/>
              </a:defRPr>
            </a:pPr>
            <a:endParaRPr lang="sr-Latn-RS"/>
          </a:p>
        </c:txPr>
        <c:crossAx val="85686528"/>
        <c:crosses val="autoZero"/>
        <c:auto val="1"/>
        <c:lblAlgn val="ctr"/>
        <c:lblOffset val="100"/>
        <c:noMultiLvlLbl val="0"/>
      </c:catAx>
      <c:valAx>
        <c:axId val="85686528"/>
        <c:scaling>
          <c:orientation val="minMax"/>
        </c:scaling>
        <c:delete val="0"/>
        <c:axPos val="l"/>
        <c:majorGridlines>
          <c:spPr>
            <a:ln>
              <a:noFill/>
            </a:ln>
          </c:spPr>
        </c:majorGridlines>
        <c:title>
          <c:tx>
            <c:rich>
              <a:bodyPr rot="-5400000" vert="horz"/>
              <a:lstStyle/>
              <a:p>
                <a:pPr>
                  <a:defRPr sz="800" b="0">
                    <a:latin typeface="Arial" pitchFamily="34" charset="0"/>
                    <a:cs typeface="Arial" pitchFamily="34" charset="0"/>
                  </a:defRPr>
                </a:pPr>
                <a:r>
                  <a:rPr lang="hr-HR" sz="800" b="0">
                    <a:latin typeface="Arial" pitchFamily="34" charset="0"/>
                    <a:cs typeface="Arial" pitchFamily="34" charset="0"/>
                  </a:rPr>
                  <a:t>Broj osiguranika</a:t>
                </a:r>
              </a:p>
            </c:rich>
          </c:tx>
          <c:layout>
            <c:manualLayout>
              <c:xMode val="edge"/>
              <c:yMode val="edge"/>
              <c:x val="1.056996315827494E-2"/>
              <c:y val="0.22830388575749341"/>
            </c:manualLayout>
          </c:layout>
          <c:overlay val="0"/>
        </c:title>
        <c:numFmt formatCode="0" sourceLinked="1"/>
        <c:majorTickMark val="out"/>
        <c:minorTickMark val="none"/>
        <c:tickLblPos val="nextTo"/>
        <c:txPr>
          <a:bodyPr/>
          <a:lstStyle/>
          <a:p>
            <a:pPr>
              <a:defRPr sz="700">
                <a:latin typeface="Arial" pitchFamily="34" charset="0"/>
                <a:cs typeface="Arial" pitchFamily="34" charset="0"/>
              </a:defRPr>
            </a:pPr>
            <a:endParaRPr lang="sr-Latn-RS"/>
          </a:p>
        </c:txPr>
        <c:crossAx val="85684608"/>
        <c:crosses val="autoZero"/>
        <c:crossBetween val="between"/>
      </c:valAx>
    </c:plotArea>
    <c:plotVisOnly val="1"/>
    <c:dispBlanksAs val="gap"/>
    <c:showDLblsOverMax val="0"/>
  </c:chart>
  <c:spPr>
    <a:blipFill>
      <a:blip xmlns:r="http://schemas.openxmlformats.org/officeDocument/2006/relationships" r:embed="rId1"/>
      <a:tile tx="0" ty="0" sx="100000" sy="100000" flip="none" algn="tl"/>
    </a:blipFill>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a:t>
            </a:r>
          </a:p>
          <a:p>
            <a:pPr>
              <a:defRPr sz="900">
                <a:solidFill>
                  <a:srgbClr val="002060"/>
                </a:solidFill>
              </a:defRPr>
            </a:pPr>
            <a:r>
              <a:rPr lang="hr-HR" sz="900">
                <a:solidFill>
                  <a:srgbClr val="002060"/>
                </a:solidFill>
              </a:rPr>
              <a:t>PREMA DJELATNOSTIMA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6463169376555204E-2"/>
          <c:y val="0.12596774193548388"/>
          <c:w val="0.91972730681392101"/>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5.'!$D$6:$D$26</c:f>
              <c:numCache>
                <c:formatCode>0</c:formatCode>
                <c:ptCount val="21"/>
                <c:pt idx="0">
                  <c:v>434</c:v>
                </c:pt>
                <c:pt idx="1">
                  <c:v>56</c:v>
                </c:pt>
                <c:pt idx="2">
                  <c:v>2602</c:v>
                </c:pt>
                <c:pt idx="3">
                  <c:v>52</c:v>
                </c:pt>
                <c:pt idx="4">
                  <c:v>327</c:v>
                </c:pt>
                <c:pt idx="5">
                  <c:v>2530</c:v>
                </c:pt>
                <c:pt idx="6">
                  <c:v>2738</c:v>
                </c:pt>
                <c:pt idx="7">
                  <c:v>2157</c:v>
                </c:pt>
                <c:pt idx="8">
                  <c:v>1046</c:v>
                </c:pt>
                <c:pt idx="9">
                  <c:v>300</c:v>
                </c:pt>
                <c:pt idx="10">
                  <c:v>113</c:v>
                </c:pt>
                <c:pt idx="11">
                  <c:v>190</c:v>
                </c:pt>
                <c:pt idx="12">
                  <c:v>1999</c:v>
                </c:pt>
                <c:pt idx="13">
                  <c:v>2141</c:v>
                </c:pt>
                <c:pt idx="14">
                  <c:v>49</c:v>
                </c:pt>
                <c:pt idx="15">
                  <c:v>282</c:v>
                </c:pt>
                <c:pt idx="16">
                  <c:v>479</c:v>
                </c:pt>
                <c:pt idx="17">
                  <c:v>219</c:v>
                </c:pt>
                <c:pt idx="18">
                  <c:v>297</c:v>
                </c:pt>
                <c:pt idx="19">
                  <c:v>11</c:v>
                </c:pt>
                <c:pt idx="20">
                  <c:v>1</c:v>
                </c:pt>
              </c:numCache>
            </c:numRef>
          </c:val>
          <c:extLst>
            <c:ext xmlns:c16="http://schemas.microsoft.com/office/drawing/2014/chart" uri="{C3380CC4-5D6E-409C-BE32-E72D297353CC}">
              <c16:uniqueId val="{00000000-AABC-40BC-ACE4-2F2367852BB9}"/>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5.'!$B$6:$B$26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5.'!$E$6:$E$26</c:f>
              <c:numCache>
                <c:formatCode>0</c:formatCode>
                <c:ptCount val="21"/>
                <c:pt idx="0">
                  <c:v>192</c:v>
                </c:pt>
                <c:pt idx="1">
                  <c:v>8</c:v>
                </c:pt>
                <c:pt idx="2">
                  <c:v>956</c:v>
                </c:pt>
                <c:pt idx="3">
                  <c:v>6</c:v>
                </c:pt>
                <c:pt idx="4">
                  <c:v>37</c:v>
                </c:pt>
                <c:pt idx="5">
                  <c:v>369</c:v>
                </c:pt>
                <c:pt idx="6">
                  <c:v>1911</c:v>
                </c:pt>
                <c:pt idx="7">
                  <c:v>189</c:v>
                </c:pt>
                <c:pt idx="8">
                  <c:v>1286</c:v>
                </c:pt>
                <c:pt idx="9">
                  <c:v>161</c:v>
                </c:pt>
                <c:pt idx="10">
                  <c:v>97</c:v>
                </c:pt>
                <c:pt idx="11">
                  <c:v>143</c:v>
                </c:pt>
                <c:pt idx="12">
                  <c:v>1537</c:v>
                </c:pt>
                <c:pt idx="13">
                  <c:v>952</c:v>
                </c:pt>
                <c:pt idx="14">
                  <c:v>47</c:v>
                </c:pt>
                <c:pt idx="15">
                  <c:v>323</c:v>
                </c:pt>
                <c:pt idx="16">
                  <c:v>1003</c:v>
                </c:pt>
                <c:pt idx="17">
                  <c:v>102</c:v>
                </c:pt>
                <c:pt idx="18">
                  <c:v>390</c:v>
                </c:pt>
                <c:pt idx="19">
                  <c:v>21</c:v>
                </c:pt>
                <c:pt idx="20">
                  <c:v>0</c:v>
                </c:pt>
              </c:numCache>
            </c:numRef>
          </c:val>
          <c:extLst>
            <c:ext xmlns:c16="http://schemas.microsoft.com/office/drawing/2014/chart" uri="{C3380CC4-5D6E-409C-BE32-E72D297353CC}">
              <c16:uniqueId val="{00000001-AABC-40BC-ACE4-2F2367852BB9}"/>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76578004486111284"/>
          <c:y val="0.27401853529370773"/>
          <c:w val="0.15021349310334592"/>
          <c:h val="0.11432536640884491"/>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900">
                <a:solidFill>
                  <a:srgbClr val="002060"/>
                </a:solidFill>
              </a:rPr>
              <a:t>KORISNICI STAROSNIH, PRIJEVREMENIH STAROSNIH I OBITELJSKIH MIROVINA OSTVARENIH PREMA ZOMO-u, DVO-u I ZOHBDR-u KOJI RADE DO POLOVICE PUNOG RADNOG VREMENA I PRIMAJU MIROVINU PREMA ŽUPANIJAMA I SPOLU </a:t>
            </a:r>
          </a:p>
        </c:rich>
      </c:tx>
      <c:layout/>
      <c:overlay val="0"/>
      <c:spPr>
        <a:noFill/>
        <a:ln>
          <a:noFill/>
        </a:ln>
        <a:effectLst/>
      </c:spPr>
      <c:txPr>
        <a:bodyPr rot="0" spcFirstLastPara="1" vertOverflow="ellipsis" vert="horz" wrap="square" anchor="ctr" anchorCtr="1"/>
        <a:lstStyle/>
        <a:p>
          <a:pPr>
            <a:defRPr sz="9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6.'!$E$5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6.'!$E$7:$E$27</c:f>
              <c:numCache>
                <c:formatCode>0</c:formatCode>
                <c:ptCount val="21"/>
                <c:pt idx="0">
                  <c:v>1025</c:v>
                </c:pt>
                <c:pt idx="1">
                  <c:v>365</c:v>
                </c:pt>
                <c:pt idx="2">
                  <c:v>386</c:v>
                </c:pt>
                <c:pt idx="3">
                  <c:v>499</c:v>
                </c:pt>
                <c:pt idx="4">
                  <c:v>632</c:v>
                </c:pt>
                <c:pt idx="5">
                  <c:v>235</c:v>
                </c:pt>
                <c:pt idx="6">
                  <c:v>277</c:v>
                </c:pt>
                <c:pt idx="7">
                  <c:v>1740</c:v>
                </c:pt>
                <c:pt idx="8">
                  <c:v>151</c:v>
                </c:pt>
                <c:pt idx="9">
                  <c:v>174</c:v>
                </c:pt>
                <c:pt idx="10">
                  <c:v>164</c:v>
                </c:pt>
                <c:pt idx="11">
                  <c:v>466</c:v>
                </c:pt>
                <c:pt idx="12">
                  <c:v>720</c:v>
                </c:pt>
                <c:pt idx="13">
                  <c:v>906</c:v>
                </c:pt>
                <c:pt idx="14">
                  <c:v>380</c:v>
                </c:pt>
                <c:pt idx="15">
                  <c:v>374</c:v>
                </c:pt>
                <c:pt idx="16">
                  <c:v>2095</c:v>
                </c:pt>
                <c:pt idx="17">
                  <c:v>1380</c:v>
                </c:pt>
                <c:pt idx="18">
                  <c:v>604</c:v>
                </c:pt>
                <c:pt idx="19">
                  <c:v>402</c:v>
                </c:pt>
                <c:pt idx="20">
                  <c:v>5051</c:v>
                </c:pt>
              </c:numCache>
            </c:numRef>
          </c:val>
          <c:extLst>
            <c:ext xmlns:c16="http://schemas.microsoft.com/office/drawing/2014/chart" uri="{C3380CC4-5D6E-409C-BE32-E72D297353CC}">
              <c16:uniqueId val="{00000000-D0B7-48D2-AEA0-A68870583D45}"/>
            </c:ext>
          </c:extLst>
        </c:ser>
        <c:ser>
          <c:idx val="1"/>
          <c:order val="1"/>
          <c:tx>
            <c:strRef>
              <c:f>'T 6.'!$F$5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6.'!$C$7:$D$27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6.'!$F$7:$F$27</c:f>
              <c:numCache>
                <c:formatCode>0</c:formatCode>
                <c:ptCount val="21"/>
                <c:pt idx="0">
                  <c:v>498</c:v>
                </c:pt>
                <c:pt idx="1">
                  <c:v>180</c:v>
                </c:pt>
                <c:pt idx="2">
                  <c:v>182</c:v>
                </c:pt>
                <c:pt idx="3">
                  <c:v>231</c:v>
                </c:pt>
                <c:pt idx="4">
                  <c:v>374</c:v>
                </c:pt>
                <c:pt idx="5">
                  <c:v>142</c:v>
                </c:pt>
                <c:pt idx="6">
                  <c:v>149</c:v>
                </c:pt>
                <c:pt idx="7">
                  <c:v>1097</c:v>
                </c:pt>
                <c:pt idx="8">
                  <c:v>91</c:v>
                </c:pt>
                <c:pt idx="9">
                  <c:v>81</c:v>
                </c:pt>
                <c:pt idx="10">
                  <c:v>69</c:v>
                </c:pt>
                <c:pt idx="11">
                  <c:v>132</c:v>
                </c:pt>
                <c:pt idx="12">
                  <c:v>325</c:v>
                </c:pt>
                <c:pt idx="13">
                  <c:v>366</c:v>
                </c:pt>
                <c:pt idx="14">
                  <c:v>247</c:v>
                </c:pt>
                <c:pt idx="15">
                  <c:v>159</c:v>
                </c:pt>
                <c:pt idx="16">
                  <c:v>1112</c:v>
                </c:pt>
                <c:pt idx="17">
                  <c:v>982</c:v>
                </c:pt>
                <c:pt idx="18">
                  <c:v>321</c:v>
                </c:pt>
                <c:pt idx="19">
                  <c:v>227</c:v>
                </c:pt>
                <c:pt idx="20">
                  <c:v>2770</c:v>
                </c:pt>
              </c:numCache>
            </c:numRef>
          </c:val>
          <c:extLst>
            <c:ext xmlns:c16="http://schemas.microsoft.com/office/drawing/2014/chart" uri="{C3380CC4-5D6E-409C-BE32-E72D297353CC}">
              <c16:uniqueId val="{00000001-D0B7-48D2-AEA0-A68870583D45}"/>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17701822248371574"/>
          <c:y val="0.27353570070288624"/>
          <c:w val="0.13829709283159952"/>
          <c:h val="8.0501457890214539E-2"/>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DJELATNOSTIMA I SPOLU </a:t>
            </a:r>
          </a:p>
        </c:rich>
      </c:tx>
      <c:layout>
        <c:manualLayout>
          <c:xMode val="edge"/>
          <c:yMode val="edge"/>
          <c:x val="0.19282714054927302"/>
          <c:y val="2.4767809908034066E-2"/>
        </c:manualLayout>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5453254126755967E-2"/>
          <c:y val="0.11193258737394668"/>
          <c:w val="0.94454674587324405"/>
          <c:h val="0.79413322326644642"/>
        </c:manualLayout>
      </c:layout>
      <c:barChart>
        <c:barDir val="col"/>
        <c:grouping val="clustered"/>
        <c:varyColors val="0"/>
        <c:ser>
          <c:idx val="0"/>
          <c:order val="0"/>
          <c:tx>
            <c:v>muškarci</c:v>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7.'!$D$6:$D$26</c:f>
              <c:numCache>
                <c:formatCode>0</c:formatCode>
                <c:ptCount val="21"/>
                <c:pt idx="0">
                  <c:v>2418</c:v>
                </c:pt>
                <c:pt idx="1">
                  <c:v>347</c:v>
                </c:pt>
                <c:pt idx="2">
                  <c:v>20144</c:v>
                </c:pt>
                <c:pt idx="3">
                  <c:v>1133</c:v>
                </c:pt>
                <c:pt idx="4">
                  <c:v>1084</c:v>
                </c:pt>
                <c:pt idx="5">
                  <c:v>11572</c:v>
                </c:pt>
                <c:pt idx="6">
                  <c:v>14650</c:v>
                </c:pt>
                <c:pt idx="7">
                  <c:v>6383</c:v>
                </c:pt>
                <c:pt idx="8">
                  <c:v>6569</c:v>
                </c:pt>
                <c:pt idx="9">
                  <c:v>9087</c:v>
                </c:pt>
                <c:pt idx="10">
                  <c:v>1280</c:v>
                </c:pt>
                <c:pt idx="11">
                  <c:v>734</c:v>
                </c:pt>
                <c:pt idx="12">
                  <c:v>6605</c:v>
                </c:pt>
                <c:pt idx="13">
                  <c:v>2652</c:v>
                </c:pt>
                <c:pt idx="14">
                  <c:v>3812</c:v>
                </c:pt>
                <c:pt idx="15">
                  <c:v>618</c:v>
                </c:pt>
                <c:pt idx="16">
                  <c:v>4068</c:v>
                </c:pt>
                <c:pt idx="17">
                  <c:v>1147</c:v>
                </c:pt>
                <c:pt idx="18">
                  <c:v>1196</c:v>
                </c:pt>
                <c:pt idx="19">
                  <c:v>23</c:v>
                </c:pt>
                <c:pt idx="20">
                  <c:v>14</c:v>
                </c:pt>
              </c:numCache>
            </c:numRef>
          </c:val>
          <c:extLst>
            <c:ext xmlns:c16="http://schemas.microsoft.com/office/drawing/2014/chart" uri="{C3380CC4-5D6E-409C-BE32-E72D297353CC}">
              <c16:uniqueId val="{00000000-E569-4888-B1D3-60AF9A43E927}"/>
            </c:ext>
          </c:extLst>
        </c:ser>
        <c:ser>
          <c:idx val="1"/>
          <c:order val="1"/>
          <c:tx>
            <c:v>žene</c:v>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7.'!$B$6:$B$26</c:f>
              <c:strCache>
                <c:ptCount val="21"/>
                <c:pt idx="0">
                  <c:v>A</c:v>
                </c:pt>
                <c:pt idx="1">
                  <c:v>B</c:v>
                </c:pt>
                <c:pt idx="2">
                  <c:v>C</c:v>
                </c:pt>
                <c:pt idx="3">
                  <c:v>D</c:v>
                </c:pt>
                <c:pt idx="4">
                  <c:v>E</c:v>
                </c:pt>
                <c:pt idx="5">
                  <c:v>F</c:v>
                </c:pt>
                <c:pt idx="6">
                  <c:v>G</c:v>
                </c:pt>
                <c:pt idx="7">
                  <c:v>H</c:v>
                </c:pt>
                <c:pt idx="8">
                  <c:v>I</c:v>
                </c:pt>
                <c:pt idx="9">
                  <c:v>J</c:v>
                </c:pt>
                <c:pt idx="10">
                  <c:v>K</c:v>
                </c:pt>
                <c:pt idx="11">
                  <c:v>L</c:v>
                </c:pt>
                <c:pt idx="12">
                  <c:v>M</c:v>
                </c:pt>
                <c:pt idx="13">
                  <c:v>N</c:v>
                </c:pt>
                <c:pt idx="14">
                  <c:v>O</c:v>
                </c:pt>
                <c:pt idx="15">
                  <c:v>P</c:v>
                </c:pt>
                <c:pt idx="16">
                  <c:v>Q</c:v>
                </c:pt>
                <c:pt idx="17">
                  <c:v>R</c:v>
                </c:pt>
                <c:pt idx="18">
                  <c:v>S</c:v>
                </c:pt>
                <c:pt idx="19">
                  <c:v>T</c:v>
                </c:pt>
                <c:pt idx="20">
                  <c:v>U</c:v>
                </c:pt>
              </c:strCache>
            </c:strRef>
          </c:cat>
          <c:val>
            <c:numRef>
              <c:f>'T 7.'!$E$6:$E$26</c:f>
              <c:numCache>
                <c:formatCode>0</c:formatCode>
                <c:ptCount val="21"/>
                <c:pt idx="0">
                  <c:v>1202</c:v>
                </c:pt>
                <c:pt idx="1">
                  <c:v>38</c:v>
                </c:pt>
                <c:pt idx="2">
                  <c:v>9168</c:v>
                </c:pt>
                <c:pt idx="3">
                  <c:v>324</c:v>
                </c:pt>
                <c:pt idx="4">
                  <c:v>389</c:v>
                </c:pt>
                <c:pt idx="5">
                  <c:v>1809</c:v>
                </c:pt>
                <c:pt idx="6">
                  <c:v>15455</c:v>
                </c:pt>
                <c:pt idx="7">
                  <c:v>2042</c:v>
                </c:pt>
                <c:pt idx="8">
                  <c:v>7110</c:v>
                </c:pt>
                <c:pt idx="9">
                  <c:v>4885</c:v>
                </c:pt>
                <c:pt idx="10">
                  <c:v>2558</c:v>
                </c:pt>
                <c:pt idx="11">
                  <c:v>463</c:v>
                </c:pt>
                <c:pt idx="12">
                  <c:v>7381</c:v>
                </c:pt>
                <c:pt idx="13">
                  <c:v>2365</c:v>
                </c:pt>
                <c:pt idx="14">
                  <c:v>3217</c:v>
                </c:pt>
                <c:pt idx="15">
                  <c:v>3038</c:v>
                </c:pt>
                <c:pt idx="16">
                  <c:v>12575</c:v>
                </c:pt>
                <c:pt idx="17">
                  <c:v>1683</c:v>
                </c:pt>
                <c:pt idx="18">
                  <c:v>4223</c:v>
                </c:pt>
                <c:pt idx="19">
                  <c:v>128</c:v>
                </c:pt>
                <c:pt idx="20">
                  <c:v>22</c:v>
                </c:pt>
              </c:numCache>
            </c:numRef>
          </c:val>
          <c:extLst>
            <c:ext xmlns:c16="http://schemas.microsoft.com/office/drawing/2014/chart" uri="{C3380CC4-5D6E-409C-BE32-E72D297353CC}">
              <c16:uniqueId val="{00000001-E569-4888-B1D3-60AF9A43E927}"/>
            </c:ext>
          </c:extLst>
        </c:ser>
        <c:dLbls>
          <c:showLegendKey val="0"/>
          <c:showVal val="0"/>
          <c:showCatName val="0"/>
          <c:showSerName val="0"/>
          <c:showPercent val="0"/>
          <c:showBubbleSize val="0"/>
        </c:dLbls>
        <c:gapWidth val="40"/>
        <c:overlap val="-24"/>
        <c:axId val="1528386527"/>
        <c:axId val="1528382783"/>
      </c:barChart>
      <c:catAx>
        <c:axId val="1528386527"/>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2783"/>
        <c:crosses val="autoZero"/>
        <c:auto val="1"/>
        <c:lblAlgn val="ctr"/>
        <c:lblOffset val="100"/>
        <c:noMultiLvlLbl val="0"/>
      </c:catAx>
      <c:valAx>
        <c:axId val="1528382783"/>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527"/>
        <c:crosses val="autoZero"/>
        <c:crossBetween val="between"/>
      </c:valAx>
      <c:spPr>
        <a:noFill/>
        <a:ln>
          <a:noFill/>
        </a:ln>
        <a:effectLst/>
      </c:spPr>
    </c:plotArea>
    <c:legend>
      <c:legendPos val="r"/>
      <c:layout>
        <c:manualLayout>
          <c:xMode val="edge"/>
          <c:yMode val="edge"/>
          <c:x val="0.80886028180241609"/>
          <c:y val="0.25891787423283169"/>
          <c:w val="0.15882954049160655"/>
          <c:h val="0.136134219427194"/>
        </c:manualLayout>
      </c:layout>
      <c:overlay val="0"/>
      <c:spPr>
        <a:noFill/>
        <a:ln>
          <a:noFill/>
        </a:ln>
        <a:effectLst/>
      </c:spPr>
      <c:txPr>
        <a:bodyPr rot="0" spcFirstLastPara="1" vertOverflow="ellipsis" vert="horz" wrap="square" anchor="ctr" anchorCtr="1"/>
        <a:lstStyle/>
        <a:p>
          <a:pPr>
            <a:defRPr sz="12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hr-H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r>
              <a:rPr lang="hr-HR" sz="1000">
                <a:solidFill>
                  <a:srgbClr val="002060"/>
                </a:solidFill>
                <a:latin typeface="+mn-lt"/>
              </a:rPr>
              <a:t>OSIGURANICI  DO DOBI OD 30 GODINA ZA KOJE JE POSLODAVAC OSLOBOĐEN PLAĆANJA DOPRINOSA NA PLAĆU DO PET GODINA PREMA ŽUPANIJAMA I SPOLU</a:t>
            </a:r>
          </a:p>
        </c:rich>
      </c:tx>
      <c:layout/>
      <c:overlay val="0"/>
      <c:spPr>
        <a:noFill/>
        <a:ln>
          <a:noFill/>
        </a:ln>
        <a:effectLst/>
      </c:spPr>
      <c:txPr>
        <a:bodyPr rot="0" spcFirstLastPara="1" vertOverflow="ellipsis" vert="horz" wrap="square" anchor="ctr" anchorCtr="1"/>
        <a:lstStyle/>
        <a:p>
          <a:pPr>
            <a:defRPr sz="1000" b="1" i="0" u="none" strike="noStrike" kern="1200" spc="100" baseline="0">
              <a:solidFill>
                <a:srgbClr val="002060"/>
              </a:solidFill>
              <a:effectLst>
                <a:outerShdw blurRad="50800" dist="38100" dir="5400000" algn="t" rotWithShape="0">
                  <a:prstClr val="black">
                    <a:alpha val="40000"/>
                  </a:prstClr>
                </a:outerShdw>
              </a:effectLst>
              <a:latin typeface="+mn-lt"/>
              <a:ea typeface="+mn-ea"/>
              <a:cs typeface="+mn-cs"/>
            </a:defRPr>
          </a:pPr>
          <a:endParaRPr lang="sr-Latn-RS"/>
        </a:p>
      </c:txPr>
    </c:title>
    <c:autoTitleDeleted val="0"/>
    <c:plotArea>
      <c:layout>
        <c:manualLayout>
          <c:layoutTarget val="inner"/>
          <c:xMode val="edge"/>
          <c:yMode val="edge"/>
          <c:x val="5.7575036824689445E-2"/>
          <c:y val="0.11177101967799642"/>
          <c:w val="0.92546682857011708"/>
          <c:h val="0.64080252043628716"/>
        </c:manualLayout>
      </c:layout>
      <c:barChart>
        <c:barDir val="col"/>
        <c:grouping val="clustered"/>
        <c:varyColors val="0"/>
        <c:ser>
          <c:idx val="0"/>
          <c:order val="0"/>
          <c:tx>
            <c:strRef>
              <c:f>'T 8.'!$E$5</c:f>
              <c:strCache>
                <c:ptCount val="1"/>
                <c:pt idx="0">
                  <c:v>Muškarci</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8.'!$E$7:$E$27</c:f>
              <c:numCache>
                <c:formatCode>0</c:formatCode>
                <c:ptCount val="21"/>
                <c:pt idx="0">
                  <c:v>7327</c:v>
                </c:pt>
                <c:pt idx="1">
                  <c:v>2859</c:v>
                </c:pt>
                <c:pt idx="2">
                  <c:v>2291</c:v>
                </c:pt>
                <c:pt idx="3">
                  <c:v>1869</c:v>
                </c:pt>
                <c:pt idx="4">
                  <c:v>5340</c:v>
                </c:pt>
                <c:pt idx="5">
                  <c:v>2223</c:v>
                </c:pt>
                <c:pt idx="6">
                  <c:v>1982</c:v>
                </c:pt>
                <c:pt idx="7">
                  <c:v>5185</c:v>
                </c:pt>
                <c:pt idx="8">
                  <c:v>689</c:v>
                </c:pt>
                <c:pt idx="9">
                  <c:v>1226</c:v>
                </c:pt>
                <c:pt idx="10">
                  <c:v>1194</c:v>
                </c:pt>
                <c:pt idx="11">
                  <c:v>2903</c:v>
                </c:pt>
                <c:pt idx="12">
                  <c:v>2926</c:v>
                </c:pt>
                <c:pt idx="13">
                  <c:v>6159</c:v>
                </c:pt>
                <c:pt idx="14">
                  <c:v>1507</c:v>
                </c:pt>
                <c:pt idx="15">
                  <c:v>2393</c:v>
                </c:pt>
                <c:pt idx="16">
                  <c:v>7991</c:v>
                </c:pt>
                <c:pt idx="17">
                  <c:v>3885</c:v>
                </c:pt>
                <c:pt idx="18">
                  <c:v>1795</c:v>
                </c:pt>
                <c:pt idx="19">
                  <c:v>3331</c:v>
                </c:pt>
                <c:pt idx="20">
                  <c:v>30587</c:v>
                </c:pt>
              </c:numCache>
            </c:numRef>
          </c:val>
          <c:extLst>
            <c:ext xmlns:c16="http://schemas.microsoft.com/office/drawing/2014/chart" uri="{C3380CC4-5D6E-409C-BE32-E72D297353CC}">
              <c16:uniqueId val="{00000000-961D-4655-A026-5575AA30EF1D}"/>
            </c:ext>
          </c:extLst>
        </c:ser>
        <c:ser>
          <c:idx val="1"/>
          <c:order val="1"/>
          <c:tx>
            <c:strRef>
              <c:f>'T 8.'!$F$5</c:f>
              <c:strCache>
                <c:ptCount val="1"/>
                <c:pt idx="0">
                  <c:v>Žene</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cat>
            <c:strRef>
              <c:f>'T 8.'!$C$7:$D$27</c:f>
              <c:strCache>
                <c:ptCount val="21"/>
                <c:pt idx="0">
                  <c:v>Zagrebačka</c:v>
                </c:pt>
                <c:pt idx="1">
                  <c:v>Krapinsko-zagorska</c:v>
                </c:pt>
                <c:pt idx="2">
                  <c:v>Sisačko-moslavačka</c:v>
                </c:pt>
                <c:pt idx="3">
                  <c:v>Karlovačka</c:v>
                </c:pt>
                <c:pt idx="4">
                  <c:v>Varaždinska</c:v>
                </c:pt>
                <c:pt idx="5">
                  <c:v>Koprivničko-križevačka</c:v>
                </c:pt>
                <c:pt idx="6">
                  <c:v>Bjelovarsko-bilogorska</c:v>
                </c:pt>
                <c:pt idx="7">
                  <c:v>Primorsko-goranska</c:v>
                </c:pt>
                <c:pt idx="8">
                  <c:v>Ličko-senjska</c:v>
                </c:pt>
                <c:pt idx="9">
                  <c:v>Virovitičko-podravska</c:v>
                </c:pt>
                <c:pt idx="10">
                  <c:v>Požeško-slavonska</c:v>
                </c:pt>
                <c:pt idx="11">
                  <c:v>Brodsko-posavska</c:v>
                </c:pt>
                <c:pt idx="12">
                  <c:v>Zadarska</c:v>
                </c:pt>
                <c:pt idx="13">
                  <c:v>Osječko-baranjska</c:v>
                </c:pt>
                <c:pt idx="14">
                  <c:v>Šibensko-kninska</c:v>
                </c:pt>
                <c:pt idx="15">
                  <c:v>Vukovarsko-srijemska</c:v>
                </c:pt>
                <c:pt idx="16">
                  <c:v>Splitsko-dalmatinska</c:v>
                </c:pt>
                <c:pt idx="17">
                  <c:v>Istarska</c:v>
                </c:pt>
                <c:pt idx="18">
                  <c:v>Dubrovačko-neretvanska</c:v>
                </c:pt>
                <c:pt idx="19">
                  <c:v>Međimurska</c:v>
                </c:pt>
                <c:pt idx="20">
                  <c:v>Grad Zagreb</c:v>
                </c:pt>
              </c:strCache>
            </c:strRef>
          </c:cat>
          <c:val>
            <c:numRef>
              <c:f>'T 8.'!$F$7:$F$27</c:f>
              <c:numCache>
                <c:formatCode>0</c:formatCode>
                <c:ptCount val="21"/>
                <c:pt idx="0">
                  <c:v>4376</c:v>
                </c:pt>
                <c:pt idx="1">
                  <c:v>2114</c:v>
                </c:pt>
                <c:pt idx="2">
                  <c:v>1963</c:v>
                </c:pt>
                <c:pt idx="3">
                  <c:v>1498</c:v>
                </c:pt>
                <c:pt idx="4">
                  <c:v>4029</c:v>
                </c:pt>
                <c:pt idx="5">
                  <c:v>1722</c:v>
                </c:pt>
                <c:pt idx="6">
                  <c:v>1453</c:v>
                </c:pt>
                <c:pt idx="7">
                  <c:v>4872</c:v>
                </c:pt>
                <c:pt idx="8">
                  <c:v>588</c:v>
                </c:pt>
                <c:pt idx="9">
                  <c:v>1003</c:v>
                </c:pt>
                <c:pt idx="10">
                  <c:v>868</c:v>
                </c:pt>
                <c:pt idx="11">
                  <c:v>1868</c:v>
                </c:pt>
                <c:pt idx="12">
                  <c:v>2738</c:v>
                </c:pt>
                <c:pt idx="13">
                  <c:v>4709</c:v>
                </c:pt>
                <c:pt idx="14">
                  <c:v>1361</c:v>
                </c:pt>
                <c:pt idx="15">
                  <c:v>2059</c:v>
                </c:pt>
                <c:pt idx="16">
                  <c:v>7331</c:v>
                </c:pt>
                <c:pt idx="17">
                  <c:v>3424</c:v>
                </c:pt>
                <c:pt idx="18">
                  <c:v>1400</c:v>
                </c:pt>
                <c:pt idx="19">
                  <c:v>2366</c:v>
                </c:pt>
                <c:pt idx="20">
                  <c:v>28428</c:v>
                </c:pt>
              </c:numCache>
            </c:numRef>
          </c:val>
          <c:extLst>
            <c:ext xmlns:c16="http://schemas.microsoft.com/office/drawing/2014/chart" uri="{C3380CC4-5D6E-409C-BE32-E72D297353CC}">
              <c16:uniqueId val="{00000001-961D-4655-A026-5575AA30EF1D}"/>
            </c:ext>
          </c:extLst>
        </c:ser>
        <c:dLbls>
          <c:showLegendKey val="0"/>
          <c:showVal val="0"/>
          <c:showCatName val="0"/>
          <c:showSerName val="0"/>
          <c:showPercent val="0"/>
          <c:showBubbleSize val="0"/>
        </c:dLbls>
        <c:gapWidth val="40"/>
        <c:overlap val="-24"/>
        <c:axId val="1528386111"/>
        <c:axId val="1528384031"/>
      </c:barChart>
      <c:catAx>
        <c:axId val="1528386111"/>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wrap="square" anchor="ctr" anchorCtr="1"/>
          <a:lstStyle/>
          <a:p>
            <a:pPr>
              <a:defRPr sz="900" b="0" i="0" u="none" strike="noStrike" kern="1200" baseline="0">
                <a:solidFill>
                  <a:srgbClr val="002060"/>
                </a:solidFill>
                <a:latin typeface="+mn-lt"/>
                <a:ea typeface="+mn-ea"/>
                <a:cs typeface="+mn-cs"/>
              </a:defRPr>
            </a:pPr>
            <a:endParaRPr lang="sr-Latn-RS"/>
          </a:p>
        </c:txPr>
        <c:crossAx val="1528384031"/>
        <c:crosses val="autoZero"/>
        <c:auto val="1"/>
        <c:lblAlgn val="ctr"/>
        <c:lblOffset val="100"/>
        <c:noMultiLvlLbl val="0"/>
      </c:catAx>
      <c:valAx>
        <c:axId val="1528384031"/>
        <c:scaling>
          <c:orientation val="minMax"/>
        </c:scaling>
        <c:delete val="0"/>
        <c:axPos val="l"/>
        <c:majorGridlines>
          <c:spPr>
            <a:ln w="9525" cap="flat" cmpd="sng" algn="ctr">
              <a:no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700" b="0" i="0" u="none" strike="noStrike" kern="1200" baseline="0">
                <a:solidFill>
                  <a:srgbClr val="002060"/>
                </a:solidFill>
                <a:latin typeface="+mn-lt"/>
                <a:ea typeface="+mn-ea"/>
                <a:cs typeface="+mn-cs"/>
              </a:defRPr>
            </a:pPr>
            <a:endParaRPr lang="sr-Latn-RS"/>
          </a:p>
        </c:txPr>
        <c:crossAx val="1528386111"/>
        <c:crosses val="autoZero"/>
        <c:crossBetween val="between"/>
      </c:valAx>
      <c:spPr>
        <a:noFill/>
        <a:ln>
          <a:noFill/>
        </a:ln>
        <a:effectLst/>
      </c:spPr>
    </c:plotArea>
    <c:legend>
      <c:legendPos val="r"/>
      <c:layout>
        <c:manualLayout>
          <c:xMode val="edge"/>
          <c:yMode val="edge"/>
          <c:x val="0.20881472486845348"/>
          <c:y val="0.34318738507269819"/>
          <c:w val="0.14677616013419625"/>
          <c:h val="0.1004019011499194"/>
        </c:manualLayout>
      </c:layout>
      <c:overlay val="0"/>
      <c:spPr>
        <a:noFill/>
        <a:ln>
          <a:noFill/>
        </a:ln>
        <a:effectLst/>
      </c:spPr>
      <c:txPr>
        <a:bodyPr rot="0" spcFirstLastPara="1" vertOverflow="ellipsis" vert="horz" wrap="square" anchor="ctr" anchorCtr="1"/>
        <a:lstStyle/>
        <a:p>
          <a:pPr>
            <a:defRPr sz="1100" b="0" i="0" u="none" strike="noStrike" kern="1200" baseline="0">
              <a:solidFill>
                <a:srgbClr val="002060"/>
              </a:solidFill>
              <a:latin typeface="+mn-lt"/>
              <a:ea typeface="+mn-ea"/>
              <a:cs typeface="+mn-cs"/>
            </a:defRPr>
          </a:pPr>
          <a:endParaRPr lang="sr-Latn-RS"/>
        </a:p>
      </c:txPr>
    </c:legend>
    <c:plotVisOnly val="1"/>
    <c:dispBlanksAs val="gap"/>
    <c:showDLblsOverMax val="0"/>
  </c:chart>
  <c:spPr>
    <a:blipFill>
      <a:blip xmlns:r="http://schemas.openxmlformats.org/officeDocument/2006/relationships" r:embed="rId3"/>
      <a:tile tx="0" ty="0" sx="100000" sy="100000" flip="none" algn="tl"/>
    </a:blipFill>
    <a:ln>
      <a:noFill/>
    </a:ln>
    <a:effectLst/>
  </c:spPr>
  <c:txPr>
    <a:bodyPr/>
    <a:lstStyle/>
    <a:p>
      <a:pPr>
        <a:defRPr/>
      </a:pPr>
      <a:endParaRPr lang="sr-Latn-R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09">
  <cs:axisTitle>
    <cs:lnRef idx="0"/>
    <cs:fillRef idx="0"/>
    <cs:effectRef idx="0"/>
    <cs:fontRef idx="minor">
      <a:schemeClr val="lt1">
        <a:lumMod val="85000"/>
      </a:schemeClr>
    </cs:fontRef>
    <cs:defRPr sz="900" b="1" kern="1200" cap="all"/>
  </cs:axisTitle>
  <cs:category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categoryAxis>
  <cs:chartArea>
    <cs:lnRef idx="0"/>
    <cs:fillRef idx="0"/>
    <cs:effectRef idx="0"/>
    <cs:fontRef idx="minor">
      <a:schemeClr val="dk1"/>
    </cs:fontRef>
    <cs: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cs:spPr>
    <cs:defRPr sz="1000" kern="1200"/>
  </cs:chartArea>
  <cs:dataLabel>
    <cs:lnRef idx="0"/>
    <cs:fillRef idx="0"/>
    <cs:effectRef idx="0"/>
    <cs:fontRef idx="minor">
      <a:schemeClr val="lt1">
        <a:lumMod val="85000"/>
      </a:schemeClr>
    </cs:fontRef>
    <cs:defRPr sz="900" kern="1200"/>
  </cs:dataLabel>
  <cs:dataLabelCallout>
    <cs:lnRef idx="0"/>
    <cs:fillRef idx="0"/>
    <cs:effectRef idx="0"/>
    <cs:fontRef idx="minor">
      <a:schemeClr val="dk1">
        <a:lumMod val="65000"/>
        <a:lumOff val="35000"/>
      </a:schemeClr>
    </cs:fontRef>
    <cs:spPr>
      <a:solidFill>
        <a:schemeClr val="lt1"/>
      </a:solidFill>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lt1"/>
    </cs:fontRef>
  </cs:dataPoint>
  <cs:dataPoint3D>
    <cs:lnRef idx="0"/>
    <cs:fillRef idx="3">
      <cs:styleClr val="auto"/>
    </cs:fillRef>
    <cs:effectRef idx="3"/>
    <cs:fontRef idx="minor">
      <a:schemeClr val="lt1"/>
    </cs:fontRef>
  </cs:dataPoint3D>
  <cs:dataPointLine>
    <cs:lnRef idx="0">
      <cs:styleClr val="auto"/>
    </cs:lnRef>
    <cs:fillRef idx="3"/>
    <cs:effectRef idx="3"/>
    <cs:fontRef idx="minor">
      <a:schemeClr val="lt1"/>
    </cs:fontRef>
    <cs:spPr>
      <a:ln w="34925" cap="rnd">
        <a:solidFill>
          <a:schemeClr val="phClr"/>
        </a:solidFill>
        <a:round/>
      </a:ln>
    </cs:spPr>
  </cs:dataPointLine>
  <cs:dataPointMarker>
    <cs:lnRef idx="0">
      <cs:styleClr val="auto"/>
    </cs:lnRef>
    <cs:fillRef idx="3">
      <cs:styleClr val="auto"/>
    </cs:fillRef>
    <cs:effectRef idx="3"/>
    <cs:fontRef idx="minor">
      <a:schemeClr val="lt1"/>
    </cs:fontRef>
    <cs:spPr>
      <a:ln w="9525">
        <a:solidFill>
          <a:schemeClr val="phClr"/>
        </a:solidFill>
        <a:round/>
      </a:ln>
    </cs:spPr>
  </cs:dataPointMarker>
  <cs:dataPointMarkerLayout symbol="circle" size="6"/>
  <cs:dataPointWireframe>
    <cs:lnRef idx="0">
      <cs:styleClr val="auto"/>
    </cs:lnRef>
    <cs:fillRef idx="3"/>
    <cs:effectRef idx="3"/>
    <cs:fontRef idx="minor">
      <a:schemeClr val="lt1"/>
    </cs:fontRef>
    <cs:spPr>
      <a:ln w="9525" cap="rnd">
        <a:solidFill>
          <a:schemeClr val="phClr"/>
        </a:solidFill>
        <a:round/>
      </a:ln>
    </cs:spPr>
  </cs:dataPointWireframe>
  <cs:dataTable>
    <cs:lnRef idx="0"/>
    <cs:fillRef idx="0"/>
    <cs:effectRef idx="0"/>
    <cs:fontRef idx="minor">
      <a:schemeClr val="lt1">
        <a:lumMod val="85000"/>
      </a:schemeClr>
    </cs:fontRef>
    <cs:spPr>
      <a:ln w="9525">
        <a:solidFill>
          <a:schemeClr val="lt1">
            <a:lumMod val="95000"/>
            <a:alpha val="54000"/>
          </a:schemeClr>
        </a:solidFill>
      </a:ln>
    </cs:spPr>
    <cs:defRPr sz="900" kern="1200"/>
  </cs:dataTable>
  <cs:downBar>
    <cs:lnRef idx="0"/>
    <cs:fillRef idx="0"/>
    <cs:effectRef idx="0"/>
    <cs:fontRef idx="minor">
      <a:schemeClr val="lt1"/>
    </cs:fontRef>
    <cs:spPr>
      <a:solidFill>
        <a:schemeClr val="dk1">
          <a:lumMod val="75000"/>
          <a:lumOff val="25000"/>
        </a:schemeClr>
      </a:solidFill>
      <a:ln w="9525">
        <a:solidFill>
          <a:schemeClr val="lt1">
            <a:lumMod val="95000"/>
            <a:alpha val="54000"/>
          </a:schemeClr>
        </a:solidFill>
      </a:ln>
    </cs:spPr>
  </cs:downBar>
  <cs:dropLine>
    <cs:lnRef idx="0"/>
    <cs:fillRef idx="0"/>
    <cs:effectRef idx="0"/>
    <cs:fontRef idx="minor">
      <a:schemeClr val="lt1"/>
    </cs:fontRef>
    <cs:spPr>
      <a:ln w="9525">
        <a:solidFill>
          <a:schemeClr val="lt1">
            <a:lumMod val="95000"/>
            <a:alpha val="54000"/>
          </a:schemeClr>
        </a:solidFill>
        <a:prstDash val="dash"/>
      </a:ln>
    </cs:spPr>
  </cs:dropLine>
  <cs:errorBar>
    <cs:lnRef idx="0"/>
    <cs:fillRef idx="0"/>
    <cs:effectRef idx="0"/>
    <cs:fontRef idx="minor">
      <a:schemeClr val="lt1"/>
    </cs:fontRef>
    <cs:spPr>
      <a:ln w="9525" cap="flat" cmpd="sng" algn="ctr">
        <a:solidFill>
          <a:schemeClr val="lt1">
            <a:lumMod val="95000"/>
          </a:schemeClr>
        </a:solidFill>
        <a:round/>
      </a:ln>
    </cs:spPr>
  </cs:errorBar>
  <cs:floor>
    <cs:lnRef idx="0"/>
    <cs:fillRef idx="0"/>
    <cs:effectRef idx="0"/>
    <cs:fontRef idx="minor">
      <a:schemeClr val="lt1"/>
    </cs:fontRef>
  </cs:floor>
  <cs:gridlineMajor>
    <cs:lnRef idx="0"/>
    <cs:fillRef idx="0"/>
    <cs:effectRef idx="0"/>
    <cs:fontRef idx="minor">
      <a:schemeClr val="lt1"/>
    </cs:fontRef>
    <cs:spPr>
      <a:ln w="9525" cap="flat" cmpd="sng" algn="ctr">
        <a:solidFill>
          <a:schemeClr val="lt1">
            <a:lumMod val="95000"/>
            <a:alpha val="10000"/>
          </a:schemeClr>
        </a:solidFill>
        <a:round/>
      </a:ln>
    </cs:spPr>
  </cs:gridlineMajor>
  <cs:gridlineMinor>
    <cs:lnRef idx="0"/>
    <cs:fillRef idx="0"/>
    <cs:effectRef idx="0"/>
    <cs:fontRef idx="minor">
      <a:schemeClr val="lt1"/>
    </cs:fontRef>
    <cs:spPr>
      <a:ln>
        <a:solidFill>
          <a:schemeClr val="lt1">
            <a:lumMod val="95000"/>
            <a:alpha val="5000"/>
          </a:schemeClr>
        </a:solidFill>
      </a:ln>
    </cs:spPr>
  </cs:gridlineMinor>
  <cs:hiLoLine>
    <cs:lnRef idx="0"/>
    <cs:fillRef idx="0"/>
    <cs:effectRef idx="0"/>
    <cs:fontRef idx="minor">
      <a:schemeClr val="lt1"/>
    </cs:fontRef>
    <cs:spPr>
      <a:ln w="9525">
        <a:solidFill>
          <a:schemeClr val="lt1">
            <a:lumMod val="95000"/>
            <a:alpha val="54000"/>
          </a:schemeClr>
        </a:solidFill>
        <a:prstDash val="dash"/>
      </a:ln>
    </cs:spPr>
  </cs:hiLoLine>
  <cs:leaderLine>
    <cs:lnRef idx="0"/>
    <cs:fillRef idx="0"/>
    <cs:effectRef idx="0"/>
    <cs:fontRef idx="minor">
      <a:schemeClr val="lt1"/>
    </cs:fontRef>
    <cs:spPr>
      <a:ln w="9525">
        <a:solidFill>
          <a:schemeClr val="lt1">
            <a:lumMod val="95000"/>
            <a:alpha val="54000"/>
          </a:schemeClr>
        </a:solidFill>
      </a:ln>
    </cs:spPr>
  </cs:leaderLine>
  <cs:legend>
    <cs:lnRef idx="0"/>
    <cs:fillRef idx="0"/>
    <cs:effectRef idx="0"/>
    <cs:fontRef idx="minor">
      <a:schemeClr val="lt1">
        <a:lumMod val="8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lt1">
        <a:lumMod val="85000"/>
      </a:schemeClr>
    </cs:fontRef>
    <cs:spPr>
      <a:ln w="12700" cap="flat" cmpd="sng" algn="ctr">
        <a:solidFill>
          <a:schemeClr val="lt1">
            <a:lumMod val="95000"/>
            <a:alpha val="54000"/>
          </a:schemeClr>
        </a:solidFill>
        <a:round/>
      </a:ln>
    </cs:spPr>
    <cs:defRPr sz="900" kern="1200"/>
  </cs:seriesAxis>
  <cs:seriesLine>
    <cs:lnRef idx="0"/>
    <cs:fillRef idx="0"/>
    <cs:effectRef idx="0"/>
    <cs:fontRef idx="minor">
      <a:schemeClr val="lt1"/>
    </cs:fontRef>
    <cs:spPr>
      <a:ln w="9525" cap="flat" cmpd="sng" algn="ctr">
        <a:solidFill>
          <a:schemeClr val="lt1">
            <a:lumMod val="95000"/>
            <a:alpha val="54000"/>
          </a:schemeClr>
        </a:solidFill>
        <a:round/>
      </a:ln>
    </cs:spPr>
  </cs:seriesLine>
  <cs:title>
    <cs:lnRef idx="0"/>
    <cs:fillRef idx="0"/>
    <cs:effectRef idx="0"/>
    <cs:fontRef idx="minor">
      <a:schemeClr val="lt1">
        <a:lumMod val="95000"/>
      </a:schemeClr>
    </cs:fontRef>
    <cs:defRPr sz="1600" b="1" kern="1200" spc="100" baseline="0">
      <a:effectLst>
        <a:outerShdw blurRad="50800" dist="38100" dir="5400000" algn="t" rotWithShape="0">
          <a:prstClr val="black">
            <a:alpha val="40000"/>
          </a:prstClr>
        </a:outerShdw>
      </a:effectLst>
    </cs:defRPr>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lt1">
        <a:lumMod val="85000"/>
      </a:schemeClr>
    </cs:fontRef>
    <cs:defRPr sz="900" kern="1200"/>
  </cs:trendlineLabel>
  <cs:upBar>
    <cs:lnRef idx="0"/>
    <cs:fillRef idx="0"/>
    <cs:effectRef idx="0"/>
    <cs:fontRef idx="minor">
      <a:schemeClr val="lt1"/>
    </cs:fontRef>
    <cs:spPr>
      <a:solidFill>
        <a:schemeClr val="lt1"/>
      </a:solidFill>
      <a:ln w="9525">
        <a:solidFill>
          <a:schemeClr val="lt1">
            <a:lumMod val="95000"/>
            <a:alpha val="54000"/>
          </a:schemeClr>
        </a:solidFill>
      </a:ln>
    </cs:spPr>
  </cs:upBar>
  <cs:valueAxis>
    <cs:lnRef idx="0"/>
    <cs:fillRef idx="0"/>
    <cs:effectRef idx="0"/>
    <cs:fontRef idx="minor">
      <a:schemeClr val="lt1">
        <a:lumMod val="8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0</xdr:col>
      <xdr:colOff>314325</xdr:colOff>
      <xdr:row>25</xdr:row>
      <xdr:rowOff>85725</xdr:rowOff>
    </xdr:from>
    <xdr:to>
      <xdr:col>6</xdr:col>
      <xdr:colOff>228600</xdr:colOff>
      <xdr:row>58</xdr:row>
      <xdr:rowOff>123825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16</xdr:row>
      <xdr:rowOff>9525</xdr:rowOff>
    </xdr:from>
    <xdr:to>
      <xdr:col>8</xdr:col>
      <xdr:colOff>371475</xdr:colOff>
      <xdr:row>49</xdr:row>
      <xdr:rowOff>76199</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333375</xdr:colOff>
      <xdr:row>30</xdr:row>
      <xdr:rowOff>19050</xdr:rowOff>
    </xdr:from>
    <xdr:to>
      <xdr:col>7</xdr:col>
      <xdr:colOff>409575</xdr:colOff>
      <xdr:row>54</xdr:row>
      <xdr:rowOff>104775</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257174</xdr:colOff>
      <xdr:row>28</xdr:row>
      <xdr:rowOff>152400</xdr:rowOff>
    </xdr:from>
    <xdr:to>
      <xdr:col>11</xdr:col>
      <xdr:colOff>561974</xdr:colOff>
      <xdr:row>51</xdr:row>
      <xdr:rowOff>85726</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38099</xdr:colOff>
      <xdr:row>28</xdr:row>
      <xdr:rowOff>57150</xdr:rowOff>
    </xdr:from>
    <xdr:to>
      <xdr:col>5</xdr:col>
      <xdr:colOff>742949</xdr:colOff>
      <xdr:row>55</xdr:row>
      <xdr:rowOff>47625</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66674</xdr:colOff>
      <xdr:row>28</xdr:row>
      <xdr:rowOff>114300</xdr:rowOff>
    </xdr:from>
    <xdr:to>
      <xdr:col>7</xdr:col>
      <xdr:colOff>676274</xdr:colOff>
      <xdr:row>61</xdr:row>
      <xdr:rowOff>152400</xdr:rowOff>
    </xdr:to>
    <xdr:graphicFrame macro="">
      <xdr:nvGraphicFramePr>
        <xdr:cNvPr id="4" name="Grafikon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28574</xdr:colOff>
      <xdr:row>28</xdr:row>
      <xdr:rowOff>38101</xdr:rowOff>
    </xdr:from>
    <xdr:to>
      <xdr:col>5</xdr:col>
      <xdr:colOff>733424</xdr:colOff>
      <xdr:row>47</xdr:row>
      <xdr:rowOff>95250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47624</xdr:colOff>
      <xdr:row>28</xdr:row>
      <xdr:rowOff>76199</xdr:rowOff>
    </xdr:from>
    <xdr:to>
      <xdr:col>7</xdr:col>
      <xdr:colOff>657224</xdr:colOff>
      <xdr:row>52</xdr:row>
      <xdr:rowOff>19050</xdr:rowOff>
    </xdr:to>
    <xdr:graphicFrame macro="">
      <xdr:nvGraphicFramePr>
        <xdr:cNvPr id="2" name="Grafikon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25"/>
  <sheetViews>
    <sheetView zoomScaleNormal="100" workbookViewId="0">
      <selection activeCell="I16" sqref="I16"/>
    </sheetView>
  </sheetViews>
  <sheetFormatPr defaultColWidth="9.140625" defaultRowHeight="12.75" x14ac:dyDescent="0.2"/>
  <cols>
    <col min="1" max="1" width="7.140625" style="3" customWidth="1"/>
    <col min="2" max="2" width="5.85546875" style="3" customWidth="1"/>
    <col min="3" max="3" width="40.5703125" style="3" customWidth="1"/>
    <col min="4" max="6" width="12.7109375" style="3" customWidth="1"/>
    <col min="7" max="8" width="10.140625" style="3" customWidth="1"/>
    <col min="9" max="9" width="10.140625" style="41" customWidth="1"/>
    <col min="10" max="10" width="34.140625" style="41" bestFit="1" customWidth="1"/>
    <col min="11" max="12" width="10.7109375" style="3" customWidth="1"/>
    <col min="13" max="13" width="12.140625" style="3" customWidth="1"/>
    <col min="14" max="16384" width="9.140625" style="3"/>
  </cols>
  <sheetData>
    <row r="2" spans="1:12" ht="13.5" customHeight="1" x14ac:dyDescent="0.25">
      <c r="B2" s="124" t="s">
        <v>131</v>
      </c>
      <c r="C2" s="124"/>
      <c r="D2" s="124"/>
      <c r="E2" s="124"/>
      <c r="F2" s="124"/>
      <c r="G2" s="21"/>
      <c r="H2" s="21"/>
      <c r="I2" s="46"/>
      <c r="J2" s="47"/>
    </row>
    <row r="3" spans="1:12" ht="13.5" customHeight="1" x14ac:dyDescent="0.2"/>
    <row r="4" spans="1:12" x14ac:dyDescent="0.2">
      <c r="B4" s="5" t="s">
        <v>116</v>
      </c>
      <c r="C4" s="5"/>
      <c r="D4" s="5"/>
      <c r="E4" s="5"/>
      <c r="F4" s="5"/>
      <c r="I4" s="48"/>
    </row>
    <row r="5" spans="1:12" ht="25.5" customHeight="1" x14ac:dyDescent="0.2">
      <c r="B5" s="125" t="s">
        <v>1</v>
      </c>
      <c r="C5" s="127" t="s">
        <v>132</v>
      </c>
      <c r="D5" s="129" t="s">
        <v>137</v>
      </c>
      <c r="E5" s="130"/>
      <c r="F5" s="131"/>
    </row>
    <row r="6" spans="1:12" ht="15.75" customHeight="1" x14ac:dyDescent="0.2">
      <c r="B6" s="126"/>
      <c r="C6" s="128"/>
      <c r="D6" s="49" t="s">
        <v>2</v>
      </c>
      <c r="E6" s="50" t="s">
        <v>3</v>
      </c>
      <c r="F6" s="51" t="s">
        <v>4</v>
      </c>
    </row>
    <row r="7" spans="1:12" s="15" customFormat="1" ht="9" customHeight="1" x14ac:dyDescent="0.15">
      <c r="B7" s="11">
        <v>0</v>
      </c>
      <c r="C7" s="14">
        <v>1</v>
      </c>
      <c r="D7" s="13">
        <v>2</v>
      </c>
      <c r="E7" s="14">
        <v>3</v>
      </c>
      <c r="F7" s="38">
        <v>4</v>
      </c>
      <c r="I7" s="52"/>
      <c r="J7" s="52"/>
    </row>
    <row r="8" spans="1:12" ht="15" customHeight="1" x14ac:dyDescent="0.2">
      <c r="B8" s="39" t="s">
        <v>5</v>
      </c>
      <c r="C8" s="40" t="s">
        <v>6</v>
      </c>
      <c r="D8" s="103">
        <v>751868</v>
      </c>
      <c r="E8" s="103">
        <v>688500</v>
      </c>
      <c r="F8" s="104">
        <f>SUM(D8:E8)</f>
        <v>1440368</v>
      </c>
      <c r="H8" s="29"/>
      <c r="J8" s="53"/>
      <c r="L8" s="31"/>
    </row>
    <row r="9" spans="1:12" ht="15" customHeight="1" x14ac:dyDescent="0.2">
      <c r="B9" s="39" t="s">
        <v>7</v>
      </c>
      <c r="C9" s="40" t="s">
        <v>8</v>
      </c>
      <c r="D9" s="105">
        <v>60928</v>
      </c>
      <c r="E9" s="105">
        <v>58236</v>
      </c>
      <c r="F9" s="106">
        <f t="shared" ref="F9:F14" si="0">SUM(D9:E9)</f>
        <v>119164</v>
      </c>
      <c r="H9" s="29"/>
      <c r="J9" s="53"/>
      <c r="L9" s="31"/>
    </row>
    <row r="10" spans="1:12" ht="15" customHeight="1" x14ac:dyDescent="0.2">
      <c r="B10" s="39" t="s">
        <v>9</v>
      </c>
      <c r="C10" s="40" t="s">
        <v>10</v>
      </c>
      <c r="D10" s="105">
        <v>52021</v>
      </c>
      <c r="E10" s="105">
        <v>28789</v>
      </c>
      <c r="F10" s="106">
        <f t="shared" si="0"/>
        <v>80810</v>
      </c>
      <c r="H10" s="29"/>
      <c r="J10" s="53"/>
      <c r="L10" s="31"/>
    </row>
    <row r="11" spans="1:12" ht="15" customHeight="1" x14ac:dyDescent="0.2">
      <c r="B11" s="39" t="s">
        <v>11</v>
      </c>
      <c r="C11" s="40" t="s">
        <v>12</v>
      </c>
      <c r="D11" s="105">
        <v>12595</v>
      </c>
      <c r="E11" s="105">
        <v>5777</v>
      </c>
      <c r="F11" s="106">
        <f t="shared" si="0"/>
        <v>18372</v>
      </c>
      <c r="H11" s="29"/>
      <c r="J11" s="53"/>
      <c r="L11" s="31"/>
    </row>
    <row r="12" spans="1:12" ht="15" customHeight="1" x14ac:dyDescent="0.2">
      <c r="B12" s="39" t="s">
        <v>13</v>
      </c>
      <c r="C12" s="40" t="s">
        <v>14</v>
      </c>
      <c r="D12" s="105">
        <v>11485</v>
      </c>
      <c r="E12" s="105">
        <v>6553</v>
      </c>
      <c r="F12" s="106">
        <f t="shared" si="0"/>
        <v>18038</v>
      </c>
      <c r="H12" s="29"/>
      <c r="J12" s="53"/>
      <c r="L12" s="31"/>
    </row>
    <row r="13" spans="1:12" ht="51" customHeight="1" x14ac:dyDescent="0.2">
      <c r="B13" s="39" t="s">
        <v>15</v>
      </c>
      <c r="C13" s="88" t="s">
        <v>16</v>
      </c>
      <c r="D13" s="105">
        <v>81</v>
      </c>
      <c r="E13" s="105">
        <v>34</v>
      </c>
      <c r="F13" s="106">
        <f t="shared" si="0"/>
        <v>115</v>
      </c>
      <c r="H13" s="29"/>
      <c r="J13" s="54"/>
      <c r="L13" s="31"/>
    </row>
    <row r="14" spans="1:12" ht="15" customHeight="1" x14ac:dyDescent="0.2">
      <c r="B14" s="39" t="s">
        <v>17</v>
      </c>
      <c r="C14" s="40" t="s">
        <v>18</v>
      </c>
      <c r="D14" s="107">
        <v>1657</v>
      </c>
      <c r="E14" s="107">
        <v>2290</v>
      </c>
      <c r="F14" s="108">
        <f t="shared" si="0"/>
        <v>3947</v>
      </c>
      <c r="H14" s="29"/>
      <c r="J14" s="53"/>
      <c r="L14" s="31"/>
    </row>
    <row r="15" spans="1:12" ht="15" customHeight="1" x14ac:dyDescent="0.2">
      <c r="B15" s="132" t="s">
        <v>19</v>
      </c>
      <c r="C15" s="133"/>
      <c r="D15" s="109">
        <f>SUM(D8:D14)</f>
        <v>890635</v>
      </c>
      <c r="E15" s="109">
        <f t="shared" ref="E15:F15" si="1">SUM(E8:E14)</f>
        <v>790179</v>
      </c>
      <c r="F15" s="109">
        <f t="shared" si="1"/>
        <v>1680814</v>
      </c>
      <c r="L15" s="55"/>
    </row>
    <row r="16" spans="1:12" ht="12.75" customHeight="1" x14ac:dyDescent="0.2">
      <c r="A16" s="119"/>
      <c r="B16" s="122" t="s">
        <v>134</v>
      </c>
      <c r="C16" s="122"/>
      <c r="D16" s="122"/>
      <c r="E16" s="122"/>
      <c r="F16" s="122"/>
      <c r="G16" s="119"/>
    </row>
    <row r="17" spans="1:19" x14ac:dyDescent="0.2">
      <c r="A17" s="119"/>
      <c r="B17" s="123"/>
      <c r="C17" s="123"/>
      <c r="D17" s="123"/>
      <c r="E17" s="123"/>
      <c r="F17" s="123"/>
      <c r="G17" s="119"/>
    </row>
    <row r="18" spans="1:19" x14ac:dyDescent="0.2">
      <c r="A18" s="119"/>
      <c r="B18" s="123"/>
      <c r="C18" s="123"/>
      <c r="D18" s="123"/>
      <c r="E18" s="123"/>
      <c r="F18" s="123"/>
      <c r="G18" s="119"/>
      <c r="J18" s="120"/>
      <c r="K18" s="121"/>
      <c r="L18" s="121"/>
      <c r="M18" s="121"/>
      <c r="N18" s="121"/>
      <c r="O18" s="121"/>
      <c r="P18" s="121"/>
      <c r="Q18" s="121"/>
      <c r="R18" s="121"/>
      <c r="S18" s="121"/>
    </row>
    <row r="19" spans="1:19" x14ac:dyDescent="0.2">
      <c r="A19" s="119"/>
      <c r="B19" s="123"/>
      <c r="C19" s="123"/>
      <c r="D19" s="123"/>
      <c r="E19" s="123"/>
      <c r="F19" s="123"/>
      <c r="G19" s="119"/>
    </row>
    <row r="20" spans="1:19" x14ac:dyDescent="0.2">
      <c r="A20" s="119"/>
      <c r="B20" s="123"/>
      <c r="C20" s="123"/>
      <c r="D20" s="123"/>
      <c r="E20" s="123"/>
      <c r="F20" s="123"/>
      <c r="G20" s="119"/>
    </row>
    <row r="21" spans="1:19" x14ac:dyDescent="0.2">
      <c r="A21" s="119"/>
      <c r="B21" s="123"/>
      <c r="C21" s="123"/>
      <c r="D21" s="123"/>
      <c r="E21" s="123"/>
      <c r="F21" s="123"/>
      <c r="G21" s="119"/>
    </row>
    <row r="22" spans="1:19" x14ac:dyDescent="0.2">
      <c r="A22" s="119"/>
      <c r="B22" s="123"/>
      <c r="C22" s="123"/>
      <c r="D22" s="123"/>
      <c r="E22" s="123"/>
      <c r="F22" s="123"/>
      <c r="G22" s="119"/>
    </row>
    <row r="23" spans="1:19" x14ac:dyDescent="0.2">
      <c r="A23" s="119"/>
      <c r="B23" s="123"/>
      <c r="C23" s="123"/>
      <c r="D23" s="123"/>
      <c r="E23" s="123"/>
      <c r="F23" s="123"/>
      <c r="G23" s="119"/>
    </row>
    <row r="24" spans="1:19" x14ac:dyDescent="0.2">
      <c r="A24" s="118"/>
      <c r="B24" s="123"/>
      <c r="C24" s="123"/>
      <c r="D24" s="123"/>
      <c r="E24" s="123"/>
      <c r="F24" s="123"/>
      <c r="G24" s="118"/>
    </row>
    <row r="25" spans="1:19" x14ac:dyDescent="0.2">
      <c r="B25" s="123"/>
      <c r="C25" s="123"/>
      <c r="D25" s="123"/>
      <c r="E25" s="123"/>
      <c r="F25" s="123"/>
    </row>
  </sheetData>
  <mergeCells count="7">
    <mergeCell ref="J18:S18"/>
    <mergeCell ref="B16:F25"/>
    <mergeCell ref="B2:F2"/>
    <mergeCell ref="B5:B6"/>
    <mergeCell ref="C5:C6"/>
    <mergeCell ref="D5:F5"/>
    <mergeCell ref="B15:C15"/>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8"/>
  <sheetViews>
    <sheetView zoomScaleNormal="100" workbookViewId="0">
      <selection activeCell="H10" sqref="H10"/>
    </sheetView>
  </sheetViews>
  <sheetFormatPr defaultColWidth="9.140625" defaultRowHeight="12.75" x14ac:dyDescent="0.2"/>
  <cols>
    <col min="1" max="1" width="9.140625" style="3"/>
    <col min="2" max="2" width="4.140625" style="3" customWidth="1"/>
    <col min="3" max="3" width="36.140625" style="3" customWidth="1"/>
    <col min="4" max="4" width="8.5703125" style="3" customWidth="1"/>
    <col min="5" max="6" width="9.42578125" style="3" customWidth="1"/>
    <col min="7" max="7" width="9.28515625" style="3" customWidth="1"/>
    <col min="8" max="8" width="8.5703125" style="3" customWidth="1"/>
    <col min="9" max="9" width="10.7109375" style="3" customWidth="1"/>
    <col min="10" max="10" width="12.5703125" style="3" customWidth="1"/>
    <col min="11" max="11" width="16.85546875" style="3" customWidth="1"/>
    <col min="12" max="15" width="9.140625" style="3"/>
    <col min="16" max="16" width="0" style="3" hidden="1" customWidth="1"/>
    <col min="17" max="16384" width="9.140625" style="3"/>
  </cols>
  <sheetData>
    <row r="2" spans="2:16" ht="13.5" customHeight="1" x14ac:dyDescent="0.2">
      <c r="B2" s="124" t="s">
        <v>130</v>
      </c>
      <c r="C2" s="124"/>
      <c r="D2" s="124"/>
      <c r="E2" s="124"/>
      <c r="F2" s="124"/>
      <c r="G2" s="124"/>
      <c r="H2" s="124"/>
    </row>
    <row r="4" spans="2:16" ht="15" customHeight="1" x14ac:dyDescent="0.2">
      <c r="B4" s="5" t="s">
        <v>0</v>
      </c>
      <c r="C4" s="5"/>
      <c r="D4" s="5"/>
      <c r="E4" s="5"/>
      <c r="F4" s="134" t="s">
        <v>138</v>
      </c>
      <c r="G4" s="134"/>
      <c r="H4" s="134"/>
    </row>
    <row r="5" spans="2:16" ht="67.5" x14ac:dyDescent="0.2">
      <c r="B5" s="32" t="s">
        <v>1</v>
      </c>
      <c r="C5" s="33" t="s">
        <v>132</v>
      </c>
      <c r="D5" s="34" t="s">
        <v>21</v>
      </c>
      <c r="E5" s="35" t="s">
        <v>22</v>
      </c>
      <c r="F5" s="36" t="s">
        <v>23</v>
      </c>
      <c r="G5" s="35" t="s">
        <v>24</v>
      </c>
      <c r="H5" s="37" t="s">
        <v>4</v>
      </c>
    </row>
    <row r="6" spans="2:16" s="15" customFormat="1" ht="9" customHeight="1" x14ac:dyDescent="0.15">
      <c r="B6" s="11">
        <v>0</v>
      </c>
      <c r="C6" s="14">
        <v>1</v>
      </c>
      <c r="D6" s="11">
        <v>2</v>
      </c>
      <c r="E6" s="14">
        <v>3</v>
      </c>
      <c r="F6" s="13">
        <v>4</v>
      </c>
      <c r="G6" s="14">
        <v>5</v>
      </c>
      <c r="H6" s="38">
        <v>6</v>
      </c>
    </row>
    <row r="7" spans="2:16" ht="21.95" customHeight="1" x14ac:dyDescent="0.2">
      <c r="B7" s="39" t="s">
        <v>5</v>
      </c>
      <c r="C7" s="40" t="s">
        <v>6</v>
      </c>
      <c r="D7" s="96">
        <v>622780</v>
      </c>
      <c r="E7" s="96">
        <v>389863</v>
      </c>
      <c r="F7" s="96">
        <v>315922</v>
      </c>
      <c r="G7" s="96">
        <v>111803</v>
      </c>
      <c r="H7" s="97">
        <f>SUM(D7:G7)</f>
        <v>1440368</v>
      </c>
      <c r="K7" s="42"/>
      <c r="L7" s="42"/>
      <c r="M7" s="42"/>
      <c r="N7" s="43"/>
      <c r="P7" s="1" t="s">
        <v>25</v>
      </c>
    </row>
    <row r="8" spans="2:16" ht="21.95" customHeight="1" x14ac:dyDescent="0.2">
      <c r="B8" s="39" t="s">
        <v>7</v>
      </c>
      <c r="C8" s="40" t="s">
        <v>8</v>
      </c>
      <c r="D8" s="98">
        <v>64134</v>
      </c>
      <c r="E8" s="98">
        <v>28205</v>
      </c>
      <c r="F8" s="98">
        <v>19710</v>
      </c>
      <c r="G8" s="98">
        <v>7115</v>
      </c>
      <c r="H8" s="99">
        <f t="shared" ref="H8:H13" si="0">SUM(D8:G8)</f>
        <v>119164</v>
      </c>
      <c r="K8" s="42"/>
      <c r="L8" s="41"/>
      <c r="M8" s="41"/>
      <c r="P8" s="2">
        <f>H7-'T 1.'!F8</f>
        <v>0</v>
      </c>
    </row>
    <row r="9" spans="2:16" ht="21.95" customHeight="1" x14ac:dyDescent="0.2">
      <c r="B9" s="39" t="s">
        <v>9</v>
      </c>
      <c r="C9" s="40" t="s">
        <v>10</v>
      </c>
      <c r="D9" s="98">
        <v>27016</v>
      </c>
      <c r="E9" s="98">
        <v>26030</v>
      </c>
      <c r="F9" s="98">
        <v>19636</v>
      </c>
      <c r="G9" s="98">
        <v>8128</v>
      </c>
      <c r="H9" s="99">
        <f t="shared" si="0"/>
        <v>80810</v>
      </c>
      <c r="K9" s="42"/>
      <c r="L9" s="41"/>
      <c r="M9" s="41"/>
      <c r="P9" s="2">
        <f>H8-'T 1.'!F9</f>
        <v>0</v>
      </c>
    </row>
    <row r="10" spans="2:16" ht="21.95" customHeight="1" x14ac:dyDescent="0.2">
      <c r="B10" s="39" t="s">
        <v>11</v>
      </c>
      <c r="C10" s="40" t="s">
        <v>12</v>
      </c>
      <c r="D10" s="98">
        <v>5246</v>
      </c>
      <c r="E10" s="98">
        <v>4770</v>
      </c>
      <c r="F10" s="98">
        <v>5931</v>
      </c>
      <c r="G10" s="98">
        <v>2425</v>
      </c>
      <c r="H10" s="99">
        <f t="shared" si="0"/>
        <v>18372</v>
      </c>
      <c r="K10" s="43"/>
      <c r="L10" s="44"/>
      <c r="M10" s="41"/>
      <c r="P10" s="2">
        <f>H9-'T 1.'!F10</f>
        <v>0</v>
      </c>
    </row>
    <row r="11" spans="2:16" ht="21.95" customHeight="1" x14ac:dyDescent="0.2">
      <c r="B11" s="39" t="s">
        <v>13</v>
      </c>
      <c r="C11" s="40" t="s">
        <v>14</v>
      </c>
      <c r="D11" s="98">
        <v>5271</v>
      </c>
      <c r="E11" s="98">
        <v>5265</v>
      </c>
      <c r="F11" s="98">
        <v>4253</v>
      </c>
      <c r="G11" s="98">
        <v>3249</v>
      </c>
      <c r="H11" s="99">
        <f t="shared" si="0"/>
        <v>18038</v>
      </c>
      <c r="K11" s="45"/>
      <c r="L11" s="44"/>
      <c r="M11" s="41"/>
      <c r="P11" s="2">
        <f>H10-'T 1.'!F11</f>
        <v>0</v>
      </c>
    </row>
    <row r="12" spans="2:16" ht="51" customHeight="1" x14ac:dyDescent="0.2">
      <c r="B12" s="39" t="s">
        <v>15</v>
      </c>
      <c r="C12" s="88" t="s">
        <v>16</v>
      </c>
      <c r="D12" s="98">
        <v>36</v>
      </c>
      <c r="E12" s="98">
        <v>42</v>
      </c>
      <c r="F12" s="98">
        <v>18</v>
      </c>
      <c r="G12" s="98">
        <v>19</v>
      </c>
      <c r="H12" s="99">
        <f t="shared" si="0"/>
        <v>115</v>
      </c>
      <c r="K12" s="45"/>
      <c r="L12" s="44"/>
      <c r="M12" s="41"/>
      <c r="P12" s="2">
        <f>H11-'T 1.'!F12</f>
        <v>0</v>
      </c>
    </row>
    <row r="13" spans="2:16" ht="21.95" customHeight="1" x14ac:dyDescent="0.2">
      <c r="B13" s="39" t="s">
        <v>17</v>
      </c>
      <c r="C13" s="40" t="s">
        <v>18</v>
      </c>
      <c r="D13" s="100">
        <v>470</v>
      </c>
      <c r="E13" s="100">
        <v>1029</v>
      </c>
      <c r="F13" s="100">
        <v>1690</v>
      </c>
      <c r="G13" s="100">
        <v>758</v>
      </c>
      <c r="H13" s="101">
        <f t="shared" si="0"/>
        <v>3947</v>
      </c>
      <c r="K13" s="45"/>
      <c r="L13" s="44"/>
      <c r="M13" s="41"/>
      <c r="P13" s="2">
        <f>H12-'T 1.'!F13</f>
        <v>0</v>
      </c>
    </row>
    <row r="14" spans="2:16" ht="21.95" customHeight="1" x14ac:dyDescent="0.2">
      <c r="B14" s="135" t="s">
        <v>19</v>
      </c>
      <c r="C14" s="136"/>
      <c r="D14" s="102">
        <f>SUM(D7:D13)</f>
        <v>724953</v>
      </c>
      <c r="E14" s="102">
        <f t="shared" ref="E14:H14" si="1">SUM(E7:E13)</f>
        <v>455204</v>
      </c>
      <c r="F14" s="102">
        <f t="shared" si="1"/>
        <v>367160</v>
      </c>
      <c r="G14" s="102">
        <f t="shared" si="1"/>
        <v>133497</v>
      </c>
      <c r="H14" s="102">
        <f t="shared" si="1"/>
        <v>1680814</v>
      </c>
      <c r="K14" s="44"/>
      <c r="L14" s="44"/>
      <c r="M14" s="41"/>
      <c r="P14" s="2">
        <f>H13-'T 1.'!F14</f>
        <v>0</v>
      </c>
    </row>
    <row r="15" spans="2:16" x14ac:dyDescent="0.2">
      <c r="B15" s="93"/>
      <c r="C15" s="94"/>
      <c r="D15" s="94"/>
      <c r="E15" s="94"/>
      <c r="F15" s="94"/>
      <c r="G15" s="94"/>
      <c r="H15" s="94"/>
    </row>
    <row r="17" spans="2:8" x14ac:dyDescent="0.2">
      <c r="B17" s="137"/>
      <c r="C17" s="137"/>
      <c r="D17" s="137"/>
      <c r="E17" s="137"/>
      <c r="F17" s="137"/>
      <c r="G17" s="137"/>
      <c r="H17" s="137"/>
    </row>
    <row r="18" spans="2:8" x14ac:dyDescent="0.2">
      <c r="B18" s="138"/>
      <c r="C18" s="138"/>
      <c r="D18" s="138"/>
      <c r="E18" s="138"/>
      <c r="F18" s="138"/>
      <c r="G18" s="138"/>
      <c r="H18" s="138"/>
    </row>
  </sheetData>
  <mergeCells count="5">
    <mergeCell ref="B2:H2"/>
    <mergeCell ref="F4:H4"/>
    <mergeCell ref="B14:C14"/>
    <mergeCell ref="B17:H17"/>
    <mergeCell ref="B18:H18"/>
  </mergeCells>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32"/>
  <sheetViews>
    <sheetView zoomScaleNormal="100" workbookViewId="0">
      <selection activeCell="I30" sqref="I30"/>
    </sheetView>
  </sheetViews>
  <sheetFormatPr defaultColWidth="9.140625" defaultRowHeight="12.75" x14ac:dyDescent="0.2"/>
  <cols>
    <col min="1" max="1" width="9.140625" style="3"/>
    <col min="2" max="2" width="4.28515625" style="3" customWidth="1"/>
    <col min="3" max="3" width="8.140625" style="4" customWidth="1"/>
    <col min="4" max="4" width="49" style="3" customWidth="1"/>
    <col min="5" max="5" width="8" style="3" bestFit="1" customWidth="1"/>
    <col min="6" max="6" width="8.140625" style="3" customWidth="1"/>
    <col min="7" max="7" width="8.42578125" style="3" customWidth="1"/>
    <col min="8" max="8" width="10.140625" style="3" customWidth="1"/>
    <col min="9" max="9" width="12.140625" style="3" customWidth="1"/>
    <col min="10" max="12" width="9.140625" style="3"/>
    <col min="13" max="13" width="0" style="3" hidden="1" customWidth="1"/>
    <col min="14" max="16384" width="9.140625" style="3"/>
  </cols>
  <sheetData>
    <row r="2" spans="2:8" ht="13.5" customHeight="1" x14ac:dyDescent="0.2">
      <c r="B2" s="124" t="s">
        <v>26</v>
      </c>
      <c r="C2" s="124"/>
      <c r="D2" s="124"/>
      <c r="E2" s="124"/>
      <c r="F2" s="124"/>
      <c r="G2" s="124"/>
      <c r="H2" s="21"/>
    </row>
    <row r="3" spans="2:8" ht="13.5" customHeight="1" x14ac:dyDescent="0.2"/>
    <row r="4" spans="2:8" ht="15" customHeight="1" x14ac:dyDescent="0.2">
      <c r="B4" s="5" t="s">
        <v>20</v>
      </c>
      <c r="C4" s="6"/>
      <c r="D4" s="5"/>
      <c r="E4" s="134" t="str">
        <f>+'T 2.'!F4</f>
        <v>Stanje: 30. lipnja 2023.</v>
      </c>
      <c r="F4" s="134"/>
      <c r="G4" s="134"/>
    </row>
    <row r="5" spans="2:8" s="4" customFormat="1" ht="24.75" customHeight="1" x14ac:dyDescent="0.25">
      <c r="B5" s="22" t="s">
        <v>1</v>
      </c>
      <c r="C5" s="23" t="s">
        <v>28</v>
      </c>
      <c r="D5" s="24" t="s">
        <v>29</v>
      </c>
      <c r="E5" s="25" t="s">
        <v>2</v>
      </c>
      <c r="F5" s="26" t="s">
        <v>3</v>
      </c>
      <c r="G5" s="26" t="s">
        <v>4</v>
      </c>
    </row>
    <row r="6" spans="2:8" s="15" customFormat="1" ht="9" customHeight="1" x14ac:dyDescent="0.15">
      <c r="B6" s="11">
        <v>0</v>
      </c>
      <c r="C6" s="12">
        <v>1</v>
      </c>
      <c r="D6" s="13">
        <v>2</v>
      </c>
      <c r="E6" s="14">
        <v>3</v>
      </c>
      <c r="F6" s="13">
        <v>4</v>
      </c>
      <c r="G6" s="14">
        <v>5</v>
      </c>
    </row>
    <row r="7" spans="2:8" s="28" customFormat="1" ht="15" customHeight="1" x14ac:dyDescent="0.2">
      <c r="B7" s="89" t="s">
        <v>5</v>
      </c>
      <c r="C7" s="85" t="s">
        <v>30</v>
      </c>
      <c r="D7" s="27" t="s">
        <v>31</v>
      </c>
      <c r="E7" s="95">
        <v>39081</v>
      </c>
      <c r="F7" s="95">
        <v>18719</v>
      </c>
      <c r="G7" s="110">
        <f>SUM(E7:F7)</f>
        <v>57800</v>
      </c>
    </row>
    <row r="8" spans="2:8" ht="15" customHeight="1" x14ac:dyDescent="0.2">
      <c r="B8" s="90" t="s">
        <v>7</v>
      </c>
      <c r="C8" s="85" t="s">
        <v>32</v>
      </c>
      <c r="D8" s="27" t="s">
        <v>33</v>
      </c>
      <c r="E8" s="95">
        <v>3536</v>
      </c>
      <c r="F8" s="95">
        <v>471</v>
      </c>
      <c r="G8" s="110">
        <f>SUM(E8:F8)</f>
        <v>4007</v>
      </c>
    </row>
    <row r="9" spans="2:8" ht="15" customHeight="1" x14ac:dyDescent="0.2">
      <c r="B9" s="91" t="s">
        <v>9</v>
      </c>
      <c r="C9" s="85" t="s">
        <v>34</v>
      </c>
      <c r="D9" s="27" t="s">
        <v>35</v>
      </c>
      <c r="E9" s="95">
        <v>160322</v>
      </c>
      <c r="F9" s="95">
        <v>91349</v>
      </c>
      <c r="G9" s="110">
        <f t="shared" ref="G9:G28" si="0">SUM(E9:F9)</f>
        <v>251671</v>
      </c>
    </row>
    <row r="10" spans="2:8" ht="15" customHeight="1" x14ac:dyDescent="0.2">
      <c r="B10" s="91" t="s">
        <v>11</v>
      </c>
      <c r="C10" s="85" t="s">
        <v>36</v>
      </c>
      <c r="D10" s="27" t="s">
        <v>37</v>
      </c>
      <c r="E10" s="95">
        <v>11561</v>
      </c>
      <c r="F10" s="95">
        <v>3537</v>
      </c>
      <c r="G10" s="110">
        <f t="shared" si="0"/>
        <v>15098</v>
      </c>
    </row>
    <row r="11" spans="2:8" ht="27" customHeight="1" x14ac:dyDescent="0.2">
      <c r="B11" s="91" t="s">
        <v>13</v>
      </c>
      <c r="C11" s="85" t="s">
        <v>38</v>
      </c>
      <c r="D11" s="30" t="s">
        <v>39</v>
      </c>
      <c r="E11" s="95">
        <v>18707</v>
      </c>
      <c r="F11" s="95">
        <v>5632</v>
      </c>
      <c r="G11" s="110">
        <f t="shared" si="0"/>
        <v>24339</v>
      </c>
    </row>
    <row r="12" spans="2:8" ht="15" customHeight="1" x14ac:dyDescent="0.2">
      <c r="B12" s="91" t="s">
        <v>15</v>
      </c>
      <c r="C12" s="85" t="s">
        <v>40</v>
      </c>
      <c r="D12" s="30" t="s">
        <v>41</v>
      </c>
      <c r="E12" s="95">
        <v>119375</v>
      </c>
      <c r="F12" s="95">
        <v>15888</v>
      </c>
      <c r="G12" s="110">
        <f t="shared" si="0"/>
        <v>135263</v>
      </c>
    </row>
    <row r="13" spans="2:8" ht="27" customHeight="1" x14ac:dyDescent="0.2">
      <c r="B13" s="91" t="s">
        <v>17</v>
      </c>
      <c r="C13" s="85" t="s">
        <v>42</v>
      </c>
      <c r="D13" s="30" t="s">
        <v>43</v>
      </c>
      <c r="E13" s="95">
        <v>117356</v>
      </c>
      <c r="F13" s="95">
        <v>131737</v>
      </c>
      <c r="G13" s="110">
        <f t="shared" si="0"/>
        <v>249093</v>
      </c>
    </row>
    <row r="14" spans="2:8" ht="15" customHeight="1" x14ac:dyDescent="0.2">
      <c r="B14" s="39" t="s">
        <v>44</v>
      </c>
      <c r="C14" s="85" t="s">
        <v>45</v>
      </c>
      <c r="D14" s="27" t="s">
        <v>46</v>
      </c>
      <c r="E14" s="95">
        <v>70031</v>
      </c>
      <c r="F14" s="95">
        <v>19358</v>
      </c>
      <c r="G14" s="110">
        <f t="shared" si="0"/>
        <v>89389</v>
      </c>
    </row>
    <row r="15" spans="2:8" ht="15" customHeight="1" x14ac:dyDescent="0.2">
      <c r="B15" s="39" t="s">
        <v>47</v>
      </c>
      <c r="C15" s="85" t="s">
        <v>48</v>
      </c>
      <c r="D15" s="27" t="s">
        <v>49</v>
      </c>
      <c r="E15" s="95">
        <v>64576</v>
      </c>
      <c r="F15" s="95">
        <v>69099</v>
      </c>
      <c r="G15" s="110">
        <f t="shared" si="0"/>
        <v>133675</v>
      </c>
    </row>
    <row r="16" spans="2:8" ht="15" customHeight="1" x14ac:dyDescent="0.2">
      <c r="B16" s="39" t="s">
        <v>50</v>
      </c>
      <c r="C16" s="85" t="s">
        <v>51</v>
      </c>
      <c r="D16" s="27" t="s">
        <v>52</v>
      </c>
      <c r="E16" s="95">
        <v>38100</v>
      </c>
      <c r="F16" s="95">
        <v>20984</v>
      </c>
      <c r="G16" s="110">
        <f t="shared" si="0"/>
        <v>59084</v>
      </c>
    </row>
    <row r="17" spans="2:13" ht="15" customHeight="1" x14ac:dyDescent="0.2">
      <c r="B17" s="39" t="s">
        <v>53</v>
      </c>
      <c r="C17" s="85" t="s">
        <v>54</v>
      </c>
      <c r="D17" s="27" t="s">
        <v>55</v>
      </c>
      <c r="E17" s="95">
        <v>13313</v>
      </c>
      <c r="F17" s="95">
        <v>27883</v>
      </c>
      <c r="G17" s="110">
        <f t="shared" si="0"/>
        <v>41196</v>
      </c>
    </row>
    <row r="18" spans="2:13" ht="15" customHeight="1" x14ac:dyDescent="0.2">
      <c r="B18" s="39" t="s">
        <v>56</v>
      </c>
      <c r="C18" s="85" t="s">
        <v>57</v>
      </c>
      <c r="D18" s="27" t="s">
        <v>58</v>
      </c>
      <c r="E18" s="95">
        <v>9092</v>
      </c>
      <c r="F18" s="95">
        <v>6391</v>
      </c>
      <c r="G18" s="110">
        <f t="shared" si="0"/>
        <v>15483</v>
      </c>
    </row>
    <row r="19" spans="2:13" ht="15" customHeight="1" x14ac:dyDescent="0.2">
      <c r="B19" s="39" t="s">
        <v>59</v>
      </c>
      <c r="C19" s="85" t="s">
        <v>60</v>
      </c>
      <c r="D19" s="27" t="s">
        <v>61</v>
      </c>
      <c r="E19" s="95">
        <v>53754</v>
      </c>
      <c r="F19" s="95">
        <v>55086</v>
      </c>
      <c r="G19" s="110">
        <f t="shared" si="0"/>
        <v>108840</v>
      </c>
    </row>
    <row r="20" spans="2:13" ht="15" customHeight="1" x14ac:dyDescent="0.2">
      <c r="B20" s="39" t="s">
        <v>62</v>
      </c>
      <c r="C20" s="85" t="s">
        <v>63</v>
      </c>
      <c r="D20" s="27" t="s">
        <v>64</v>
      </c>
      <c r="E20" s="95">
        <v>33042</v>
      </c>
      <c r="F20" s="95">
        <v>28514</v>
      </c>
      <c r="G20" s="110">
        <f t="shared" si="0"/>
        <v>61556</v>
      </c>
    </row>
    <row r="21" spans="2:13" ht="15" customHeight="1" x14ac:dyDescent="0.2">
      <c r="B21" s="39" t="s">
        <v>65</v>
      </c>
      <c r="C21" s="85" t="s">
        <v>66</v>
      </c>
      <c r="D21" s="27" t="s">
        <v>67</v>
      </c>
      <c r="E21" s="95">
        <v>59924</v>
      </c>
      <c r="F21" s="95">
        <v>62089</v>
      </c>
      <c r="G21" s="110">
        <f t="shared" si="0"/>
        <v>122013</v>
      </c>
    </row>
    <row r="22" spans="2:13" ht="15" customHeight="1" x14ac:dyDescent="0.2">
      <c r="B22" s="39" t="s">
        <v>68</v>
      </c>
      <c r="C22" s="85" t="s">
        <v>69</v>
      </c>
      <c r="D22" s="27" t="s">
        <v>70</v>
      </c>
      <c r="E22" s="95">
        <v>24547</v>
      </c>
      <c r="F22" s="95">
        <v>94114</v>
      </c>
      <c r="G22" s="110">
        <f t="shared" si="0"/>
        <v>118661</v>
      </c>
    </row>
    <row r="23" spans="2:13" ht="15" customHeight="1" x14ac:dyDescent="0.2">
      <c r="B23" s="39" t="s">
        <v>71</v>
      </c>
      <c r="C23" s="85" t="s">
        <v>72</v>
      </c>
      <c r="D23" s="27" t="s">
        <v>73</v>
      </c>
      <c r="E23" s="95">
        <v>23839</v>
      </c>
      <c r="F23" s="95">
        <v>88696</v>
      </c>
      <c r="G23" s="110">
        <f t="shared" si="0"/>
        <v>112535</v>
      </c>
    </row>
    <row r="24" spans="2:13" ht="15" customHeight="1" x14ac:dyDescent="0.2">
      <c r="B24" s="39" t="s">
        <v>74</v>
      </c>
      <c r="C24" s="85" t="s">
        <v>75</v>
      </c>
      <c r="D24" s="27" t="s">
        <v>76</v>
      </c>
      <c r="E24" s="95">
        <v>15542</v>
      </c>
      <c r="F24" s="95">
        <v>17704</v>
      </c>
      <c r="G24" s="110">
        <f t="shared" si="0"/>
        <v>33246</v>
      </c>
    </row>
    <row r="25" spans="2:13" ht="15" customHeight="1" x14ac:dyDescent="0.2">
      <c r="B25" s="39" t="s">
        <v>77</v>
      </c>
      <c r="C25" s="85" t="s">
        <v>78</v>
      </c>
      <c r="D25" s="27" t="s">
        <v>79</v>
      </c>
      <c r="E25" s="95">
        <v>13509</v>
      </c>
      <c r="F25" s="95">
        <v>30554</v>
      </c>
      <c r="G25" s="110">
        <f t="shared" si="0"/>
        <v>44063</v>
      </c>
    </row>
    <row r="26" spans="2:13" ht="39" customHeight="1" x14ac:dyDescent="0.2">
      <c r="B26" s="39" t="s">
        <v>80</v>
      </c>
      <c r="C26" s="85" t="s">
        <v>81</v>
      </c>
      <c r="D26" s="30" t="s">
        <v>82</v>
      </c>
      <c r="E26" s="95">
        <v>314</v>
      </c>
      <c r="F26" s="95">
        <v>1382</v>
      </c>
      <c r="G26" s="110">
        <f t="shared" si="0"/>
        <v>1696</v>
      </c>
    </row>
    <row r="27" spans="2:13" ht="15" customHeight="1" x14ac:dyDescent="0.2">
      <c r="B27" s="39" t="s">
        <v>83</v>
      </c>
      <c r="C27" s="85" t="s">
        <v>84</v>
      </c>
      <c r="D27" s="27" t="s">
        <v>85</v>
      </c>
      <c r="E27" s="95">
        <v>179</v>
      </c>
      <c r="F27" s="95">
        <v>231</v>
      </c>
      <c r="G27" s="110">
        <f t="shared" si="0"/>
        <v>410</v>
      </c>
      <c r="M27" s="3" t="s">
        <v>25</v>
      </c>
    </row>
    <row r="28" spans="2:13" ht="15" customHeight="1" x14ac:dyDescent="0.2">
      <c r="B28" s="92" t="s">
        <v>86</v>
      </c>
      <c r="C28" s="84"/>
      <c r="D28" s="86" t="s">
        <v>87</v>
      </c>
      <c r="E28" s="95">
        <v>935</v>
      </c>
      <c r="F28" s="95">
        <v>761</v>
      </c>
      <c r="G28" s="110">
        <f t="shared" si="0"/>
        <v>1696</v>
      </c>
      <c r="M28" s="42">
        <f>F29-'T 1.'!E15</f>
        <v>0</v>
      </c>
    </row>
    <row r="29" spans="2:13" ht="15" customHeight="1" x14ac:dyDescent="0.2">
      <c r="B29" s="139" t="s">
        <v>19</v>
      </c>
      <c r="C29" s="140"/>
      <c r="D29" s="140"/>
      <c r="E29" s="109">
        <f>SUM(E7:E28)</f>
        <v>890635</v>
      </c>
      <c r="F29" s="109">
        <f t="shared" ref="F29:G29" si="1">SUM(F7:F28)</f>
        <v>790179</v>
      </c>
      <c r="G29" s="109">
        <f t="shared" si="1"/>
        <v>1680814</v>
      </c>
      <c r="M29" s="42">
        <f>E29-'T 1.'!D15</f>
        <v>0</v>
      </c>
    </row>
    <row r="32" spans="2:13" x14ac:dyDescent="0.2">
      <c r="B32" s="141"/>
      <c r="C32" s="141"/>
      <c r="D32" s="141"/>
      <c r="E32" s="141"/>
      <c r="F32" s="141"/>
      <c r="G32" s="141"/>
    </row>
  </sheetData>
  <mergeCells count="4">
    <mergeCell ref="B2:G2"/>
    <mergeCell ref="E4:G4"/>
    <mergeCell ref="B29:D29"/>
    <mergeCell ref="B32:G32"/>
  </mergeCells>
  <conditionalFormatting sqref="G7:G28">
    <cfRule type="dataBar" priority="1">
      <dataBar>
        <cfvo type="min"/>
        <cfvo type="max"/>
        <color rgb="FF63C384"/>
      </dataBar>
      <extLst>
        <ext xmlns:x14="http://schemas.microsoft.com/office/spreadsheetml/2009/9/main" uri="{B025F937-C7B1-47D3-B67F-A62EFF666E3E}">
          <x14:id>{EEE9D266-4F8F-4FF7-96ED-6BC5DFFFE9D5}</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EEE9D266-4F8F-4FF7-96ED-6BC5DFFFE9D5}">
            <x14:dataBar minLength="0" maxLength="100" border="1" negativeBarBorderColorSameAsPositive="0">
              <x14:cfvo type="autoMin"/>
              <x14:cfvo type="autoMax"/>
              <x14:borderColor rgb="FF63C384"/>
              <x14:negativeFillColor rgb="FFFF0000"/>
              <x14:negativeBorderColor rgb="FFFF0000"/>
              <x14:axisColor rgb="FF000000"/>
            </x14:dataBar>
          </x14:cfRule>
          <xm:sqref>G7:G28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9"/>
  <sheetViews>
    <sheetView zoomScaleNormal="100" workbookViewId="0">
      <selection activeCell="Q16" sqref="Q16"/>
    </sheetView>
  </sheetViews>
  <sheetFormatPr defaultColWidth="9.140625" defaultRowHeight="12.75" x14ac:dyDescent="0.2"/>
  <cols>
    <col min="1" max="1" width="9.140625" style="3"/>
    <col min="2" max="2" width="4.28515625" style="3" customWidth="1"/>
    <col min="3" max="3" width="20.42578125" style="4" customWidth="1"/>
    <col min="4" max="4" width="8.28515625" style="3" customWidth="1"/>
    <col min="5" max="5" width="7" style="3" customWidth="1"/>
    <col min="6" max="6" width="6" style="3" bestFit="1" customWidth="1"/>
    <col min="7" max="7" width="6.140625" style="3" customWidth="1"/>
    <col min="8" max="8" width="6.28515625" style="3" customWidth="1"/>
    <col min="9" max="9" width="14.140625" style="3" customWidth="1"/>
    <col min="10" max="10" width="5.28515625" style="3" bestFit="1" customWidth="1"/>
    <col min="11" max="11" width="8" style="3" customWidth="1"/>
    <col min="12" max="12" width="10.7109375" style="3" customWidth="1"/>
    <col min="13" max="13" width="12.140625" style="3" customWidth="1"/>
    <col min="14" max="16" width="9.140625" style="3" hidden="1" customWidth="1"/>
    <col min="17" max="18" width="9.140625" style="3"/>
    <col min="19" max="19" width="0" style="3" hidden="1" customWidth="1"/>
    <col min="20" max="16384" width="9.140625" style="3"/>
  </cols>
  <sheetData>
    <row r="1" spans="2:19" ht="13.5" customHeight="1" x14ac:dyDescent="0.2">
      <c r="B1" s="124" t="s">
        <v>129</v>
      </c>
      <c r="C1" s="124"/>
      <c r="D1" s="124"/>
      <c r="E1" s="124"/>
      <c r="F1" s="124"/>
      <c r="G1" s="124"/>
      <c r="H1" s="124"/>
      <c r="I1" s="124"/>
      <c r="J1" s="124"/>
      <c r="K1" s="124"/>
    </row>
    <row r="2" spans="2:19" ht="13.5" customHeight="1" x14ac:dyDescent="0.2"/>
    <row r="3" spans="2:19" ht="15" customHeight="1" x14ac:dyDescent="0.2">
      <c r="B3" s="5" t="s">
        <v>27</v>
      </c>
      <c r="C3" s="6"/>
      <c r="D3" s="5"/>
      <c r="E3" s="5"/>
      <c r="F3" s="5"/>
      <c r="G3" s="5"/>
      <c r="H3" s="5"/>
      <c r="I3" s="134" t="str">
        <f>+'T 2.'!F4</f>
        <v>Stanje: 30. lipnja 2023.</v>
      </c>
      <c r="J3" s="134"/>
      <c r="K3" s="134"/>
    </row>
    <row r="4" spans="2:19" x14ac:dyDescent="0.2">
      <c r="B4" s="143" t="s">
        <v>88</v>
      </c>
      <c r="C4" s="145" t="s">
        <v>89</v>
      </c>
      <c r="D4" s="147" t="s">
        <v>133</v>
      </c>
      <c r="E4" s="148"/>
      <c r="F4" s="148"/>
      <c r="G4" s="148"/>
      <c r="H4" s="148"/>
      <c r="I4" s="148"/>
      <c r="J4" s="148"/>
      <c r="K4" s="149"/>
    </row>
    <row r="5" spans="2:19" s="4" customFormat="1" ht="121.5" customHeight="1" x14ac:dyDescent="0.25">
      <c r="B5" s="144"/>
      <c r="C5" s="146"/>
      <c r="D5" s="7" t="s">
        <v>90</v>
      </c>
      <c r="E5" s="8" t="s">
        <v>91</v>
      </c>
      <c r="F5" s="9" t="s">
        <v>10</v>
      </c>
      <c r="G5" s="9" t="s">
        <v>12</v>
      </c>
      <c r="H5" s="10" t="s">
        <v>92</v>
      </c>
      <c r="I5" s="8" t="s">
        <v>93</v>
      </c>
      <c r="J5" s="10" t="s">
        <v>94</v>
      </c>
      <c r="K5" s="8" t="s">
        <v>4</v>
      </c>
    </row>
    <row r="6" spans="2:19" s="15" customFormat="1" ht="9" customHeight="1" x14ac:dyDescent="0.15">
      <c r="B6" s="11">
        <v>0</v>
      </c>
      <c r="C6" s="12">
        <v>1</v>
      </c>
      <c r="D6" s="13">
        <v>2</v>
      </c>
      <c r="E6" s="14">
        <v>3</v>
      </c>
      <c r="F6" s="13">
        <v>4</v>
      </c>
      <c r="G6" s="14">
        <v>5</v>
      </c>
      <c r="H6" s="13">
        <v>6</v>
      </c>
      <c r="I6" s="14">
        <v>7</v>
      </c>
      <c r="J6" s="13">
        <v>8</v>
      </c>
      <c r="K6" s="14">
        <v>9</v>
      </c>
    </row>
    <row r="7" spans="2:19" ht="15" customHeight="1" x14ac:dyDescent="0.2">
      <c r="B7" s="16" t="s">
        <v>5</v>
      </c>
      <c r="C7" s="17" t="s">
        <v>95</v>
      </c>
      <c r="D7" s="111">
        <v>78359</v>
      </c>
      <c r="E7" s="111">
        <v>6797</v>
      </c>
      <c r="F7" s="111">
        <v>4883</v>
      </c>
      <c r="G7" s="111">
        <v>1078</v>
      </c>
      <c r="H7" s="111">
        <v>587</v>
      </c>
      <c r="I7" s="111">
        <v>7</v>
      </c>
      <c r="J7" s="111">
        <v>260</v>
      </c>
      <c r="K7" s="112">
        <f>SUM(D7:J7)</f>
        <v>91971</v>
      </c>
      <c r="S7" s="3" t="s">
        <v>25</v>
      </c>
    </row>
    <row r="8" spans="2:19" ht="15" customHeight="1" x14ac:dyDescent="0.2">
      <c r="B8" s="16" t="s">
        <v>7</v>
      </c>
      <c r="C8" s="17" t="s">
        <v>96</v>
      </c>
      <c r="D8" s="113">
        <v>32780</v>
      </c>
      <c r="E8" s="113">
        <v>4288</v>
      </c>
      <c r="F8" s="113">
        <v>2358</v>
      </c>
      <c r="G8" s="113">
        <v>260</v>
      </c>
      <c r="H8" s="113">
        <v>210</v>
      </c>
      <c r="I8" s="113">
        <v>1</v>
      </c>
      <c r="J8" s="113">
        <v>76</v>
      </c>
      <c r="K8" s="112">
        <f t="shared" ref="K8:K27" si="0">SUM(D8:J8)</f>
        <v>39973</v>
      </c>
      <c r="S8" s="3">
        <f>D28-'T 1.'!F8</f>
        <v>0</v>
      </c>
    </row>
    <row r="9" spans="2:19" ht="15" customHeight="1" x14ac:dyDescent="0.2">
      <c r="B9" s="16" t="s">
        <v>9</v>
      </c>
      <c r="C9" s="17" t="s">
        <v>97</v>
      </c>
      <c r="D9" s="113">
        <v>36063</v>
      </c>
      <c r="E9" s="113">
        <v>3690</v>
      </c>
      <c r="F9" s="113">
        <v>2027</v>
      </c>
      <c r="G9" s="113">
        <v>853</v>
      </c>
      <c r="H9" s="113">
        <v>283</v>
      </c>
      <c r="I9" s="113">
        <v>1</v>
      </c>
      <c r="J9" s="113">
        <v>83</v>
      </c>
      <c r="K9" s="112">
        <f t="shared" si="0"/>
        <v>43000</v>
      </c>
      <c r="S9" s="3">
        <f>E28-'T 1.'!F9</f>
        <v>0</v>
      </c>
    </row>
    <row r="10" spans="2:19" ht="15" customHeight="1" x14ac:dyDescent="0.2">
      <c r="B10" s="16" t="s">
        <v>11</v>
      </c>
      <c r="C10" s="17" t="s">
        <v>98</v>
      </c>
      <c r="D10" s="113">
        <v>31850</v>
      </c>
      <c r="E10" s="113">
        <v>3478</v>
      </c>
      <c r="F10" s="113">
        <v>1687</v>
      </c>
      <c r="G10" s="113">
        <v>428</v>
      </c>
      <c r="H10" s="113">
        <v>247</v>
      </c>
      <c r="I10" s="113">
        <v>1</v>
      </c>
      <c r="J10" s="113">
        <v>85</v>
      </c>
      <c r="K10" s="112">
        <f t="shared" si="0"/>
        <v>37776</v>
      </c>
      <c r="S10" s="3">
        <f>F28-'T 1.'!F10</f>
        <v>0</v>
      </c>
    </row>
    <row r="11" spans="2:19" ht="15" customHeight="1" x14ac:dyDescent="0.2">
      <c r="B11" s="16" t="s">
        <v>13</v>
      </c>
      <c r="C11" s="17" t="s">
        <v>99</v>
      </c>
      <c r="D11" s="113">
        <v>60002</v>
      </c>
      <c r="E11" s="113">
        <v>5243</v>
      </c>
      <c r="F11" s="113">
        <v>2598</v>
      </c>
      <c r="G11" s="113">
        <v>669</v>
      </c>
      <c r="H11" s="113">
        <v>362</v>
      </c>
      <c r="I11" s="113">
        <v>2</v>
      </c>
      <c r="J11" s="113">
        <v>131</v>
      </c>
      <c r="K11" s="112">
        <f t="shared" si="0"/>
        <v>69007</v>
      </c>
      <c r="S11" s="3">
        <f>G28-'T 1.'!F11</f>
        <v>0</v>
      </c>
    </row>
    <row r="12" spans="2:19" ht="15" customHeight="1" x14ac:dyDescent="0.2">
      <c r="B12" s="16" t="s">
        <v>15</v>
      </c>
      <c r="C12" s="17" t="s">
        <v>100</v>
      </c>
      <c r="D12" s="113">
        <v>30222</v>
      </c>
      <c r="E12" s="113">
        <v>2295</v>
      </c>
      <c r="F12" s="113">
        <v>1438</v>
      </c>
      <c r="G12" s="113">
        <v>1890</v>
      </c>
      <c r="H12" s="113">
        <v>232</v>
      </c>
      <c r="I12" s="113">
        <v>2</v>
      </c>
      <c r="J12" s="113">
        <v>80</v>
      </c>
      <c r="K12" s="112">
        <f t="shared" si="0"/>
        <v>36159</v>
      </c>
      <c r="S12" s="3">
        <f>H28-'T 1.'!F12</f>
        <v>0</v>
      </c>
    </row>
    <row r="13" spans="2:19" ht="15" customHeight="1" x14ac:dyDescent="0.2">
      <c r="B13" s="16" t="s">
        <v>17</v>
      </c>
      <c r="C13" s="17" t="s">
        <v>101</v>
      </c>
      <c r="D13" s="113">
        <v>26620</v>
      </c>
      <c r="E13" s="113">
        <v>2695</v>
      </c>
      <c r="F13" s="113">
        <v>1093</v>
      </c>
      <c r="G13" s="113">
        <v>1623</v>
      </c>
      <c r="H13" s="113">
        <v>238</v>
      </c>
      <c r="I13" s="113">
        <v>2</v>
      </c>
      <c r="J13" s="113">
        <v>90</v>
      </c>
      <c r="K13" s="112">
        <f t="shared" si="0"/>
        <v>32361</v>
      </c>
      <c r="S13" s="3">
        <f>I28-'T 1.'!F13</f>
        <v>0</v>
      </c>
    </row>
    <row r="14" spans="2:19" ht="15" customHeight="1" x14ac:dyDescent="0.2">
      <c r="B14" s="16" t="s">
        <v>44</v>
      </c>
      <c r="C14" s="17" t="s">
        <v>102</v>
      </c>
      <c r="D14" s="113">
        <v>104524</v>
      </c>
      <c r="E14" s="113">
        <v>9926</v>
      </c>
      <c r="F14" s="113">
        <v>8064</v>
      </c>
      <c r="G14" s="113">
        <v>283</v>
      </c>
      <c r="H14" s="113">
        <v>2403</v>
      </c>
      <c r="I14" s="113">
        <v>16</v>
      </c>
      <c r="J14" s="113">
        <v>438</v>
      </c>
      <c r="K14" s="112">
        <f t="shared" si="0"/>
        <v>125654</v>
      </c>
      <c r="S14" s="3">
        <f>J28-'T 1.'!F14</f>
        <v>0</v>
      </c>
    </row>
    <row r="15" spans="2:19" ht="15" customHeight="1" x14ac:dyDescent="0.2">
      <c r="B15" s="16" t="s">
        <v>47</v>
      </c>
      <c r="C15" s="17" t="s">
        <v>103</v>
      </c>
      <c r="D15" s="113">
        <v>14662</v>
      </c>
      <c r="E15" s="113">
        <v>1996</v>
      </c>
      <c r="F15" s="113">
        <v>903</v>
      </c>
      <c r="G15" s="113">
        <v>517</v>
      </c>
      <c r="H15" s="113">
        <v>90</v>
      </c>
      <c r="I15" s="113">
        <v>0</v>
      </c>
      <c r="J15" s="113">
        <v>38</v>
      </c>
      <c r="K15" s="112">
        <f t="shared" si="0"/>
        <v>18206</v>
      </c>
      <c r="S15" s="3">
        <f>K28-'T 1.'!F15</f>
        <v>0</v>
      </c>
    </row>
    <row r="16" spans="2:19" ht="15" customHeight="1" x14ac:dyDescent="0.2">
      <c r="B16" s="16" t="s">
        <v>50</v>
      </c>
      <c r="C16" s="17" t="s">
        <v>104</v>
      </c>
      <c r="D16" s="113">
        <v>16502</v>
      </c>
      <c r="E16" s="113">
        <v>2483</v>
      </c>
      <c r="F16" s="113">
        <v>1057</v>
      </c>
      <c r="G16" s="113">
        <v>1490</v>
      </c>
      <c r="H16" s="113">
        <v>126</v>
      </c>
      <c r="I16" s="113">
        <v>1</v>
      </c>
      <c r="J16" s="113">
        <v>38</v>
      </c>
      <c r="K16" s="112">
        <f t="shared" si="0"/>
        <v>21697</v>
      </c>
    </row>
    <row r="17" spans="2:16" ht="15" customHeight="1" x14ac:dyDescent="0.2">
      <c r="B17" s="16" t="s">
        <v>53</v>
      </c>
      <c r="C17" s="17" t="s">
        <v>105</v>
      </c>
      <c r="D17" s="113">
        <v>16275</v>
      </c>
      <c r="E17" s="113">
        <v>1858</v>
      </c>
      <c r="F17" s="113">
        <v>996</v>
      </c>
      <c r="G17" s="113">
        <v>550</v>
      </c>
      <c r="H17" s="113">
        <v>174</v>
      </c>
      <c r="I17" s="113">
        <v>1</v>
      </c>
      <c r="J17" s="113">
        <v>59</v>
      </c>
      <c r="K17" s="112">
        <f t="shared" si="0"/>
        <v>19913</v>
      </c>
    </row>
    <row r="18" spans="2:16" ht="15" customHeight="1" x14ac:dyDescent="0.2">
      <c r="B18" s="16" t="s">
        <v>56</v>
      </c>
      <c r="C18" s="17" t="s">
        <v>106</v>
      </c>
      <c r="D18" s="113">
        <v>35466</v>
      </c>
      <c r="E18" s="113">
        <v>3876</v>
      </c>
      <c r="F18" s="113">
        <v>2105</v>
      </c>
      <c r="G18" s="113">
        <v>846</v>
      </c>
      <c r="H18" s="113">
        <v>235</v>
      </c>
      <c r="I18" s="113">
        <v>0</v>
      </c>
      <c r="J18" s="113">
        <v>82</v>
      </c>
      <c r="K18" s="112">
        <f t="shared" si="0"/>
        <v>42610</v>
      </c>
    </row>
    <row r="19" spans="2:16" ht="15" customHeight="1" x14ac:dyDescent="0.2">
      <c r="B19" s="16" t="s">
        <v>59</v>
      </c>
      <c r="C19" s="17" t="s">
        <v>107</v>
      </c>
      <c r="D19" s="113">
        <v>52676</v>
      </c>
      <c r="E19" s="113">
        <v>7345</v>
      </c>
      <c r="F19" s="113">
        <v>4321</v>
      </c>
      <c r="G19" s="113">
        <v>722</v>
      </c>
      <c r="H19" s="113">
        <v>1229</v>
      </c>
      <c r="I19" s="113">
        <v>4</v>
      </c>
      <c r="J19" s="113">
        <v>250</v>
      </c>
      <c r="K19" s="112">
        <f t="shared" si="0"/>
        <v>66547</v>
      </c>
    </row>
    <row r="20" spans="2:16" ht="15" customHeight="1" x14ac:dyDescent="0.2">
      <c r="B20" s="16" t="s">
        <v>62</v>
      </c>
      <c r="C20" s="17" t="s">
        <v>108</v>
      </c>
      <c r="D20" s="113">
        <v>79461</v>
      </c>
      <c r="E20" s="113">
        <v>6225</v>
      </c>
      <c r="F20" s="113">
        <v>4331</v>
      </c>
      <c r="G20" s="113">
        <v>1906</v>
      </c>
      <c r="H20" s="113">
        <v>622</v>
      </c>
      <c r="I20" s="113">
        <v>2</v>
      </c>
      <c r="J20" s="113">
        <v>148</v>
      </c>
      <c r="K20" s="112">
        <f t="shared" si="0"/>
        <v>92695</v>
      </c>
    </row>
    <row r="21" spans="2:16" ht="15" customHeight="1" x14ac:dyDescent="0.2">
      <c r="B21" s="16" t="s">
        <v>65</v>
      </c>
      <c r="C21" s="17" t="s">
        <v>109</v>
      </c>
      <c r="D21" s="113">
        <v>29817</v>
      </c>
      <c r="E21" s="113">
        <v>4175</v>
      </c>
      <c r="F21" s="113">
        <v>2848</v>
      </c>
      <c r="G21" s="113">
        <v>295</v>
      </c>
      <c r="H21" s="113">
        <v>469</v>
      </c>
      <c r="I21" s="113">
        <v>1</v>
      </c>
      <c r="J21" s="113">
        <v>58</v>
      </c>
      <c r="K21" s="112">
        <f t="shared" si="0"/>
        <v>37663</v>
      </c>
    </row>
    <row r="22" spans="2:16" ht="15" customHeight="1" x14ac:dyDescent="0.2">
      <c r="B22" s="16" t="s">
        <v>68</v>
      </c>
      <c r="C22" s="17" t="s">
        <v>110</v>
      </c>
      <c r="D22" s="113">
        <v>36143</v>
      </c>
      <c r="E22" s="113">
        <v>4192</v>
      </c>
      <c r="F22" s="113">
        <v>2198</v>
      </c>
      <c r="G22" s="113">
        <v>1717</v>
      </c>
      <c r="H22" s="113">
        <v>244</v>
      </c>
      <c r="I22" s="113">
        <v>2</v>
      </c>
      <c r="J22" s="113">
        <v>82</v>
      </c>
      <c r="K22" s="112">
        <f t="shared" si="0"/>
        <v>44578</v>
      </c>
      <c r="P22" s="3">
        <f>+D28-'T 1.'!F8</f>
        <v>0</v>
      </c>
    </row>
    <row r="23" spans="2:16" ht="15" customHeight="1" x14ac:dyDescent="0.2">
      <c r="B23" s="16" t="s">
        <v>71</v>
      </c>
      <c r="C23" s="17" t="s">
        <v>111</v>
      </c>
      <c r="D23" s="113">
        <v>143271</v>
      </c>
      <c r="E23" s="113">
        <v>16952</v>
      </c>
      <c r="F23" s="113">
        <v>10497</v>
      </c>
      <c r="G23" s="113">
        <v>804</v>
      </c>
      <c r="H23" s="113">
        <v>3823</v>
      </c>
      <c r="I23" s="113">
        <v>15</v>
      </c>
      <c r="J23" s="113">
        <v>530</v>
      </c>
      <c r="K23" s="112">
        <f t="shared" si="0"/>
        <v>175892</v>
      </c>
      <c r="P23" s="3">
        <f>+E28-'T 1.'!F9</f>
        <v>0</v>
      </c>
    </row>
    <row r="24" spans="2:16" ht="15" customHeight="1" x14ac:dyDescent="0.2">
      <c r="B24" s="16" t="s">
        <v>74</v>
      </c>
      <c r="C24" s="17" t="s">
        <v>112</v>
      </c>
      <c r="D24" s="113">
        <v>85511</v>
      </c>
      <c r="E24" s="113">
        <v>12185</v>
      </c>
      <c r="F24" s="113">
        <v>8079</v>
      </c>
      <c r="G24" s="113">
        <v>778</v>
      </c>
      <c r="H24" s="113">
        <v>890</v>
      </c>
      <c r="I24" s="113">
        <v>5</v>
      </c>
      <c r="J24" s="113">
        <v>304</v>
      </c>
      <c r="K24" s="112">
        <f t="shared" si="0"/>
        <v>107752</v>
      </c>
      <c r="P24" s="3">
        <f>+F28-'T 1.'!F10</f>
        <v>0</v>
      </c>
    </row>
    <row r="25" spans="2:16" ht="15" customHeight="1" x14ac:dyDescent="0.2">
      <c r="B25" s="16" t="s">
        <v>77</v>
      </c>
      <c r="C25" s="17" t="s">
        <v>113</v>
      </c>
      <c r="D25" s="113">
        <v>43720</v>
      </c>
      <c r="E25" s="113">
        <v>4985</v>
      </c>
      <c r="F25" s="113">
        <v>3441</v>
      </c>
      <c r="G25" s="113">
        <v>489</v>
      </c>
      <c r="H25" s="113">
        <v>1097</v>
      </c>
      <c r="I25" s="113">
        <v>2</v>
      </c>
      <c r="J25" s="113">
        <v>204</v>
      </c>
      <c r="K25" s="112">
        <f t="shared" si="0"/>
        <v>53938</v>
      </c>
      <c r="P25" s="3">
        <f>+G28-'T 1.'!F11</f>
        <v>0</v>
      </c>
    </row>
    <row r="26" spans="2:16" ht="15" customHeight="1" x14ac:dyDescent="0.2">
      <c r="B26" s="16" t="s">
        <v>80</v>
      </c>
      <c r="C26" s="17" t="s">
        <v>114</v>
      </c>
      <c r="D26" s="113">
        <v>38527</v>
      </c>
      <c r="E26" s="113">
        <v>2121</v>
      </c>
      <c r="F26" s="113">
        <v>1225</v>
      </c>
      <c r="G26" s="113">
        <v>726</v>
      </c>
      <c r="H26" s="113">
        <v>201</v>
      </c>
      <c r="I26" s="113">
        <v>0</v>
      </c>
      <c r="J26" s="113">
        <v>84</v>
      </c>
      <c r="K26" s="112">
        <f t="shared" si="0"/>
        <v>42884</v>
      </c>
      <c r="P26" s="3">
        <f>+H28-'T 1.'!F12</f>
        <v>0</v>
      </c>
    </row>
    <row r="27" spans="2:16" ht="15" customHeight="1" x14ac:dyDescent="0.2">
      <c r="B27" s="16" t="s">
        <v>83</v>
      </c>
      <c r="C27" s="19" t="s">
        <v>115</v>
      </c>
      <c r="D27" s="114">
        <v>447917</v>
      </c>
      <c r="E27" s="114">
        <v>12359</v>
      </c>
      <c r="F27" s="114">
        <v>14661</v>
      </c>
      <c r="G27" s="114">
        <v>448</v>
      </c>
      <c r="H27" s="114">
        <v>4276</v>
      </c>
      <c r="I27" s="114">
        <v>50</v>
      </c>
      <c r="J27" s="114">
        <v>827</v>
      </c>
      <c r="K27" s="112">
        <f t="shared" si="0"/>
        <v>480538</v>
      </c>
      <c r="P27" s="3">
        <f>+I28-'T 1.'!F13</f>
        <v>0</v>
      </c>
    </row>
    <row r="28" spans="2:16" ht="15" customHeight="1" x14ac:dyDescent="0.2">
      <c r="B28" s="132" t="s">
        <v>19</v>
      </c>
      <c r="C28" s="142"/>
      <c r="D28" s="115">
        <f>SUM(D7:D27)</f>
        <v>1440368</v>
      </c>
      <c r="E28" s="115">
        <f t="shared" ref="E28:K28" si="1">SUM(E7:E27)</f>
        <v>119164</v>
      </c>
      <c r="F28" s="115">
        <f t="shared" si="1"/>
        <v>80810</v>
      </c>
      <c r="G28" s="115">
        <f t="shared" si="1"/>
        <v>18372</v>
      </c>
      <c r="H28" s="115">
        <f t="shared" si="1"/>
        <v>18038</v>
      </c>
      <c r="I28" s="115">
        <f t="shared" si="1"/>
        <v>115</v>
      </c>
      <c r="J28" s="115">
        <f t="shared" si="1"/>
        <v>3947</v>
      </c>
      <c r="K28" s="109">
        <f t="shared" si="1"/>
        <v>1680814</v>
      </c>
      <c r="N28" s="3" t="s">
        <v>25</v>
      </c>
      <c r="O28" s="20">
        <f>+K28-'T 1.'!F15</f>
        <v>0</v>
      </c>
      <c r="P28" s="3">
        <f>+J28-'T 1.'!F14</f>
        <v>0</v>
      </c>
    </row>
    <row r="29" spans="2:16" ht="14.25" customHeight="1" x14ac:dyDescent="0.2">
      <c r="B29" s="93"/>
      <c r="C29" s="94"/>
      <c r="D29" s="94"/>
      <c r="E29" s="94"/>
      <c r="F29" s="94"/>
      <c r="G29" s="94"/>
      <c r="H29" s="94"/>
      <c r="I29" s="5"/>
      <c r="J29" s="5"/>
      <c r="K29" s="5"/>
    </row>
  </sheetData>
  <mergeCells count="6">
    <mergeCell ref="B28:C28"/>
    <mergeCell ref="B1:K1"/>
    <mergeCell ref="I3:K3"/>
    <mergeCell ref="B4:B5"/>
    <mergeCell ref="C4:C5"/>
    <mergeCell ref="D4:K4"/>
  </mergeCells>
  <conditionalFormatting sqref="K7:K26">
    <cfRule type="dataBar" priority="5">
      <dataBar>
        <cfvo type="min"/>
        <cfvo type="max"/>
        <color rgb="FF008AEF"/>
      </dataBar>
      <extLst>
        <ext xmlns:x14="http://schemas.microsoft.com/office/spreadsheetml/2009/9/main" uri="{B025F937-C7B1-47D3-B67F-A62EFF666E3E}">
          <x14:id>{FA54D3BF-F7D3-4619-862C-393D89AB79B8}</x14:id>
        </ext>
      </extLst>
    </cfRule>
  </conditionalFormatting>
  <conditionalFormatting sqref="K7:K26">
    <cfRule type="dataBar" priority="3">
      <dataBar>
        <cfvo type="min"/>
        <cfvo type="max"/>
        <color rgb="FF008AEF"/>
      </dataBar>
      <extLst>
        <ext xmlns:x14="http://schemas.microsoft.com/office/spreadsheetml/2009/9/main" uri="{B025F937-C7B1-47D3-B67F-A62EFF666E3E}">
          <x14:id>{A77F6CEC-8F97-4C51-936A-A4CA1E6C8462}</x14:id>
        </ext>
      </extLst>
    </cfRule>
  </conditionalFormatting>
  <conditionalFormatting sqref="K27">
    <cfRule type="dataBar" priority="1">
      <dataBar>
        <cfvo type="min"/>
        <cfvo type="max"/>
        <color rgb="FF008AEF"/>
      </dataBar>
      <extLst>
        <ext xmlns:x14="http://schemas.microsoft.com/office/spreadsheetml/2009/9/main" uri="{B025F937-C7B1-47D3-B67F-A62EFF666E3E}">
          <x14:id>{B1345BE7-030D-420A-AB61-A53CA848E711}</x14:id>
        </ext>
      </extLst>
    </cfRule>
  </conditionalFormatting>
  <printOptions horizontalCentered="1"/>
  <pageMargins left="0.35433070866141736" right="0.35433070866141736" top="0.98425196850393704" bottom="0.98425196850393704" header="0.47244094488188981" footer="0.31496062992125984"/>
  <pageSetup paperSize="9" scale="88" fitToWidth="0" fitToHeight="0" orientation="portrait" r:id="rId1"/>
  <headerFooter alignWithMargins="0">
    <oddFooter>&amp;C&amp;P</oddFooter>
  </headerFooter>
  <drawing r:id="rId2"/>
  <extLst>
    <ext xmlns:x14="http://schemas.microsoft.com/office/spreadsheetml/2009/9/main" uri="{78C0D931-6437-407d-A8EE-F0AAD7539E65}">
      <x14:conditionalFormattings>
        <x14:conditionalFormatting xmlns:xm="http://schemas.microsoft.com/office/excel/2006/main">
          <x14:cfRule type="dataBar" id="{FA54D3BF-F7D3-4619-862C-393D89AB79B8}">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A77F6CEC-8F97-4C51-936A-A4CA1E6C8462}">
            <x14:dataBar minLength="0" maxLength="100" border="1" negativeBarBorderColorSameAsPositive="0">
              <x14:cfvo type="autoMin"/>
              <x14:cfvo type="autoMax"/>
              <x14:borderColor rgb="FF008AEF"/>
              <x14:negativeFillColor rgb="FFFF0000"/>
              <x14:negativeBorderColor rgb="FFFF0000"/>
              <x14:axisColor rgb="FF000000"/>
            </x14:dataBar>
          </x14:cfRule>
          <xm:sqref>K7:K26</xm:sqref>
        </x14:conditionalFormatting>
        <x14:conditionalFormatting xmlns:xm="http://schemas.microsoft.com/office/excel/2006/main">
          <x14:cfRule type="dataBar" id="{B1345BE7-030D-420A-AB61-A53CA848E711}">
            <x14:dataBar minLength="0" maxLength="100" border="1" negativeBarBorderColorSameAsPositive="0">
              <x14:cfvo type="autoMin"/>
              <x14:cfvo type="autoMax"/>
              <x14:borderColor rgb="FF008AEF"/>
              <x14:negativeFillColor rgb="FFFF0000"/>
              <x14:negativeBorderColor rgb="FFFF0000"/>
              <x14:axisColor rgb="FF000000"/>
            </x14:dataBar>
          </x14:cfRule>
          <xm:sqref>K27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workbookViewId="0">
      <selection activeCell="K25" sqref="K25"/>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53" t="s">
        <v>135</v>
      </c>
      <c r="B1" s="153"/>
      <c r="C1" s="153"/>
      <c r="D1" s="153"/>
      <c r="E1" s="153"/>
      <c r="F1" s="153"/>
      <c r="G1" s="21"/>
    </row>
    <row r="2" spans="1:8" ht="16.5" customHeight="1" x14ac:dyDescent="0.2">
      <c r="A2" s="153"/>
      <c r="B2" s="153"/>
      <c r="C2" s="153"/>
      <c r="D2" s="153"/>
      <c r="E2" s="153"/>
      <c r="F2" s="153"/>
      <c r="G2" s="57"/>
    </row>
    <row r="3" spans="1:8" ht="15" customHeight="1" x14ac:dyDescent="0.2">
      <c r="A3" s="5" t="s">
        <v>119</v>
      </c>
      <c r="B3" s="6"/>
      <c r="C3" s="5"/>
      <c r="D3" s="5"/>
      <c r="E3" s="134" t="s">
        <v>138</v>
      </c>
      <c r="F3" s="134"/>
      <c r="G3" s="65"/>
      <c r="H3" s="64"/>
    </row>
    <row r="4" spans="1:8" s="4" customFormat="1" ht="22.5" x14ac:dyDescent="0.25">
      <c r="A4" s="22" t="s">
        <v>1</v>
      </c>
      <c r="B4" s="71" t="s">
        <v>28</v>
      </c>
      <c r="C4" s="72" t="s">
        <v>29</v>
      </c>
      <c r="D4" s="25" t="s">
        <v>2</v>
      </c>
      <c r="E4" s="56" t="s">
        <v>3</v>
      </c>
      <c r="F4" s="56"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95">
        <v>434</v>
      </c>
      <c r="E6" s="95">
        <v>192</v>
      </c>
      <c r="F6" s="110">
        <f>SUM(D6:E6)</f>
        <v>626</v>
      </c>
      <c r="G6" s="63"/>
      <c r="H6" s="64"/>
    </row>
    <row r="7" spans="1:8" x14ac:dyDescent="0.2">
      <c r="A7" s="90" t="s">
        <v>7</v>
      </c>
      <c r="B7" s="67" t="s">
        <v>32</v>
      </c>
      <c r="C7" s="68" t="s">
        <v>33</v>
      </c>
      <c r="D7" s="95">
        <v>56</v>
      </c>
      <c r="E7" s="95">
        <v>8</v>
      </c>
      <c r="F7" s="110">
        <f t="shared" ref="F7:F27" si="0">SUM(D7:E7)</f>
        <v>64</v>
      </c>
      <c r="G7" s="63"/>
      <c r="H7" s="64"/>
    </row>
    <row r="8" spans="1:8" x14ac:dyDescent="0.2">
      <c r="A8" s="91" t="s">
        <v>9</v>
      </c>
      <c r="B8" s="67" t="s">
        <v>34</v>
      </c>
      <c r="C8" s="68" t="s">
        <v>35</v>
      </c>
      <c r="D8" s="95">
        <v>2602</v>
      </c>
      <c r="E8" s="95">
        <v>956</v>
      </c>
      <c r="F8" s="110">
        <f t="shared" si="0"/>
        <v>3558</v>
      </c>
      <c r="G8" s="63"/>
      <c r="H8" s="64"/>
    </row>
    <row r="9" spans="1:8" x14ac:dyDescent="0.2">
      <c r="A9" s="91" t="s">
        <v>11</v>
      </c>
      <c r="B9" s="67" t="s">
        <v>36</v>
      </c>
      <c r="C9" s="69" t="s">
        <v>37</v>
      </c>
      <c r="D9" s="95">
        <v>52</v>
      </c>
      <c r="E9" s="95">
        <v>6</v>
      </c>
      <c r="F9" s="110">
        <f t="shared" si="0"/>
        <v>58</v>
      </c>
      <c r="G9" s="63"/>
      <c r="H9" s="64"/>
    </row>
    <row r="10" spans="1:8" ht="27.75" customHeight="1" x14ac:dyDescent="0.2">
      <c r="A10" s="91" t="s">
        <v>13</v>
      </c>
      <c r="B10" s="67" t="s">
        <v>38</v>
      </c>
      <c r="C10" s="69" t="s">
        <v>117</v>
      </c>
      <c r="D10" s="95">
        <v>327</v>
      </c>
      <c r="E10" s="95">
        <v>37</v>
      </c>
      <c r="F10" s="110">
        <f t="shared" si="0"/>
        <v>364</v>
      </c>
      <c r="G10" s="63"/>
      <c r="H10" s="64"/>
    </row>
    <row r="11" spans="1:8" ht="15" customHeight="1" x14ac:dyDescent="0.2">
      <c r="A11" s="91" t="s">
        <v>15</v>
      </c>
      <c r="B11" s="67" t="s">
        <v>40</v>
      </c>
      <c r="C11" s="69" t="s">
        <v>41</v>
      </c>
      <c r="D11" s="95">
        <v>2530</v>
      </c>
      <c r="E11" s="95">
        <v>369</v>
      </c>
      <c r="F11" s="110">
        <f t="shared" si="0"/>
        <v>2899</v>
      </c>
      <c r="G11" s="63"/>
      <c r="H11" s="64"/>
    </row>
    <row r="12" spans="1:8" ht="22.5" x14ac:dyDescent="0.2">
      <c r="A12" s="91" t="s">
        <v>17</v>
      </c>
      <c r="B12" s="67" t="s">
        <v>42</v>
      </c>
      <c r="C12" s="69" t="s">
        <v>118</v>
      </c>
      <c r="D12" s="95">
        <v>2738</v>
      </c>
      <c r="E12" s="95">
        <v>1911</v>
      </c>
      <c r="F12" s="110">
        <f t="shared" si="0"/>
        <v>4649</v>
      </c>
      <c r="G12" s="63"/>
      <c r="H12" s="64"/>
    </row>
    <row r="13" spans="1:8" x14ac:dyDescent="0.2">
      <c r="A13" s="39" t="s">
        <v>44</v>
      </c>
      <c r="B13" s="67" t="s">
        <v>45</v>
      </c>
      <c r="C13" s="68" t="s">
        <v>46</v>
      </c>
      <c r="D13" s="95">
        <v>2157</v>
      </c>
      <c r="E13" s="95">
        <v>189</v>
      </c>
      <c r="F13" s="110">
        <f t="shared" si="0"/>
        <v>2346</v>
      </c>
      <c r="G13" s="63"/>
      <c r="H13" s="64"/>
    </row>
    <row r="14" spans="1:8" ht="22.5" x14ac:dyDescent="0.2">
      <c r="A14" s="39" t="s">
        <v>47</v>
      </c>
      <c r="B14" s="67" t="s">
        <v>48</v>
      </c>
      <c r="C14" s="69" t="s">
        <v>49</v>
      </c>
      <c r="D14" s="95">
        <v>1046</v>
      </c>
      <c r="E14" s="95">
        <v>1286</v>
      </c>
      <c r="F14" s="110">
        <f t="shared" si="0"/>
        <v>2332</v>
      </c>
      <c r="G14" s="63"/>
      <c r="H14" s="64"/>
    </row>
    <row r="15" spans="1:8" ht="15" customHeight="1" x14ac:dyDescent="0.2">
      <c r="A15" s="39" t="s">
        <v>50</v>
      </c>
      <c r="B15" s="67" t="s">
        <v>51</v>
      </c>
      <c r="C15" s="68" t="s">
        <v>52</v>
      </c>
      <c r="D15" s="95">
        <v>300</v>
      </c>
      <c r="E15" s="95">
        <v>161</v>
      </c>
      <c r="F15" s="110">
        <f t="shared" si="0"/>
        <v>461</v>
      </c>
      <c r="G15" s="63"/>
      <c r="H15" s="64"/>
    </row>
    <row r="16" spans="1:8" x14ac:dyDescent="0.2">
      <c r="A16" s="39" t="s">
        <v>53</v>
      </c>
      <c r="B16" s="67" t="s">
        <v>54</v>
      </c>
      <c r="C16" s="68" t="s">
        <v>55</v>
      </c>
      <c r="D16" s="95">
        <v>113</v>
      </c>
      <c r="E16" s="95">
        <v>97</v>
      </c>
      <c r="F16" s="110">
        <f t="shared" si="0"/>
        <v>210</v>
      </c>
      <c r="G16" s="63"/>
      <c r="H16" s="64"/>
    </row>
    <row r="17" spans="1:9" ht="15" customHeight="1" x14ac:dyDescent="0.2">
      <c r="A17" s="39" t="s">
        <v>56</v>
      </c>
      <c r="B17" s="67" t="s">
        <v>57</v>
      </c>
      <c r="C17" s="68" t="s">
        <v>58</v>
      </c>
      <c r="D17" s="95">
        <v>190</v>
      </c>
      <c r="E17" s="95">
        <v>143</v>
      </c>
      <c r="F17" s="110">
        <f t="shared" si="0"/>
        <v>333</v>
      </c>
      <c r="G17" s="63"/>
      <c r="H17" s="64"/>
    </row>
    <row r="18" spans="1:9" ht="15" customHeight="1" x14ac:dyDescent="0.2">
      <c r="A18" s="39" t="s">
        <v>59</v>
      </c>
      <c r="B18" s="67" t="s">
        <v>60</v>
      </c>
      <c r="C18" s="68" t="s">
        <v>61</v>
      </c>
      <c r="D18" s="95">
        <v>1999</v>
      </c>
      <c r="E18" s="95">
        <v>1537</v>
      </c>
      <c r="F18" s="110">
        <f t="shared" si="0"/>
        <v>3536</v>
      </c>
      <c r="G18" s="63"/>
      <c r="H18" s="64"/>
    </row>
    <row r="19" spans="1:9" x14ac:dyDescent="0.2">
      <c r="A19" s="39" t="s">
        <v>62</v>
      </c>
      <c r="B19" s="67" t="s">
        <v>63</v>
      </c>
      <c r="C19" s="69" t="s">
        <v>64</v>
      </c>
      <c r="D19" s="95">
        <v>2141</v>
      </c>
      <c r="E19" s="95">
        <v>952</v>
      </c>
      <c r="F19" s="110">
        <f t="shared" si="0"/>
        <v>3093</v>
      </c>
      <c r="G19" s="63"/>
      <c r="H19" s="64"/>
      <c r="I19" s="64"/>
    </row>
    <row r="20" spans="1:9" x14ac:dyDescent="0.2">
      <c r="A20" s="39" t="s">
        <v>65</v>
      </c>
      <c r="B20" s="67" t="s">
        <v>66</v>
      </c>
      <c r="C20" s="69" t="s">
        <v>67</v>
      </c>
      <c r="D20" s="95">
        <v>49</v>
      </c>
      <c r="E20" s="95">
        <v>47</v>
      </c>
      <c r="F20" s="110">
        <f t="shared" si="0"/>
        <v>96</v>
      </c>
      <c r="G20" s="63"/>
      <c r="H20" s="64"/>
    </row>
    <row r="21" spans="1:9" x14ac:dyDescent="0.2">
      <c r="A21" s="39" t="s">
        <v>68</v>
      </c>
      <c r="B21" s="67" t="s">
        <v>69</v>
      </c>
      <c r="C21" s="68" t="s">
        <v>70</v>
      </c>
      <c r="D21" s="95">
        <v>282</v>
      </c>
      <c r="E21" s="95">
        <v>323</v>
      </c>
      <c r="F21" s="110">
        <f t="shared" si="0"/>
        <v>605</v>
      </c>
      <c r="G21" s="63"/>
      <c r="H21" s="64"/>
    </row>
    <row r="22" spans="1:9" x14ac:dyDescent="0.2">
      <c r="A22" s="39" t="s">
        <v>71</v>
      </c>
      <c r="B22" s="67" t="s">
        <v>72</v>
      </c>
      <c r="C22" s="69" t="s">
        <v>73</v>
      </c>
      <c r="D22" s="95">
        <v>479</v>
      </c>
      <c r="E22" s="95">
        <v>1003</v>
      </c>
      <c r="F22" s="110">
        <f t="shared" si="0"/>
        <v>1482</v>
      </c>
      <c r="G22" s="63"/>
      <c r="H22" s="64"/>
    </row>
    <row r="23" spans="1:9" ht="15" customHeight="1" x14ac:dyDescent="0.2">
      <c r="A23" s="39" t="s">
        <v>74</v>
      </c>
      <c r="B23" s="67" t="s">
        <v>75</v>
      </c>
      <c r="C23" s="68" t="s">
        <v>76</v>
      </c>
      <c r="D23" s="95">
        <v>219</v>
      </c>
      <c r="E23" s="95">
        <v>102</v>
      </c>
      <c r="F23" s="110">
        <f t="shared" si="0"/>
        <v>321</v>
      </c>
      <c r="G23" s="63"/>
      <c r="H23" s="64"/>
    </row>
    <row r="24" spans="1:9" ht="15" customHeight="1" x14ac:dyDescent="0.2">
      <c r="A24" s="39" t="s">
        <v>77</v>
      </c>
      <c r="B24" s="67" t="s">
        <v>78</v>
      </c>
      <c r="C24" s="68" t="s">
        <v>79</v>
      </c>
      <c r="D24" s="95">
        <v>297</v>
      </c>
      <c r="E24" s="95">
        <v>390</v>
      </c>
      <c r="F24" s="110">
        <f t="shared" si="0"/>
        <v>687</v>
      </c>
      <c r="G24" s="63"/>
      <c r="H24" s="64"/>
    </row>
    <row r="25" spans="1:9" ht="39" customHeight="1" x14ac:dyDescent="0.2">
      <c r="A25" s="39" t="s">
        <v>80</v>
      </c>
      <c r="B25" s="67" t="s">
        <v>81</v>
      </c>
      <c r="C25" s="69" t="s">
        <v>82</v>
      </c>
      <c r="D25" s="95">
        <v>11</v>
      </c>
      <c r="E25" s="95">
        <v>21</v>
      </c>
      <c r="F25" s="110">
        <f t="shared" si="0"/>
        <v>32</v>
      </c>
      <c r="G25" s="63"/>
      <c r="H25" s="64"/>
    </row>
    <row r="26" spans="1:9" x14ac:dyDescent="0.2">
      <c r="A26" s="39" t="s">
        <v>83</v>
      </c>
      <c r="B26" s="67" t="s">
        <v>84</v>
      </c>
      <c r="C26" s="69" t="s">
        <v>85</v>
      </c>
      <c r="D26" s="95">
        <v>1</v>
      </c>
      <c r="E26" s="95">
        <v>0</v>
      </c>
      <c r="F26" s="110">
        <f t="shared" si="0"/>
        <v>1</v>
      </c>
      <c r="G26" s="63"/>
      <c r="H26" s="64"/>
    </row>
    <row r="27" spans="1:9" ht="15" customHeight="1" x14ac:dyDescent="0.2">
      <c r="A27" s="92" t="s">
        <v>86</v>
      </c>
      <c r="B27" s="70"/>
      <c r="C27" s="87" t="s">
        <v>87</v>
      </c>
      <c r="D27" s="95">
        <v>3</v>
      </c>
      <c r="E27" s="95">
        <v>5</v>
      </c>
      <c r="F27" s="110">
        <f t="shared" si="0"/>
        <v>8</v>
      </c>
      <c r="G27" s="63"/>
      <c r="H27" s="64"/>
    </row>
    <row r="28" spans="1:9" ht="21" customHeight="1" x14ac:dyDescent="0.2">
      <c r="A28" s="150" t="s">
        <v>19</v>
      </c>
      <c r="B28" s="151"/>
      <c r="C28" s="151"/>
      <c r="D28" s="102">
        <f>SUM(D6:D27)</f>
        <v>18026</v>
      </c>
      <c r="E28" s="102">
        <f t="shared" ref="E28:F28" si="1">SUM(E6:E27)</f>
        <v>9735</v>
      </c>
      <c r="F28" s="102">
        <f t="shared" si="1"/>
        <v>27761</v>
      </c>
      <c r="G28" s="64"/>
      <c r="H28" s="64"/>
    </row>
    <row r="29" spans="1:9" ht="10.5" customHeight="1" x14ac:dyDescent="0.2">
      <c r="A29" s="83"/>
      <c r="G29" s="64"/>
      <c r="H29" s="64"/>
    </row>
    <row r="30" spans="1:9" ht="10.5" customHeight="1" x14ac:dyDescent="0.2">
      <c r="A30" s="152"/>
      <c r="B30" s="152"/>
      <c r="C30" s="152"/>
      <c r="D30" s="152"/>
      <c r="E30" s="152"/>
      <c r="F30" s="152"/>
      <c r="G30" s="64"/>
      <c r="H30" s="64"/>
    </row>
    <row r="31" spans="1:9" x14ac:dyDescent="0.2">
      <c r="A31" s="152"/>
      <c r="B31" s="152"/>
      <c r="C31" s="152"/>
      <c r="D31" s="152"/>
      <c r="E31" s="152"/>
      <c r="F31" s="152"/>
      <c r="G31" s="64"/>
      <c r="H31" s="64"/>
    </row>
  </sheetData>
  <mergeCells count="4">
    <mergeCell ref="E3:F3"/>
    <mergeCell ref="A28:C28"/>
    <mergeCell ref="A30:F31"/>
    <mergeCell ref="A1:F2"/>
  </mergeCells>
  <conditionalFormatting sqref="D6:F27">
    <cfRule type="dataBar" priority="4">
      <dataBar>
        <cfvo type="min"/>
        <cfvo type="max"/>
        <color rgb="FF63C384"/>
      </dataBar>
      <extLst>
        <ext xmlns:x14="http://schemas.microsoft.com/office/spreadsheetml/2009/9/main" uri="{B025F937-C7B1-47D3-B67F-A62EFF666E3E}">
          <x14:id>{BAFE0C08-0C61-4E03-B2AC-5B777E17B963}</x14:id>
        </ext>
      </extLst>
    </cfRule>
  </conditionalFormatting>
  <conditionalFormatting sqref="D6:E27">
    <cfRule type="dataBar" priority="3">
      <dataBar>
        <cfvo type="min"/>
        <cfvo type="max"/>
        <color rgb="FF008AEF"/>
      </dataBar>
      <extLst>
        <ext xmlns:x14="http://schemas.microsoft.com/office/spreadsheetml/2009/9/main" uri="{B025F937-C7B1-47D3-B67F-A62EFF666E3E}">
          <x14:id>{EC1184FD-1452-40B0-BFB0-A5F599091BBF}</x14:id>
        </ext>
      </extLst>
    </cfRule>
  </conditionalFormatting>
  <conditionalFormatting sqref="E6:E27">
    <cfRule type="dataBar" priority="2">
      <dataBar>
        <cfvo type="min"/>
        <cfvo type="max"/>
        <color rgb="FFFF555A"/>
      </dataBar>
      <extLst>
        <ext xmlns:x14="http://schemas.microsoft.com/office/spreadsheetml/2009/9/main" uri="{B025F937-C7B1-47D3-B67F-A62EFF666E3E}">
          <x14:id>{B11681B4-75A3-49C3-8935-A612E3BF6278}</x14:id>
        </ext>
      </extLst>
    </cfRule>
  </conditionalFormatting>
  <conditionalFormatting sqref="F6:F27">
    <cfRule type="dataBar" priority="1">
      <dataBar>
        <cfvo type="min"/>
        <cfvo type="max"/>
        <color rgb="FFFFB628"/>
      </dataBar>
      <extLst>
        <ext xmlns:x14="http://schemas.microsoft.com/office/spreadsheetml/2009/9/main" uri="{B025F937-C7B1-47D3-B67F-A62EFF666E3E}">
          <x14:id>{2B9C0AD1-5FDA-4E9A-8748-6FE6D5EA074E}</x14:id>
        </ext>
      </extLst>
    </cfRule>
  </conditionalFormatting>
  <pageMargins left="0.51181102362204722" right="0.11811023622047245"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AFE0C08-0C61-4E03-B2AC-5B777E17B963}">
            <x14:dataBar minLength="0" maxLength="100" border="1" negativeBarBorderColorSameAsPositive="0">
              <x14:cfvo type="autoMin"/>
              <x14:cfvo type="autoMax"/>
              <x14:borderColor rgb="FF63C384"/>
              <x14:negativeFillColor rgb="FFFF0000"/>
              <x14:negativeBorderColor rgb="FFFF0000"/>
              <x14:axisColor rgb="FF000000"/>
            </x14:dataBar>
          </x14:cfRule>
          <xm:sqref>D6:F27</xm:sqref>
        </x14:conditionalFormatting>
        <x14:conditionalFormatting xmlns:xm="http://schemas.microsoft.com/office/excel/2006/main">
          <x14:cfRule type="dataBar" id="{EC1184FD-1452-40B0-BFB0-A5F599091BBF}">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B11681B4-75A3-49C3-8935-A612E3BF6278}">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 xmlns:xm="http://schemas.microsoft.com/office/excel/2006/main">
          <x14:cfRule type="dataBar" id="{2B9C0AD1-5FDA-4E9A-8748-6FE6D5EA074E}">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abSelected="1" workbookViewId="0">
      <selection activeCell="K15" sqref="K15"/>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3" width="11.7109375" style="3" bestFit="1" customWidth="1"/>
    <col min="14" max="16384" width="9.140625" style="3"/>
  </cols>
  <sheetData>
    <row r="1" spans="1:17" ht="10.5" customHeight="1" x14ac:dyDescent="0.2"/>
    <row r="2" spans="1:17" ht="25.5" customHeight="1" x14ac:dyDescent="0.2">
      <c r="A2" s="153" t="s">
        <v>136</v>
      </c>
      <c r="B2" s="153"/>
      <c r="C2" s="153"/>
      <c r="D2" s="153"/>
      <c r="E2" s="153"/>
      <c r="F2" s="153"/>
      <c r="G2" s="153"/>
      <c r="H2" s="153"/>
      <c r="L2" s="153"/>
      <c r="M2" s="153"/>
      <c r="N2" s="153"/>
      <c r="O2" s="153"/>
      <c r="P2" s="153"/>
      <c r="Q2" s="153"/>
    </row>
    <row r="3" spans="1:17" ht="19.5" customHeight="1" x14ac:dyDescent="0.2">
      <c r="A3" s="153"/>
      <c r="B3" s="153"/>
      <c r="C3" s="153"/>
      <c r="D3" s="153"/>
      <c r="E3" s="153"/>
      <c r="F3" s="153"/>
      <c r="G3" s="153"/>
      <c r="H3" s="153"/>
    </row>
    <row r="4" spans="1:17" x14ac:dyDescent="0.2">
      <c r="B4" s="5" t="s">
        <v>120</v>
      </c>
      <c r="C4" s="6"/>
      <c r="D4" s="5"/>
      <c r="E4" s="5"/>
      <c r="F4" s="134" t="s">
        <v>138</v>
      </c>
      <c r="G4" s="134"/>
      <c r="H4" s="18"/>
    </row>
    <row r="5" spans="1:17" ht="22.5" x14ac:dyDescent="0.2">
      <c r="B5" s="22" t="s">
        <v>1</v>
      </c>
      <c r="C5" s="162" t="s">
        <v>89</v>
      </c>
      <c r="D5" s="163"/>
      <c r="E5" s="73" t="s">
        <v>2</v>
      </c>
      <c r="F5" s="74" t="s">
        <v>3</v>
      </c>
      <c r="G5" s="74" t="s">
        <v>4</v>
      </c>
      <c r="H5" s="66"/>
    </row>
    <row r="6" spans="1:17" x14ac:dyDescent="0.2">
      <c r="B6" s="14">
        <v>0</v>
      </c>
      <c r="C6" s="164">
        <v>1</v>
      </c>
      <c r="D6" s="165"/>
      <c r="E6" s="58">
        <v>2</v>
      </c>
      <c r="F6" s="58">
        <v>3</v>
      </c>
      <c r="G6" s="58">
        <v>4</v>
      </c>
      <c r="H6" s="64"/>
    </row>
    <row r="7" spans="1:17" x14ac:dyDescent="0.2">
      <c r="B7" s="16" t="s">
        <v>5</v>
      </c>
      <c r="C7" s="166" t="s">
        <v>95</v>
      </c>
      <c r="D7" s="167"/>
      <c r="E7" s="79">
        <v>1025</v>
      </c>
      <c r="F7" s="79">
        <v>498</v>
      </c>
      <c r="G7" s="80">
        <v>1523</v>
      </c>
      <c r="H7" s="63"/>
    </row>
    <row r="8" spans="1:17" x14ac:dyDescent="0.2">
      <c r="B8" s="16" t="s">
        <v>7</v>
      </c>
      <c r="C8" s="155" t="s">
        <v>96</v>
      </c>
      <c r="D8" s="156"/>
      <c r="E8" s="79">
        <v>365</v>
      </c>
      <c r="F8" s="79">
        <v>180</v>
      </c>
      <c r="G8" s="80">
        <v>545</v>
      </c>
      <c r="H8" s="63"/>
    </row>
    <row r="9" spans="1:17" x14ac:dyDescent="0.2">
      <c r="B9" s="16" t="s">
        <v>9</v>
      </c>
      <c r="C9" s="155" t="s">
        <v>97</v>
      </c>
      <c r="D9" s="156"/>
      <c r="E9" s="79">
        <v>386</v>
      </c>
      <c r="F9" s="79">
        <v>182</v>
      </c>
      <c r="G9" s="80">
        <v>568</v>
      </c>
      <c r="H9" s="63"/>
    </row>
    <row r="10" spans="1:17" x14ac:dyDescent="0.2">
      <c r="B10" s="16" t="s">
        <v>11</v>
      </c>
      <c r="C10" s="155" t="s">
        <v>98</v>
      </c>
      <c r="D10" s="156"/>
      <c r="E10" s="79">
        <v>499</v>
      </c>
      <c r="F10" s="79">
        <v>231</v>
      </c>
      <c r="G10" s="80">
        <v>730</v>
      </c>
      <c r="H10" s="63"/>
    </row>
    <row r="11" spans="1:17" x14ac:dyDescent="0.2">
      <c r="B11" s="16" t="s">
        <v>13</v>
      </c>
      <c r="C11" s="155" t="s">
        <v>99</v>
      </c>
      <c r="D11" s="156"/>
      <c r="E11" s="79">
        <v>632</v>
      </c>
      <c r="F11" s="79">
        <v>374</v>
      </c>
      <c r="G11" s="80">
        <v>1006</v>
      </c>
      <c r="H11" s="63"/>
    </row>
    <row r="12" spans="1:17" x14ac:dyDescent="0.2">
      <c r="B12" s="16" t="s">
        <v>15</v>
      </c>
      <c r="C12" s="155" t="s">
        <v>100</v>
      </c>
      <c r="D12" s="156"/>
      <c r="E12" s="79">
        <v>235</v>
      </c>
      <c r="F12" s="79">
        <v>142</v>
      </c>
      <c r="G12" s="80">
        <v>377</v>
      </c>
      <c r="H12" s="63"/>
    </row>
    <row r="13" spans="1:17" x14ac:dyDescent="0.2">
      <c r="B13" s="16" t="s">
        <v>17</v>
      </c>
      <c r="C13" s="160" t="s">
        <v>101</v>
      </c>
      <c r="D13" s="161"/>
      <c r="E13" s="79">
        <v>277</v>
      </c>
      <c r="F13" s="79">
        <v>149</v>
      </c>
      <c r="G13" s="80">
        <v>426</v>
      </c>
      <c r="H13" s="63"/>
    </row>
    <row r="14" spans="1:17" x14ac:dyDescent="0.2">
      <c r="B14" s="59" t="s">
        <v>44</v>
      </c>
      <c r="C14" s="155" t="s">
        <v>102</v>
      </c>
      <c r="D14" s="156"/>
      <c r="E14" s="79">
        <v>1740</v>
      </c>
      <c r="F14" s="79">
        <v>1097</v>
      </c>
      <c r="G14" s="80">
        <v>2837</v>
      </c>
      <c r="H14" s="63"/>
      <c r="J14" s="60"/>
    </row>
    <row r="15" spans="1:17" x14ac:dyDescent="0.2">
      <c r="B15" s="59" t="s">
        <v>47</v>
      </c>
      <c r="C15" s="155" t="s">
        <v>103</v>
      </c>
      <c r="D15" s="156"/>
      <c r="E15" s="79">
        <v>151</v>
      </c>
      <c r="F15" s="79">
        <v>91</v>
      </c>
      <c r="G15" s="80">
        <v>242</v>
      </c>
      <c r="H15" s="63"/>
    </row>
    <row r="16" spans="1:17" x14ac:dyDescent="0.2">
      <c r="B16" s="59" t="s">
        <v>50</v>
      </c>
      <c r="C16" s="155" t="s">
        <v>104</v>
      </c>
      <c r="D16" s="156"/>
      <c r="E16" s="79">
        <v>174</v>
      </c>
      <c r="F16" s="79">
        <v>81</v>
      </c>
      <c r="G16" s="80">
        <v>255</v>
      </c>
      <c r="H16" s="63"/>
    </row>
    <row r="17" spans="2:8" x14ac:dyDescent="0.2">
      <c r="B17" s="59" t="s">
        <v>53</v>
      </c>
      <c r="C17" s="155" t="s">
        <v>105</v>
      </c>
      <c r="D17" s="156"/>
      <c r="E17" s="79">
        <v>164</v>
      </c>
      <c r="F17" s="79">
        <v>69</v>
      </c>
      <c r="G17" s="80">
        <v>233</v>
      </c>
      <c r="H17" s="63"/>
    </row>
    <row r="18" spans="2:8" x14ac:dyDescent="0.2">
      <c r="B18" s="59" t="s">
        <v>56</v>
      </c>
      <c r="C18" s="155" t="s">
        <v>106</v>
      </c>
      <c r="D18" s="156"/>
      <c r="E18" s="79">
        <v>466</v>
      </c>
      <c r="F18" s="79">
        <v>132</v>
      </c>
      <c r="G18" s="80">
        <v>598</v>
      </c>
      <c r="H18" s="63"/>
    </row>
    <row r="19" spans="2:8" x14ac:dyDescent="0.2">
      <c r="B19" s="59" t="s">
        <v>59</v>
      </c>
      <c r="C19" s="155" t="s">
        <v>107</v>
      </c>
      <c r="D19" s="156"/>
      <c r="E19" s="79">
        <v>720</v>
      </c>
      <c r="F19" s="79">
        <v>325</v>
      </c>
      <c r="G19" s="80">
        <v>1045</v>
      </c>
      <c r="H19" s="63"/>
    </row>
    <row r="20" spans="2:8" x14ac:dyDescent="0.2">
      <c r="B20" s="59" t="s">
        <v>62</v>
      </c>
      <c r="C20" s="155" t="s">
        <v>108</v>
      </c>
      <c r="D20" s="156"/>
      <c r="E20" s="79">
        <v>906</v>
      </c>
      <c r="F20" s="79">
        <v>366</v>
      </c>
      <c r="G20" s="80">
        <v>1272</v>
      </c>
      <c r="H20" s="63"/>
    </row>
    <row r="21" spans="2:8" x14ac:dyDescent="0.2">
      <c r="B21" s="59" t="s">
        <v>65</v>
      </c>
      <c r="C21" s="155" t="s">
        <v>109</v>
      </c>
      <c r="D21" s="156"/>
      <c r="E21" s="79">
        <v>380</v>
      </c>
      <c r="F21" s="79">
        <v>247</v>
      </c>
      <c r="G21" s="80">
        <v>627</v>
      </c>
      <c r="H21" s="63"/>
    </row>
    <row r="22" spans="2:8" x14ac:dyDescent="0.2">
      <c r="B22" s="59" t="s">
        <v>68</v>
      </c>
      <c r="C22" s="155" t="s">
        <v>110</v>
      </c>
      <c r="D22" s="156"/>
      <c r="E22" s="79">
        <v>374</v>
      </c>
      <c r="F22" s="79">
        <v>159</v>
      </c>
      <c r="G22" s="80">
        <v>533</v>
      </c>
      <c r="H22" s="63"/>
    </row>
    <row r="23" spans="2:8" x14ac:dyDescent="0.2">
      <c r="B23" s="59" t="s">
        <v>71</v>
      </c>
      <c r="C23" s="155" t="s">
        <v>111</v>
      </c>
      <c r="D23" s="156"/>
      <c r="E23" s="79">
        <v>2095</v>
      </c>
      <c r="F23" s="79">
        <v>1112</v>
      </c>
      <c r="G23" s="80">
        <v>3207</v>
      </c>
      <c r="H23" s="63"/>
    </row>
    <row r="24" spans="2:8" x14ac:dyDescent="0.2">
      <c r="B24" s="59" t="s">
        <v>74</v>
      </c>
      <c r="C24" s="155" t="s">
        <v>112</v>
      </c>
      <c r="D24" s="156"/>
      <c r="E24" s="79">
        <v>1380</v>
      </c>
      <c r="F24" s="79">
        <v>982</v>
      </c>
      <c r="G24" s="80">
        <v>2362</v>
      </c>
      <c r="H24" s="63"/>
    </row>
    <row r="25" spans="2:8" x14ac:dyDescent="0.2">
      <c r="B25" s="59" t="s">
        <v>77</v>
      </c>
      <c r="C25" s="155" t="s">
        <v>113</v>
      </c>
      <c r="D25" s="156"/>
      <c r="E25" s="79">
        <v>604</v>
      </c>
      <c r="F25" s="79">
        <v>321</v>
      </c>
      <c r="G25" s="80">
        <v>925</v>
      </c>
      <c r="H25" s="63"/>
    </row>
    <row r="26" spans="2:8" x14ac:dyDescent="0.2">
      <c r="B26" s="59" t="s">
        <v>80</v>
      </c>
      <c r="C26" s="155" t="s">
        <v>114</v>
      </c>
      <c r="D26" s="156"/>
      <c r="E26" s="79">
        <v>402</v>
      </c>
      <c r="F26" s="79">
        <v>227</v>
      </c>
      <c r="G26" s="80">
        <v>629</v>
      </c>
      <c r="H26" s="63"/>
    </row>
    <row r="27" spans="2:8" x14ac:dyDescent="0.2">
      <c r="B27" s="59" t="s">
        <v>83</v>
      </c>
      <c r="C27" s="155" t="s">
        <v>115</v>
      </c>
      <c r="D27" s="156"/>
      <c r="E27" s="79">
        <v>5051</v>
      </c>
      <c r="F27" s="79">
        <v>2770</v>
      </c>
      <c r="G27" s="80">
        <v>7821</v>
      </c>
      <c r="H27" s="63"/>
    </row>
    <row r="28" spans="2:8" ht="20.25" customHeight="1" x14ac:dyDescent="0.2">
      <c r="B28" s="157" t="s">
        <v>19</v>
      </c>
      <c r="C28" s="158"/>
      <c r="D28" s="159"/>
      <c r="E28" s="81">
        <v>18026</v>
      </c>
      <c r="F28" s="81">
        <v>9735</v>
      </c>
      <c r="G28" s="81">
        <v>27761</v>
      </c>
      <c r="H28" s="64"/>
    </row>
    <row r="29" spans="2:8" x14ac:dyDescent="0.2">
      <c r="B29" s="83"/>
    </row>
    <row r="30" spans="2:8" x14ac:dyDescent="0.2">
      <c r="B30" s="154"/>
      <c r="C30" s="154"/>
      <c r="D30" s="154"/>
      <c r="E30" s="154"/>
      <c r="F30" s="154"/>
      <c r="G30" s="154"/>
    </row>
    <row r="31" spans="2:8" x14ac:dyDescent="0.2">
      <c r="B31" s="154"/>
      <c r="C31" s="154"/>
      <c r="D31" s="154"/>
      <c r="E31" s="154"/>
      <c r="F31" s="154"/>
      <c r="G31" s="154"/>
    </row>
  </sheetData>
  <mergeCells count="28">
    <mergeCell ref="L2:Q2"/>
    <mergeCell ref="C11:D11"/>
    <mergeCell ref="F4:G4"/>
    <mergeCell ref="C5:D5"/>
    <mergeCell ref="C6:D6"/>
    <mergeCell ref="C7:D7"/>
    <mergeCell ref="C8:D8"/>
    <mergeCell ref="C9:D9"/>
    <mergeCell ref="C10:D10"/>
    <mergeCell ref="A2:H3"/>
    <mergeCell ref="C23:D23"/>
    <mergeCell ref="C12:D12"/>
    <mergeCell ref="C13:D13"/>
    <mergeCell ref="C14:D14"/>
    <mergeCell ref="C15:D15"/>
    <mergeCell ref="C16:D16"/>
    <mergeCell ref="C17:D17"/>
    <mergeCell ref="C18:D18"/>
    <mergeCell ref="C19:D19"/>
    <mergeCell ref="C20:D20"/>
    <mergeCell ref="C21:D21"/>
    <mergeCell ref="C22:D22"/>
    <mergeCell ref="B30:G31"/>
    <mergeCell ref="C24:D24"/>
    <mergeCell ref="C25:D25"/>
    <mergeCell ref="C26:D26"/>
    <mergeCell ref="C27:D27"/>
    <mergeCell ref="B28:D28"/>
  </mergeCells>
  <conditionalFormatting sqref="G7:G27">
    <cfRule type="dataBar" priority="4">
      <dataBar>
        <cfvo type="min"/>
        <cfvo type="max"/>
        <color rgb="FFFFB628"/>
      </dataBar>
      <extLst>
        <ext xmlns:x14="http://schemas.microsoft.com/office/spreadsheetml/2009/9/main" uri="{B025F937-C7B1-47D3-B67F-A62EFF666E3E}">
          <x14:id>{59234719-478C-4C53-9504-D46331CD4217}</x14:id>
        </ext>
      </extLst>
    </cfRule>
  </conditionalFormatting>
  <conditionalFormatting sqref="G7:G27">
    <cfRule type="dataBar" priority="7">
      <dataBar>
        <cfvo type="min"/>
        <cfvo type="max"/>
        <color rgb="FFD6007B"/>
      </dataBar>
      <extLst>
        <ext xmlns:x14="http://schemas.microsoft.com/office/spreadsheetml/2009/9/main" uri="{B025F937-C7B1-47D3-B67F-A62EFF666E3E}">
          <x14:id>{649733FE-CFBB-4A81-BC41-38039AB5462D}</x14:id>
        </ext>
      </extLst>
    </cfRule>
  </conditionalFormatting>
  <conditionalFormatting sqref="E7:F27">
    <cfRule type="dataBar" priority="6">
      <dataBar>
        <cfvo type="min"/>
        <cfvo type="max"/>
        <color rgb="FF008AEF"/>
      </dataBar>
      <extLst>
        <ext xmlns:x14="http://schemas.microsoft.com/office/spreadsheetml/2009/9/main" uri="{B025F937-C7B1-47D3-B67F-A62EFF666E3E}">
          <x14:id>{325CD632-7E97-4A1A-9826-2544CF3D3DF2}</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9234719-478C-4C53-9504-D46331CD4217}">
            <x14:dataBar minLength="0" maxLength="100" border="1" negativeBarBorderColorSameAsPositive="0">
              <x14:cfvo type="autoMin"/>
              <x14:cfvo type="autoMax"/>
              <x14:borderColor rgb="FFFFB628"/>
              <x14:negativeFillColor rgb="FFFF0000"/>
              <x14:negativeBorderColor rgb="FFFF0000"/>
              <x14:axisColor rgb="FF000000"/>
            </x14:dataBar>
          </x14:cfRule>
          <xm:sqref>G7:G27</xm:sqref>
        </x14:conditionalFormatting>
        <x14:conditionalFormatting xmlns:xm="http://schemas.microsoft.com/office/excel/2006/main">
          <x14:cfRule type="dataBar" id="{649733FE-CFBB-4A81-BC41-38039AB5462D}">
            <x14:dataBar minLength="0" maxLength="100" border="1" negativeBarBorderColorSameAsPositive="0">
              <x14:cfvo type="autoMin"/>
              <x14:cfvo type="autoMax"/>
              <x14:borderColor rgb="FFD6007B"/>
              <x14:negativeFillColor rgb="FFFF0000"/>
              <x14:negativeBorderColor rgb="FFFF0000"/>
              <x14:axisColor rgb="FF000000"/>
            </x14:dataBar>
          </x14:cfRule>
          <xm:sqref>G7:G27</xm:sqref>
        </x14:conditionalFormatting>
        <x14:conditionalFormatting xmlns:xm="http://schemas.microsoft.com/office/excel/2006/main">
          <x14:cfRule type="dataBar" id="{325CD632-7E97-4A1A-9826-2544CF3D3DF2}">
            <x14:dataBar minLength="0" maxLength="100" border="1" negativeBarBorderColorSameAsPositive="0">
              <x14:cfvo type="autoMin"/>
              <x14:cfvo type="autoMax"/>
              <x14:borderColor rgb="FF008AEF"/>
              <x14:negativeFillColor rgb="FFFF0000"/>
              <x14:negativeBorderColor rgb="FFFF0000"/>
              <x14:axisColor rgb="FF000000"/>
            </x14:dataBar>
          </x14:cfRule>
          <xm:sqref>E7:F27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workbookViewId="0">
      <selection activeCell="I25" sqref="I25"/>
    </sheetView>
  </sheetViews>
  <sheetFormatPr defaultColWidth="9.140625" defaultRowHeight="12.75" x14ac:dyDescent="0.2"/>
  <cols>
    <col min="1" max="1" width="4.28515625" style="3" customWidth="1"/>
    <col min="2" max="2" width="7.42578125" style="4" customWidth="1"/>
    <col min="3" max="3" width="43.5703125" style="3" customWidth="1"/>
    <col min="4" max="6" width="11.28515625" style="3" customWidth="1"/>
    <col min="7" max="7" width="11.7109375" style="3" customWidth="1"/>
    <col min="8" max="9" width="10.7109375" style="3" customWidth="1"/>
    <col min="10" max="10" width="12.140625" style="3" customWidth="1"/>
    <col min="11" max="11" width="9.140625" style="3" customWidth="1"/>
    <col min="12" max="16384" width="9.140625" style="3"/>
  </cols>
  <sheetData>
    <row r="1" spans="1:8" ht="27" customHeight="1" x14ac:dyDescent="0.2">
      <c r="A1" s="168" t="s">
        <v>127</v>
      </c>
      <c r="B1" s="168"/>
      <c r="C1" s="168"/>
      <c r="D1" s="168"/>
      <c r="E1" s="168"/>
      <c r="F1" s="168"/>
      <c r="G1" s="21"/>
    </row>
    <row r="2" spans="1:8" ht="7.5" customHeight="1" x14ac:dyDescent="0.2">
      <c r="A2" s="57"/>
      <c r="B2" s="57"/>
      <c r="C2" s="57"/>
      <c r="D2" s="57"/>
      <c r="E2" s="57"/>
      <c r="F2" s="57"/>
      <c r="G2" s="57"/>
    </row>
    <row r="3" spans="1:8" ht="15" customHeight="1" x14ac:dyDescent="0.2">
      <c r="A3" s="5" t="s">
        <v>121</v>
      </c>
      <c r="B3" s="6"/>
      <c r="C3" s="5"/>
      <c r="D3" s="5"/>
      <c r="E3" s="134" t="s">
        <v>138</v>
      </c>
      <c r="F3" s="134"/>
      <c r="G3" s="65"/>
      <c r="H3" s="64"/>
    </row>
    <row r="4" spans="1:8" s="4" customFormat="1" ht="22.5" x14ac:dyDescent="0.25">
      <c r="A4" s="22" t="s">
        <v>1</v>
      </c>
      <c r="B4" s="71" t="s">
        <v>28</v>
      </c>
      <c r="C4" s="72" t="s">
        <v>29</v>
      </c>
      <c r="D4" s="25" t="s">
        <v>2</v>
      </c>
      <c r="E4" s="75" t="s">
        <v>3</v>
      </c>
      <c r="F4" s="75" t="s">
        <v>4</v>
      </c>
      <c r="G4" s="61"/>
      <c r="H4" s="61"/>
    </row>
    <row r="5" spans="1:8" s="15" customFormat="1" ht="9" customHeight="1" x14ac:dyDescent="0.15">
      <c r="A5" s="11">
        <v>0</v>
      </c>
      <c r="B5" s="12">
        <v>1</v>
      </c>
      <c r="C5" s="13">
        <v>2</v>
      </c>
      <c r="D5" s="14">
        <v>3</v>
      </c>
      <c r="E5" s="13">
        <v>4</v>
      </c>
      <c r="F5" s="14">
        <v>5</v>
      </c>
      <c r="G5" s="62"/>
      <c r="H5" s="62"/>
    </row>
    <row r="6" spans="1:8" x14ac:dyDescent="0.2">
      <c r="A6" s="89" t="s">
        <v>5</v>
      </c>
      <c r="B6" s="67" t="s">
        <v>30</v>
      </c>
      <c r="C6" s="68" t="s">
        <v>31</v>
      </c>
      <c r="D6" s="116">
        <v>2418</v>
      </c>
      <c r="E6" s="116">
        <v>1202</v>
      </c>
      <c r="F6" s="117">
        <f>SUM(D6:E6)</f>
        <v>3620</v>
      </c>
      <c r="G6" s="63"/>
      <c r="H6" s="64"/>
    </row>
    <row r="7" spans="1:8" x14ac:dyDescent="0.2">
      <c r="A7" s="90" t="s">
        <v>7</v>
      </c>
      <c r="B7" s="67" t="s">
        <v>32</v>
      </c>
      <c r="C7" s="68" t="s">
        <v>33</v>
      </c>
      <c r="D7" s="116">
        <v>347</v>
      </c>
      <c r="E7" s="116">
        <v>38</v>
      </c>
      <c r="F7" s="117">
        <f t="shared" ref="F7:F27" si="0">SUM(D7:E7)</f>
        <v>385</v>
      </c>
      <c r="G7" s="63"/>
      <c r="H7" s="64"/>
    </row>
    <row r="8" spans="1:8" x14ac:dyDescent="0.2">
      <c r="A8" s="91" t="s">
        <v>9</v>
      </c>
      <c r="B8" s="67" t="s">
        <v>34</v>
      </c>
      <c r="C8" s="68" t="s">
        <v>35</v>
      </c>
      <c r="D8" s="116">
        <v>20144</v>
      </c>
      <c r="E8" s="116">
        <v>9168</v>
      </c>
      <c r="F8" s="117">
        <f t="shared" si="0"/>
        <v>29312</v>
      </c>
      <c r="G8" s="63"/>
      <c r="H8" s="64"/>
    </row>
    <row r="9" spans="1:8" x14ac:dyDescent="0.2">
      <c r="A9" s="91" t="s">
        <v>11</v>
      </c>
      <c r="B9" s="67" t="s">
        <v>36</v>
      </c>
      <c r="C9" s="69" t="s">
        <v>37</v>
      </c>
      <c r="D9" s="116">
        <v>1133</v>
      </c>
      <c r="E9" s="116">
        <v>324</v>
      </c>
      <c r="F9" s="117">
        <f t="shared" si="0"/>
        <v>1457</v>
      </c>
      <c r="G9" s="63"/>
      <c r="H9" s="64"/>
    </row>
    <row r="10" spans="1:8" ht="27.75" customHeight="1" x14ac:dyDescent="0.2">
      <c r="A10" s="91" t="s">
        <v>13</v>
      </c>
      <c r="B10" s="67" t="s">
        <v>38</v>
      </c>
      <c r="C10" s="69" t="s">
        <v>117</v>
      </c>
      <c r="D10" s="116">
        <v>1084</v>
      </c>
      <c r="E10" s="116">
        <v>389</v>
      </c>
      <c r="F10" s="117">
        <f t="shared" si="0"/>
        <v>1473</v>
      </c>
      <c r="G10" s="63"/>
      <c r="H10" s="64"/>
    </row>
    <row r="11" spans="1:8" ht="15" customHeight="1" x14ac:dyDescent="0.2">
      <c r="A11" s="91" t="s">
        <v>15</v>
      </c>
      <c r="B11" s="67" t="s">
        <v>40</v>
      </c>
      <c r="C11" s="69" t="s">
        <v>41</v>
      </c>
      <c r="D11" s="116">
        <v>11572</v>
      </c>
      <c r="E11" s="116">
        <v>1809</v>
      </c>
      <c r="F11" s="117">
        <f t="shared" si="0"/>
        <v>13381</v>
      </c>
      <c r="G11" s="63"/>
      <c r="H11" s="64"/>
    </row>
    <row r="12" spans="1:8" ht="22.5" x14ac:dyDescent="0.2">
      <c r="A12" s="91" t="s">
        <v>17</v>
      </c>
      <c r="B12" s="67" t="s">
        <v>42</v>
      </c>
      <c r="C12" s="69" t="s">
        <v>118</v>
      </c>
      <c r="D12" s="116">
        <v>14650</v>
      </c>
      <c r="E12" s="116">
        <v>15455</v>
      </c>
      <c r="F12" s="117">
        <f t="shared" si="0"/>
        <v>30105</v>
      </c>
      <c r="G12" s="63"/>
      <c r="H12" s="64"/>
    </row>
    <row r="13" spans="1:8" x14ac:dyDescent="0.2">
      <c r="A13" s="39" t="s">
        <v>44</v>
      </c>
      <c r="B13" s="67" t="s">
        <v>45</v>
      </c>
      <c r="C13" s="68" t="s">
        <v>46</v>
      </c>
      <c r="D13" s="116">
        <v>6383</v>
      </c>
      <c r="E13" s="116">
        <v>2042</v>
      </c>
      <c r="F13" s="117">
        <f t="shared" si="0"/>
        <v>8425</v>
      </c>
      <c r="G13" s="63"/>
      <c r="H13" s="64"/>
    </row>
    <row r="14" spans="1:8" ht="22.5" x14ac:dyDescent="0.2">
      <c r="A14" s="39" t="s">
        <v>47</v>
      </c>
      <c r="B14" s="67" t="s">
        <v>48</v>
      </c>
      <c r="C14" s="69" t="s">
        <v>49</v>
      </c>
      <c r="D14" s="116">
        <v>6569</v>
      </c>
      <c r="E14" s="116">
        <v>7110</v>
      </c>
      <c r="F14" s="117">
        <f t="shared" si="0"/>
        <v>13679</v>
      </c>
      <c r="G14" s="63"/>
      <c r="H14" s="64"/>
    </row>
    <row r="15" spans="1:8" ht="15" customHeight="1" x14ac:dyDescent="0.2">
      <c r="A15" s="39" t="s">
        <v>50</v>
      </c>
      <c r="B15" s="67" t="s">
        <v>51</v>
      </c>
      <c r="C15" s="68" t="s">
        <v>52</v>
      </c>
      <c r="D15" s="116">
        <v>9087</v>
      </c>
      <c r="E15" s="116">
        <v>4885</v>
      </c>
      <c r="F15" s="117">
        <f t="shared" si="0"/>
        <v>13972</v>
      </c>
      <c r="G15" s="63"/>
      <c r="H15" s="64"/>
    </row>
    <row r="16" spans="1:8" x14ac:dyDescent="0.2">
      <c r="A16" s="39" t="s">
        <v>53</v>
      </c>
      <c r="B16" s="67" t="s">
        <v>54</v>
      </c>
      <c r="C16" s="68" t="s">
        <v>55</v>
      </c>
      <c r="D16" s="116">
        <v>1280</v>
      </c>
      <c r="E16" s="116">
        <v>2558</v>
      </c>
      <c r="F16" s="117">
        <f t="shared" si="0"/>
        <v>3838</v>
      </c>
      <c r="G16" s="63"/>
      <c r="H16" s="64"/>
    </row>
    <row r="17" spans="1:8" ht="15" customHeight="1" x14ac:dyDescent="0.2">
      <c r="A17" s="39" t="s">
        <v>56</v>
      </c>
      <c r="B17" s="67" t="s">
        <v>57</v>
      </c>
      <c r="C17" s="68" t="s">
        <v>58</v>
      </c>
      <c r="D17" s="116">
        <v>734</v>
      </c>
      <c r="E17" s="116">
        <v>463</v>
      </c>
      <c r="F17" s="117">
        <f t="shared" si="0"/>
        <v>1197</v>
      </c>
      <c r="G17" s="63"/>
      <c r="H17" s="64"/>
    </row>
    <row r="18" spans="1:8" ht="15" customHeight="1" x14ac:dyDescent="0.2">
      <c r="A18" s="39" t="s">
        <v>59</v>
      </c>
      <c r="B18" s="67" t="s">
        <v>60</v>
      </c>
      <c r="C18" s="68" t="s">
        <v>61</v>
      </c>
      <c r="D18" s="116">
        <v>6605</v>
      </c>
      <c r="E18" s="116">
        <v>7381</v>
      </c>
      <c r="F18" s="117">
        <f t="shared" si="0"/>
        <v>13986</v>
      </c>
      <c r="G18" s="63"/>
      <c r="H18" s="64"/>
    </row>
    <row r="19" spans="1:8" x14ac:dyDescent="0.2">
      <c r="A19" s="39" t="s">
        <v>62</v>
      </c>
      <c r="B19" s="67" t="s">
        <v>63</v>
      </c>
      <c r="C19" s="69" t="s">
        <v>64</v>
      </c>
      <c r="D19" s="116">
        <v>2652</v>
      </c>
      <c r="E19" s="116">
        <v>2365</v>
      </c>
      <c r="F19" s="117">
        <f t="shared" si="0"/>
        <v>5017</v>
      </c>
      <c r="G19" s="63"/>
      <c r="H19" s="64"/>
    </row>
    <row r="20" spans="1:8" x14ac:dyDescent="0.2">
      <c r="A20" s="39" t="s">
        <v>65</v>
      </c>
      <c r="B20" s="67" t="s">
        <v>66</v>
      </c>
      <c r="C20" s="69" t="s">
        <v>67</v>
      </c>
      <c r="D20" s="116">
        <v>3812</v>
      </c>
      <c r="E20" s="116">
        <v>3217</v>
      </c>
      <c r="F20" s="117">
        <f t="shared" si="0"/>
        <v>7029</v>
      </c>
      <c r="G20" s="63"/>
      <c r="H20" s="64"/>
    </row>
    <row r="21" spans="1:8" x14ac:dyDescent="0.2">
      <c r="A21" s="39" t="s">
        <v>68</v>
      </c>
      <c r="B21" s="67" t="s">
        <v>69</v>
      </c>
      <c r="C21" s="68" t="s">
        <v>70</v>
      </c>
      <c r="D21" s="116">
        <v>618</v>
      </c>
      <c r="E21" s="116">
        <v>3038</v>
      </c>
      <c r="F21" s="117">
        <f t="shared" si="0"/>
        <v>3656</v>
      </c>
      <c r="G21" s="63"/>
      <c r="H21" s="64"/>
    </row>
    <row r="22" spans="1:8" x14ac:dyDescent="0.2">
      <c r="A22" s="39" t="s">
        <v>71</v>
      </c>
      <c r="B22" s="67" t="s">
        <v>72</v>
      </c>
      <c r="C22" s="69" t="s">
        <v>73</v>
      </c>
      <c r="D22" s="116">
        <v>4068</v>
      </c>
      <c r="E22" s="116">
        <v>12575</v>
      </c>
      <c r="F22" s="117">
        <f t="shared" si="0"/>
        <v>16643</v>
      </c>
      <c r="G22" s="63"/>
      <c r="H22" s="64"/>
    </row>
    <row r="23" spans="1:8" ht="15" customHeight="1" x14ac:dyDescent="0.2">
      <c r="A23" s="39" t="s">
        <v>74</v>
      </c>
      <c r="B23" s="67" t="s">
        <v>75</v>
      </c>
      <c r="C23" s="68" t="s">
        <v>76</v>
      </c>
      <c r="D23" s="116">
        <v>1147</v>
      </c>
      <c r="E23" s="116">
        <v>1683</v>
      </c>
      <c r="F23" s="117">
        <f t="shared" si="0"/>
        <v>2830</v>
      </c>
      <c r="G23" s="63"/>
      <c r="H23" s="64"/>
    </row>
    <row r="24" spans="1:8" ht="15" customHeight="1" x14ac:dyDescent="0.2">
      <c r="A24" s="39" t="s">
        <v>77</v>
      </c>
      <c r="B24" s="67" t="s">
        <v>78</v>
      </c>
      <c r="C24" s="68" t="s">
        <v>79</v>
      </c>
      <c r="D24" s="116">
        <v>1196</v>
      </c>
      <c r="E24" s="116">
        <v>4223</v>
      </c>
      <c r="F24" s="117">
        <f t="shared" si="0"/>
        <v>5419</v>
      </c>
      <c r="G24" s="63"/>
      <c r="H24" s="64"/>
    </row>
    <row r="25" spans="1:8" ht="39" customHeight="1" x14ac:dyDescent="0.2">
      <c r="A25" s="39" t="s">
        <v>80</v>
      </c>
      <c r="B25" s="67" t="s">
        <v>81</v>
      </c>
      <c r="C25" s="69" t="s">
        <v>82</v>
      </c>
      <c r="D25" s="116">
        <v>23</v>
      </c>
      <c r="E25" s="116">
        <v>128</v>
      </c>
      <c r="F25" s="117">
        <f t="shared" si="0"/>
        <v>151</v>
      </c>
      <c r="G25" s="63"/>
      <c r="H25" s="64"/>
    </row>
    <row r="26" spans="1:8" x14ac:dyDescent="0.2">
      <c r="A26" s="39" t="s">
        <v>83</v>
      </c>
      <c r="B26" s="67" t="s">
        <v>84</v>
      </c>
      <c r="C26" s="69" t="s">
        <v>85</v>
      </c>
      <c r="D26" s="116">
        <v>14</v>
      </c>
      <c r="E26" s="116">
        <v>22</v>
      </c>
      <c r="F26" s="117">
        <f t="shared" si="0"/>
        <v>36</v>
      </c>
      <c r="G26" s="63"/>
      <c r="H26" s="64"/>
    </row>
    <row r="27" spans="1:8" ht="15" customHeight="1" x14ac:dyDescent="0.2">
      <c r="A27" s="92" t="s">
        <v>86</v>
      </c>
      <c r="B27" s="70"/>
      <c r="C27" s="87" t="s">
        <v>87</v>
      </c>
      <c r="D27" s="116">
        <v>126</v>
      </c>
      <c r="E27" s="116">
        <v>95</v>
      </c>
      <c r="F27" s="117">
        <f t="shared" si="0"/>
        <v>221</v>
      </c>
      <c r="G27" s="63"/>
      <c r="H27" s="64"/>
    </row>
    <row r="28" spans="1:8" ht="21" customHeight="1" x14ac:dyDescent="0.2">
      <c r="A28" s="150" t="s">
        <v>19</v>
      </c>
      <c r="B28" s="151"/>
      <c r="C28" s="151"/>
      <c r="D28" s="102">
        <f>SUM(D6:D27)</f>
        <v>95662</v>
      </c>
      <c r="E28" s="102">
        <f t="shared" ref="E28:F28" si="1">SUM(E6:E27)</f>
        <v>80170</v>
      </c>
      <c r="F28" s="102">
        <f t="shared" si="1"/>
        <v>175832</v>
      </c>
      <c r="G28" s="64"/>
      <c r="H28" s="64"/>
    </row>
    <row r="29" spans="1:8" ht="10.5" customHeight="1" x14ac:dyDescent="0.2">
      <c r="G29" s="64"/>
      <c r="H29" s="64"/>
    </row>
    <row r="30" spans="1:8" ht="10.5" customHeight="1" x14ac:dyDescent="0.2">
      <c r="G30" s="64"/>
      <c r="H30" s="64"/>
    </row>
    <row r="31" spans="1:8" x14ac:dyDescent="0.2">
      <c r="G31" s="64"/>
      <c r="H31" s="64"/>
    </row>
    <row r="49" spans="1:9" ht="23.25" customHeight="1" x14ac:dyDescent="0.2">
      <c r="A49" s="170" t="s">
        <v>123</v>
      </c>
      <c r="B49" s="170"/>
      <c r="C49" s="170"/>
      <c r="D49" s="170"/>
      <c r="E49" s="170"/>
      <c r="F49" s="170"/>
      <c r="G49" s="77"/>
    </row>
    <row r="50" spans="1:9" ht="70.5" customHeight="1" x14ac:dyDescent="0.2">
      <c r="A50" s="170" t="s">
        <v>124</v>
      </c>
      <c r="B50" s="170"/>
      <c r="C50" s="170"/>
      <c r="D50" s="170"/>
      <c r="E50" s="170"/>
      <c r="F50" s="170"/>
      <c r="G50" s="78"/>
    </row>
    <row r="51" spans="1:9" ht="22.5" customHeight="1" x14ac:dyDescent="0.2">
      <c r="A51" s="169" t="s">
        <v>125</v>
      </c>
      <c r="B51" s="169"/>
      <c r="C51" s="169"/>
      <c r="D51" s="169"/>
      <c r="E51" s="169"/>
      <c r="F51" s="169"/>
      <c r="G51" s="82"/>
      <c r="H51" s="82"/>
      <c r="I51" s="82"/>
    </row>
  </sheetData>
  <mergeCells count="6">
    <mergeCell ref="A1:F1"/>
    <mergeCell ref="E3:F3"/>
    <mergeCell ref="A28:C28"/>
    <mergeCell ref="A51:F51"/>
    <mergeCell ref="A50:F50"/>
    <mergeCell ref="A49:F49"/>
  </mergeCells>
  <conditionalFormatting sqref="F6:F27">
    <cfRule type="dataBar" priority="2">
      <dataBar>
        <cfvo type="min"/>
        <cfvo type="max"/>
        <color rgb="FFFFB628"/>
      </dataBar>
      <extLst>
        <ext xmlns:x14="http://schemas.microsoft.com/office/spreadsheetml/2009/9/main" uri="{B025F937-C7B1-47D3-B67F-A62EFF666E3E}">
          <x14:id>{F5D9287C-A2CB-468A-921F-1E8E3F81DD5D}</x14:id>
        </ext>
      </extLst>
    </cfRule>
  </conditionalFormatting>
  <conditionalFormatting sqref="D6:E27">
    <cfRule type="dataBar" priority="4">
      <dataBar>
        <cfvo type="min"/>
        <cfvo type="max"/>
        <color rgb="FF008AEF"/>
      </dataBar>
      <extLst>
        <ext xmlns:x14="http://schemas.microsoft.com/office/spreadsheetml/2009/9/main" uri="{B025F937-C7B1-47D3-B67F-A62EFF666E3E}">
          <x14:id>{8801395D-FB29-4330-B2F1-90579EDF54DA}</x14:id>
        </ext>
      </extLst>
    </cfRule>
  </conditionalFormatting>
  <conditionalFormatting sqref="E6:E27">
    <cfRule type="dataBar" priority="1">
      <dataBar>
        <cfvo type="min"/>
        <cfvo type="max"/>
        <color rgb="FFFF555A"/>
      </dataBar>
      <extLst>
        <ext xmlns:x14="http://schemas.microsoft.com/office/spreadsheetml/2009/9/main" uri="{B025F937-C7B1-47D3-B67F-A62EFF666E3E}">
          <x14:id>{F20AF597-49AA-4C01-A6F5-4D2393E8FDE3}</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F5D9287C-A2CB-468A-921F-1E8E3F81DD5D}">
            <x14:dataBar minLength="0" maxLength="100" border="1" negativeBarBorderColorSameAsPositive="0">
              <x14:cfvo type="autoMin"/>
              <x14:cfvo type="autoMax"/>
              <x14:borderColor rgb="FFFFB628"/>
              <x14:negativeFillColor rgb="FFFF0000"/>
              <x14:negativeBorderColor rgb="FFFF0000"/>
              <x14:axisColor rgb="FF000000"/>
            </x14:dataBar>
          </x14:cfRule>
          <xm:sqref>F6:F27</xm:sqref>
        </x14:conditionalFormatting>
        <x14:conditionalFormatting xmlns:xm="http://schemas.microsoft.com/office/excel/2006/main">
          <x14:cfRule type="dataBar" id="{8801395D-FB29-4330-B2F1-90579EDF54DA}">
            <x14:dataBar minLength="0" maxLength="100" border="1" negativeBarBorderColorSameAsPositive="0">
              <x14:cfvo type="autoMin"/>
              <x14:cfvo type="autoMax"/>
              <x14:borderColor rgb="FF008AEF"/>
              <x14:negativeFillColor rgb="FFFF0000"/>
              <x14:negativeBorderColor rgb="FFFF0000"/>
              <x14:axisColor rgb="FF000000"/>
            </x14:dataBar>
          </x14:cfRule>
          <xm:sqref>D6:E27</xm:sqref>
        </x14:conditionalFormatting>
        <x14:conditionalFormatting xmlns:xm="http://schemas.microsoft.com/office/excel/2006/main">
          <x14:cfRule type="dataBar" id="{F20AF597-49AA-4C01-A6F5-4D2393E8FDE3}">
            <x14:dataBar minLength="0" maxLength="100" border="1" negativeBarBorderColorSameAsPositive="0">
              <x14:cfvo type="autoMin"/>
              <x14:cfvo type="autoMax"/>
              <x14:borderColor rgb="FFFF555A"/>
              <x14:negativeFillColor rgb="FFFF0000"/>
              <x14:negativeBorderColor rgb="FFFF0000"/>
              <x14:axisColor rgb="FF000000"/>
            </x14:dataBar>
          </x14:cfRule>
          <xm:sqref>E6:E27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workbookViewId="0">
      <selection activeCell="F21" sqref="F21"/>
    </sheetView>
  </sheetViews>
  <sheetFormatPr defaultColWidth="9.140625" defaultRowHeight="12.75" x14ac:dyDescent="0.2"/>
  <cols>
    <col min="1" max="1" width="9.140625" style="3"/>
    <col min="2" max="2" width="4.28515625" style="3" customWidth="1"/>
    <col min="3" max="3" width="8" style="4" customWidth="1"/>
    <col min="4" max="4" width="18.140625" style="3" customWidth="1"/>
    <col min="5" max="7" width="13.7109375" style="3" customWidth="1"/>
    <col min="8" max="8" width="11.7109375" style="3" customWidth="1"/>
    <col min="9" max="10" width="10.7109375" style="3" customWidth="1"/>
    <col min="11" max="11" width="12.140625" style="3" customWidth="1"/>
    <col min="12" max="12" width="9.140625" style="3" customWidth="1"/>
    <col min="13" max="16384" width="9.140625" style="3"/>
  </cols>
  <sheetData>
    <row r="1" spans="1:16" ht="10.5" customHeight="1" x14ac:dyDescent="0.2"/>
    <row r="2" spans="1:16" ht="25.5" customHeight="1" x14ac:dyDescent="0.2">
      <c r="A2" s="168" t="s">
        <v>128</v>
      </c>
      <c r="B2" s="168"/>
      <c r="C2" s="168"/>
      <c r="D2" s="168"/>
      <c r="E2" s="168"/>
      <c r="F2" s="168"/>
      <c r="G2" s="168"/>
      <c r="H2" s="168"/>
    </row>
    <row r="3" spans="1:16" ht="5.25" customHeight="1" x14ac:dyDescent="0.2">
      <c r="B3" s="76"/>
      <c r="C3" s="76"/>
      <c r="D3" s="76"/>
      <c r="E3" s="76"/>
      <c r="F3" s="76"/>
      <c r="G3" s="76"/>
      <c r="H3" s="21"/>
    </row>
    <row r="4" spans="1:16" x14ac:dyDescent="0.2">
      <c r="B4" s="5" t="s">
        <v>122</v>
      </c>
      <c r="C4" s="6"/>
      <c r="D4" s="5"/>
      <c r="E4" s="5"/>
      <c r="F4" s="134" t="str">
        <f>'T 6.'!F4:G4</f>
        <v>Stanje: 30. lipnja 2023.</v>
      </c>
      <c r="G4" s="134"/>
      <c r="H4" s="18"/>
    </row>
    <row r="5" spans="1:16" ht="22.5" x14ac:dyDescent="0.2">
      <c r="B5" s="22" t="s">
        <v>1</v>
      </c>
      <c r="C5" s="162" t="s">
        <v>89</v>
      </c>
      <c r="D5" s="163"/>
      <c r="E5" s="73" t="s">
        <v>2</v>
      </c>
      <c r="F5" s="74" t="s">
        <v>3</v>
      </c>
      <c r="G5" s="74" t="s">
        <v>4</v>
      </c>
      <c r="H5" s="66"/>
    </row>
    <row r="6" spans="1:16" x14ac:dyDescent="0.2">
      <c r="B6" s="14">
        <v>0</v>
      </c>
      <c r="C6" s="164">
        <v>1</v>
      </c>
      <c r="D6" s="165"/>
      <c r="E6" s="58">
        <v>2</v>
      </c>
      <c r="F6" s="58">
        <v>3</v>
      </c>
      <c r="G6" s="58">
        <v>4</v>
      </c>
      <c r="H6" s="64"/>
      <c r="K6" s="168"/>
      <c r="L6" s="168"/>
      <c r="M6" s="168"/>
      <c r="N6" s="168"/>
      <c r="O6" s="168"/>
      <c r="P6" s="168"/>
    </row>
    <row r="7" spans="1:16" x14ac:dyDescent="0.2">
      <c r="B7" s="16" t="s">
        <v>5</v>
      </c>
      <c r="C7" s="166" t="s">
        <v>95</v>
      </c>
      <c r="D7" s="167"/>
      <c r="E7" s="79">
        <v>7327</v>
      </c>
      <c r="F7" s="79">
        <v>4376</v>
      </c>
      <c r="G7" s="80">
        <f>SUM(E7:F7)</f>
        <v>11703</v>
      </c>
      <c r="H7" s="63"/>
    </row>
    <row r="8" spans="1:16" x14ac:dyDescent="0.2">
      <c r="B8" s="16" t="s">
        <v>7</v>
      </c>
      <c r="C8" s="155" t="s">
        <v>96</v>
      </c>
      <c r="D8" s="156"/>
      <c r="E8" s="79">
        <v>2859</v>
      </c>
      <c r="F8" s="79">
        <v>2114</v>
      </c>
      <c r="G8" s="80">
        <f t="shared" ref="G8:G27" si="0">SUM(E8:F8)</f>
        <v>4973</v>
      </c>
      <c r="H8" s="63"/>
    </row>
    <row r="9" spans="1:16" x14ac:dyDescent="0.2">
      <c r="B9" s="16" t="s">
        <v>9</v>
      </c>
      <c r="C9" s="155" t="s">
        <v>97</v>
      </c>
      <c r="D9" s="156"/>
      <c r="E9" s="79">
        <v>2291</v>
      </c>
      <c r="F9" s="79">
        <v>1963</v>
      </c>
      <c r="G9" s="80">
        <f t="shared" si="0"/>
        <v>4254</v>
      </c>
      <c r="H9" s="63"/>
    </row>
    <row r="10" spans="1:16" x14ac:dyDescent="0.2">
      <c r="B10" s="16" t="s">
        <v>11</v>
      </c>
      <c r="C10" s="155" t="s">
        <v>98</v>
      </c>
      <c r="D10" s="156"/>
      <c r="E10" s="79">
        <v>1869</v>
      </c>
      <c r="F10" s="79">
        <v>1498</v>
      </c>
      <c r="G10" s="80">
        <f t="shared" si="0"/>
        <v>3367</v>
      </c>
      <c r="H10" s="63"/>
    </row>
    <row r="11" spans="1:16" x14ac:dyDescent="0.2">
      <c r="B11" s="16" t="s">
        <v>13</v>
      </c>
      <c r="C11" s="155" t="s">
        <v>99</v>
      </c>
      <c r="D11" s="156"/>
      <c r="E11" s="79">
        <v>5340</v>
      </c>
      <c r="F11" s="79">
        <v>4029</v>
      </c>
      <c r="G11" s="80">
        <f t="shared" si="0"/>
        <v>9369</v>
      </c>
      <c r="H11" s="63"/>
    </row>
    <row r="12" spans="1:16" x14ac:dyDescent="0.2">
      <c r="B12" s="16" t="s">
        <v>15</v>
      </c>
      <c r="C12" s="155" t="s">
        <v>100</v>
      </c>
      <c r="D12" s="156"/>
      <c r="E12" s="79">
        <v>2223</v>
      </c>
      <c r="F12" s="79">
        <v>1722</v>
      </c>
      <c r="G12" s="80">
        <f t="shared" si="0"/>
        <v>3945</v>
      </c>
      <c r="H12" s="63"/>
    </row>
    <row r="13" spans="1:16" x14ac:dyDescent="0.2">
      <c r="B13" s="16" t="s">
        <v>17</v>
      </c>
      <c r="C13" s="160" t="s">
        <v>101</v>
      </c>
      <c r="D13" s="161"/>
      <c r="E13" s="79">
        <v>1982</v>
      </c>
      <c r="F13" s="79">
        <v>1453</v>
      </c>
      <c r="G13" s="80">
        <f t="shared" si="0"/>
        <v>3435</v>
      </c>
      <c r="H13" s="63"/>
    </row>
    <row r="14" spans="1:16" x14ac:dyDescent="0.2">
      <c r="B14" s="59" t="s">
        <v>44</v>
      </c>
      <c r="C14" s="155" t="s">
        <v>102</v>
      </c>
      <c r="D14" s="156"/>
      <c r="E14" s="79">
        <v>5185</v>
      </c>
      <c r="F14" s="79">
        <v>4872</v>
      </c>
      <c r="G14" s="80">
        <f t="shared" si="0"/>
        <v>10057</v>
      </c>
      <c r="H14" s="63"/>
      <c r="J14" s="60"/>
    </row>
    <row r="15" spans="1:16" x14ac:dyDescent="0.2">
      <c r="B15" s="59" t="s">
        <v>47</v>
      </c>
      <c r="C15" s="155" t="s">
        <v>103</v>
      </c>
      <c r="D15" s="156"/>
      <c r="E15" s="79">
        <v>689</v>
      </c>
      <c r="F15" s="79">
        <v>588</v>
      </c>
      <c r="G15" s="80">
        <f t="shared" si="0"/>
        <v>1277</v>
      </c>
      <c r="H15" s="63"/>
    </row>
    <row r="16" spans="1:16" x14ac:dyDescent="0.2">
      <c r="B16" s="59" t="s">
        <v>50</v>
      </c>
      <c r="C16" s="155" t="s">
        <v>104</v>
      </c>
      <c r="D16" s="156"/>
      <c r="E16" s="79">
        <v>1226</v>
      </c>
      <c r="F16" s="79">
        <v>1003</v>
      </c>
      <c r="G16" s="80">
        <f t="shared" si="0"/>
        <v>2229</v>
      </c>
      <c r="H16" s="63"/>
    </row>
    <row r="17" spans="2:8" x14ac:dyDescent="0.2">
      <c r="B17" s="59" t="s">
        <v>53</v>
      </c>
      <c r="C17" s="155" t="s">
        <v>105</v>
      </c>
      <c r="D17" s="156"/>
      <c r="E17" s="79">
        <v>1194</v>
      </c>
      <c r="F17" s="79">
        <v>868</v>
      </c>
      <c r="G17" s="80">
        <f t="shared" si="0"/>
        <v>2062</v>
      </c>
      <c r="H17" s="63"/>
    </row>
    <row r="18" spans="2:8" x14ac:dyDescent="0.2">
      <c r="B18" s="59" t="s">
        <v>56</v>
      </c>
      <c r="C18" s="155" t="s">
        <v>106</v>
      </c>
      <c r="D18" s="156"/>
      <c r="E18" s="79">
        <v>2903</v>
      </c>
      <c r="F18" s="79">
        <v>1868</v>
      </c>
      <c r="G18" s="80">
        <f t="shared" si="0"/>
        <v>4771</v>
      </c>
      <c r="H18" s="63"/>
    </row>
    <row r="19" spans="2:8" x14ac:dyDescent="0.2">
      <c r="B19" s="59" t="s">
        <v>59</v>
      </c>
      <c r="C19" s="155" t="s">
        <v>107</v>
      </c>
      <c r="D19" s="156"/>
      <c r="E19" s="79">
        <v>2926</v>
      </c>
      <c r="F19" s="79">
        <v>2738</v>
      </c>
      <c r="G19" s="80">
        <f t="shared" si="0"/>
        <v>5664</v>
      </c>
      <c r="H19" s="63"/>
    </row>
    <row r="20" spans="2:8" x14ac:dyDescent="0.2">
      <c r="B20" s="59" t="s">
        <v>62</v>
      </c>
      <c r="C20" s="155" t="s">
        <v>108</v>
      </c>
      <c r="D20" s="156"/>
      <c r="E20" s="79">
        <v>6159</v>
      </c>
      <c r="F20" s="79">
        <v>4709</v>
      </c>
      <c r="G20" s="80">
        <f t="shared" si="0"/>
        <v>10868</v>
      </c>
      <c r="H20" s="63"/>
    </row>
    <row r="21" spans="2:8" x14ac:dyDescent="0.2">
      <c r="B21" s="59" t="s">
        <v>65</v>
      </c>
      <c r="C21" s="155" t="s">
        <v>109</v>
      </c>
      <c r="D21" s="156"/>
      <c r="E21" s="79">
        <v>1507</v>
      </c>
      <c r="F21" s="79">
        <v>1361</v>
      </c>
      <c r="G21" s="80">
        <f t="shared" si="0"/>
        <v>2868</v>
      </c>
      <c r="H21" s="63"/>
    </row>
    <row r="22" spans="2:8" x14ac:dyDescent="0.2">
      <c r="B22" s="59" t="s">
        <v>68</v>
      </c>
      <c r="C22" s="155" t="s">
        <v>110</v>
      </c>
      <c r="D22" s="156"/>
      <c r="E22" s="79">
        <v>2393</v>
      </c>
      <c r="F22" s="79">
        <v>2059</v>
      </c>
      <c r="G22" s="80">
        <f t="shared" si="0"/>
        <v>4452</v>
      </c>
      <c r="H22" s="63"/>
    </row>
    <row r="23" spans="2:8" x14ac:dyDescent="0.2">
      <c r="B23" s="59" t="s">
        <v>71</v>
      </c>
      <c r="C23" s="155" t="s">
        <v>111</v>
      </c>
      <c r="D23" s="156"/>
      <c r="E23" s="79">
        <v>7991</v>
      </c>
      <c r="F23" s="79">
        <v>7331</v>
      </c>
      <c r="G23" s="80">
        <f t="shared" si="0"/>
        <v>15322</v>
      </c>
      <c r="H23" s="63"/>
    </row>
    <row r="24" spans="2:8" x14ac:dyDescent="0.2">
      <c r="B24" s="59" t="s">
        <v>74</v>
      </c>
      <c r="C24" s="155" t="s">
        <v>112</v>
      </c>
      <c r="D24" s="156"/>
      <c r="E24" s="79">
        <v>3885</v>
      </c>
      <c r="F24" s="79">
        <v>3424</v>
      </c>
      <c r="G24" s="80">
        <f t="shared" si="0"/>
        <v>7309</v>
      </c>
      <c r="H24" s="63"/>
    </row>
    <row r="25" spans="2:8" x14ac:dyDescent="0.2">
      <c r="B25" s="59" t="s">
        <v>77</v>
      </c>
      <c r="C25" s="155" t="s">
        <v>113</v>
      </c>
      <c r="D25" s="156"/>
      <c r="E25" s="79">
        <v>1795</v>
      </c>
      <c r="F25" s="79">
        <v>1400</v>
      </c>
      <c r="G25" s="80">
        <f t="shared" si="0"/>
        <v>3195</v>
      </c>
      <c r="H25" s="63"/>
    </row>
    <row r="26" spans="2:8" x14ac:dyDescent="0.2">
      <c r="B26" s="59" t="s">
        <v>80</v>
      </c>
      <c r="C26" s="155" t="s">
        <v>114</v>
      </c>
      <c r="D26" s="156"/>
      <c r="E26" s="79">
        <v>3331</v>
      </c>
      <c r="F26" s="79">
        <v>2366</v>
      </c>
      <c r="G26" s="80">
        <f t="shared" si="0"/>
        <v>5697</v>
      </c>
      <c r="H26" s="63"/>
    </row>
    <row r="27" spans="2:8" x14ac:dyDescent="0.2">
      <c r="B27" s="59" t="s">
        <v>83</v>
      </c>
      <c r="C27" s="155" t="s">
        <v>115</v>
      </c>
      <c r="D27" s="156"/>
      <c r="E27" s="79">
        <v>30587</v>
      </c>
      <c r="F27" s="79">
        <v>28428</v>
      </c>
      <c r="G27" s="80">
        <f t="shared" si="0"/>
        <v>59015</v>
      </c>
      <c r="H27" s="63"/>
    </row>
    <row r="28" spans="2:8" ht="20.25" customHeight="1" x14ac:dyDescent="0.2">
      <c r="B28" s="157" t="s">
        <v>19</v>
      </c>
      <c r="C28" s="158"/>
      <c r="D28" s="159"/>
      <c r="E28" s="81">
        <f>SUM(E7:E27)</f>
        <v>95662</v>
      </c>
      <c r="F28" s="81">
        <f t="shared" ref="F28:G28" si="1">SUM(F7:F27)</f>
        <v>80170</v>
      </c>
      <c r="G28" s="81">
        <f t="shared" si="1"/>
        <v>175832</v>
      </c>
      <c r="H28" s="64"/>
    </row>
    <row r="54" spans="1:8" ht="24.75" customHeight="1" x14ac:dyDescent="0.2">
      <c r="A54" s="171" t="s">
        <v>123</v>
      </c>
      <c r="B54" s="171"/>
      <c r="C54" s="171"/>
      <c r="D54" s="171"/>
      <c r="E54" s="171"/>
      <c r="F54" s="171"/>
      <c r="G54" s="171"/>
      <c r="H54" s="171"/>
    </row>
    <row r="55" spans="1:8" ht="68.25" customHeight="1" x14ac:dyDescent="0.2">
      <c r="A55" s="170" t="s">
        <v>124</v>
      </c>
      <c r="B55" s="170"/>
      <c r="C55" s="170"/>
      <c r="D55" s="170"/>
      <c r="E55" s="170"/>
      <c r="F55" s="170"/>
      <c r="G55" s="170"/>
      <c r="H55" s="170"/>
    </row>
    <row r="56" spans="1:8" ht="25.5" customHeight="1" x14ac:dyDescent="0.2">
      <c r="A56" s="172" t="s">
        <v>126</v>
      </c>
      <c r="B56" s="172"/>
      <c r="C56" s="172"/>
      <c r="D56" s="172"/>
      <c r="E56" s="172"/>
      <c r="F56" s="172"/>
      <c r="G56" s="172"/>
      <c r="H56" s="172"/>
    </row>
  </sheetData>
  <mergeCells count="30">
    <mergeCell ref="K6:P6"/>
    <mergeCell ref="A2:H2"/>
    <mergeCell ref="C14:D14"/>
    <mergeCell ref="F4:G4"/>
    <mergeCell ref="C5:D5"/>
    <mergeCell ref="C6:D6"/>
    <mergeCell ref="C7:D7"/>
    <mergeCell ref="C8:D8"/>
    <mergeCell ref="C9:D9"/>
    <mergeCell ref="C10:D10"/>
    <mergeCell ref="C11:D11"/>
    <mergeCell ref="C12:D12"/>
    <mergeCell ref="C13:D13"/>
    <mergeCell ref="C26:D26"/>
    <mergeCell ref="C15:D15"/>
    <mergeCell ref="C16:D16"/>
    <mergeCell ref="C17:D17"/>
    <mergeCell ref="C18:D18"/>
    <mergeCell ref="C19:D19"/>
    <mergeCell ref="C20:D20"/>
    <mergeCell ref="C21:D21"/>
    <mergeCell ref="C22:D22"/>
    <mergeCell ref="C23:D23"/>
    <mergeCell ref="C24:D24"/>
    <mergeCell ref="C25:D25"/>
    <mergeCell ref="C27:D27"/>
    <mergeCell ref="B28:D28"/>
    <mergeCell ref="A54:H54"/>
    <mergeCell ref="A55:H55"/>
    <mergeCell ref="A56:H56"/>
  </mergeCells>
  <conditionalFormatting sqref="G7:G26">
    <cfRule type="dataBar" priority="12">
      <dataBar>
        <cfvo type="min"/>
        <cfvo type="max"/>
        <color rgb="FF008AEF"/>
      </dataBar>
      <extLst>
        <ext xmlns:x14="http://schemas.microsoft.com/office/spreadsheetml/2009/9/main" uri="{B025F937-C7B1-47D3-B67F-A62EFF666E3E}">
          <x14:id>{4DABD0EC-3375-4F90-93FB-F304A0C4D8FB}</x14:id>
        </ext>
      </extLst>
    </cfRule>
  </conditionalFormatting>
  <conditionalFormatting sqref="E7:F26">
    <cfRule type="dataBar" priority="10">
      <dataBar>
        <cfvo type="min"/>
        <cfvo type="max"/>
        <color rgb="FF008AEF"/>
      </dataBar>
      <extLst>
        <ext xmlns:x14="http://schemas.microsoft.com/office/spreadsheetml/2009/9/main" uri="{B025F937-C7B1-47D3-B67F-A62EFF666E3E}">
          <x14:id>{1D420719-DC1C-4841-B4E5-CB51F65DBE18}</x14:id>
        </ext>
      </extLst>
    </cfRule>
  </conditionalFormatting>
  <conditionalFormatting sqref="G7:G26">
    <cfRule type="dataBar" priority="8">
      <dataBar>
        <cfvo type="min"/>
        <cfvo type="max"/>
        <color rgb="FFFFB628"/>
      </dataBar>
      <extLst>
        <ext xmlns:x14="http://schemas.microsoft.com/office/spreadsheetml/2009/9/main" uri="{B025F937-C7B1-47D3-B67F-A62EFF666E3E}">
          <x14:id>{481A2B16-45A9-4C41-8A87-C969D5FEFF91}</x14:id>
        </ext>
      </extLst>
    </cfRule>
  </conditionalFormatting>
  <conditionalFormatting sqref="G27">
    <cfRule type="dataBar" priority="4">
      <dataBar>
        <cfvo type="min"/>
        <cfvo type="max"/>
        <color rgb="FFFFB628"/>
      </dataBar>
      <extLst>
        <ext xmlns:x14="http://schemas.microsoft.com/office/spreadsheetml/2009/9/main" uri="{B025F937-C7B1-47D3-B67F-A62EFF666E3E}">
          <x14:id>{7BE18D06-6B5E-4D78-B3E9-EFF058B07BAC}</x14:id>
        </ext>
      </extLst>
    </cfRule>
  </conditionalFormatting>
  <conditionalFormatting sqref="E27">
    <cfRule type="dataBar" priority="3">
      <dataBar>
        <cfvo type="min"/>
        <cfvo type="max"/>
        <color rgb="FF008AEF"/>
      </dataBar>
      <extLst>
        <ext xmlns:x14="http://schemas.microsoft.com/office/spreadsheetml/2009/9/main" uri="{B025F937-C7B1-47D3-B67F-A62EFF666E3E}">
          <x14:id>{4E20EBDC-3156-4A08-B7E8-DFFB48F68D4B}</x14:id>
        </ext>
      </extLst>
    </cfRule>
  </conditionalFormatting>
  <conditionalFormatting sqref="F27">
    <cfRule type="dataBar" priority="2">
      <dataBar>
        <cfvo type="min"/>
        <cfvo type="max"/>
        <color rgb="FFFF555A"/>
      </dataBar>
      <extLst>
        <ext xmlns:x14="http://schemas.microsoft.com/office/spreadsheetml/2009/9/main" uri="{B025F937-C7B1-47D3-B67F-A62EFF666E3E}">
          <x14:id>{2674CD45-AE8F-4ADA-8A81-E0D96EB4EAA4}</x14:id>
        </ext>
      </extLst>
    </cfRule>
  </conditionalFormatting>
  <conditionalFormatting sqref="F7:F26">
    <cfRule type="dataBar" priority="1">
      <dataBar>
        <cfvo type="min"/>
        <cfvo type="max"/>
        <color rgb="FFFF555A"/>
      </dataBar>
      <extLst>
        <ext xmlns:x14="http://schemas.microsoft.com/office/spreadsheetml/2009/9/main" uri="{B025F937-C7B1-47D3-B67F-A62EFF666E3E}">
          <x14:id>{9B1A78DE-F50C-4345-A2D9-7C4653DED6C5}</x14:id>
        </ext>
      </extLst>
    </cfRule>
  </conditionalFormatting>
  <pageMargins left="0.51181102362204722" right="0.31496062992125984" top="0.15748031496062992" bottom="0.15748031496062992" header="0.31496062992125984" footer="0.31496062992125984"/>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4DABD0EC-3375-4F90-93FB-F304A0C4D8FB}">
            <x14:dataBar minLength="0" maxLength="100" border="1" negativeBarBorderColorSameAsPositive="0">
              <x14:cfvo type="autoMin"/>
              <x14:cfvo type="autoMax"/>
              <x14:borderColor rgb="FF008AEF"/>
              <x14:negativeFillColor rgb="FFFF0000"/>
              <x14:negativeBorderColor rgb="FFFF0000"/>
              <x14:axisColor rgb="FF000000"/>
            </x14:dataBar>
          </x14:cfRule>
          <xm:sqref>G7:G26</xm:sqref>
        </x14:conditionalFormatting>
        <x14:conditionalFormatting xmlns:xm="http://schemas.microsoft.com/office/excel/2006/main">
          <x14:cfRule type="dataBar" id="{1D420719-DC1C-4841-B4E5-CB51F65DBE18}">
            <x14:dataBar minLength="0" maxLength="100" border="1" negativeBarBorderColorSameAsPositive="0">
              <x14:cfvo type="autoMin"/>
              <x14:cfvo type="autoMax"/>
              <x14:borderColor rgb="FF008AEF"/>
              <x14:negativeFillColor rgb="FFFF0000"/>
              <x14:negativeBorderColor rgb="FFFF0000"/>
              <x14:axisColor rgb="FF000000"/>
            </x14:dataBar>
          </x14:cfRule>
          <xm:sqref>E7:F26</xm:sqref>
        </x14:conditionalFormatting>
        <x14:conditionalFormatting xmlns:xm="http://schemas.microsoft.com/office/excel/2006/main">
          <x14:cfRule type="dataBar" id="{481A2B16-45A9-4C41-8A87-C969D5FEFF91}">
            <x14:dataBar minLength="0" maxLength="100" border="1" negativeBarBorderColorSameAsPositive="0">
              <x14:cfvo type="autoMin"/>
              <x14:cfvo type="autoMax"/>
              <x14:borderColor rgb="FFFFB628"/>
              <x14:negativeFillColor rgb="FFFF0000"/>
              <x14:negativeBorderColor rgb="FFFF0000"/>
              <x14:axisColor rgb="FF000000"/>
            </x14:dataBar>
          </x14:cfRule>
          <xm:sqref>G7:G26</xm:sqref>
        </x14:conditionalFormatting>
        <x14:conditionalFormatting xmlns:xm="http://schemas.microsoft.com/office/excel/2006/main">
          <x14:cfRule type="dataBar" id="{7BE18D06-6B5E-4D78-B3E9-EFF058B07BAC}">
            <x14:dataBar minLength="0" maxLength="100" border="1" negativeBarBorderColorSameAsPositive="0">
              <x14:cfvo type="autoMin"/>
              <x14:cfvo type="autoMax"/>
              <x14:borderColor rgb="FFFFB628"/>
              <x14:negativeFillColor rgb="FFFF0000"/>
              <x14:negativeBorderColor rgb="FFFF0000"/>
              <x14:axisColor rgb="FF000000"/>
            </x14:dataBar>
          </x14:cfRule>
          <xm:sqref>G27</xm:sqref>
        </x14:conditionalFormatting>
        <x14:conditionalFormatting xmlns:xm="http://schemas.microsoft.com/office/excel/2006/main">
          <x14:cfRule type="dataBar" id="{4E20EBDC-3156-4A08-B7E8-DFFB48F68D4B}">
            <x14:dataBar minLength="0" maxLength="100" border="1" negativeBarBorderColorSameAsPositive="0">
              <x14:cfvo type="autoMin"/>
              <x14:cfvo type="autoMax"/>
              <x14:borderColor rgb="FF008AEF"/>
              <x14:negativeFillColor rgb="FFFF0000"/>
              <x14:negativeBorderColor rgb="FFFF0000"/>
              <x14:axisColor rgb="FF000000"/>
            </x14:dataBar>
          </x14:cfRule>
          <xm:sqref>E27</xm:sqref>
        </x14:conditionalFormatting>
        <x14:conditionalFormatting xmlns:xm="http://schemas.microsoft.com/office/excel/2006/main">
          <x14:cfRule type="dataBar" id="{2674CD45-AE8F-4ADA-8A81-E0D96EB4EAA4}">
            <x14:dataBar minLength="0" maxLength="100" border="1" negativeBarBorderColorSameAsPositive="0">
              <x14:cfvo type="autoMin"/>
              <x14:cfvo type="autoMax"/>
              <x14:borderColor rgb="FFFF555A"/>
              <x14:negativeFillColor rgb="FFFF0000"/>
              <x14:negativeBorderColor rgb="FFFF0000"/>
              <x14:axisColor rgb="FF000000"/>
            </x14:dataBar>
          </x14:cfRule>
          <xm:sqref>F27</xm:sqref>
        </x14:conditionalFormatting>
        <x14:conditionalFormatting xmlns:xm="http://schemas.microsoft.com/office/excel/2006/main">
          <x14:cfRule type="dataBar" id="{9B1A78DE-F50C-4345-A2D9-7C4653DED6C5}">
            <x14:dataBar minLength="0" maxLength="100" border="1" negativeBarBorderColorSameAsPositive="0">
              <x14:cfvo type="autoMin"/>
              <x14:cfvo type="autoMax"/>
              <x14:borderColor rgb="FFFF555A"/>
              <x14:negativeFillColor rgb="FFFF0000"/>
              <x14:negativeBorderColor rgb="FFFF0000"/>
              <x14:axisColor rgb="FF000000"/>
            </x14:dataBar>
          </x14:cfRule>
          <xm:sqref>F7:F26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8</vt:i4>
      </vt:variant>
      <vt:variant>
        <vt:lpstr>Imenovani rasponi</vt:lpstr>
      </vt:variant>
      <vt:variant>
        <vt:i4>8</vt:i4>
      </vt:variant>
    </vt:vector>
  </HeadingPairs>
  <TitlesOfParts>
    <vt:vector size="16" baseType="lpstr">
      <vt:lpstr>T 1.</vt:lpstr>
      <vt:lpstr>T 2.</vt:lpstr>
      <vt:lpstr>T 3.</vt:lpstr>
      <vt:lpstr>T 4.</vt:lpstr>
      <vt:lpstr>T 5.</vt:lpstr>
      <vt:lpstr>T 6.</vt:lpstr>
      <vt:lpstr>T 7.</vt:lpstr>
      <vt:lpstr>T 8.</vt:lpstr>
      <vt:lpstr>'T 1.'!Podrucje_ispisa</vt:lpstr>
      <vt:lpstr>'T 2.'!Podrucje_ispisa</vt:lpstr>
      <vt:lpstr>'T 3.'!Podrucje_ispisa</vt:lpstr>
      <vt:lpstr>'T 4.'!Podrucje_ispisa</vt:lpstr>
      <vt:lpstr>'T 5.'!Podrucje_ispisa</vt:lpstr>
      <vt:lpstr>'T 6.'!Podrucje_ispisa</vt:lpstr>
      <vt:lpstr>'T 7.'!Podrucje_ispisa</vt:lpstr>
      <vt:lpstr>'T 8.'!Podrucje_ispisa</vt:lpstr>
    </vt:vector>
  </TitlesOfParts>
  <Company>HZMO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Sanja Poric Jakopinec;Gordana Živec Šašić</dc:creator>
  <cp:lastModifiedBy>Tomislav Oštarić</cp:lastModifiedBy>
  <cp:lastPrinted>2023-06-07T11:22:15Z</cp:lastPrinted>
  <dcterms:created xsi:type="dcterms:W3CDTF">2016-10-06T08:05:06Z</dcterms:created>
  <dcterms:modified xsi:type="dcterms:W3CDTF">2023-07-26T13:02:10Z</dcterms:modified>
</cp:coreProperties>
</file>