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3\"/>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G7" i="8" l="1"/>
  <c r="G8" i="8"/>
  <c r="G9" i="8"/>
  <c r="G10" i="8"/>
  <c r="G11" i="8"/>
  <c r="G12" i="8"/>
  <c r="G13" i="8"/>
  <c r="G14" i="8"/>
  <c r="G15" i="8"/>
  <c r="G16" i="8"/>
  <c r="G17" i="8"/>
  <c r="G18" i="8"/>
  <c r="G19" i="8"/>
  <c r="G20" i="8"/>
  <c r="G21" i="8"/>
  <c r="G22" i="8"/>
  <c r="G23" i="8"/>
  <c r="G24" i="8"/>
  <c r="G25" i="8"/>
  <c r="G26" i="8"/>
  <c r="G27" i="8"/>
  <c r="F28" i="6" l="1"/>
  <c r="E28" i="6"/>
  <c r="G8" i="6"/>
  <c r="G9" i="6"/>
  <c r="G10" i="6"/>
  <c r="G11" i="6"/>
  <c r="G12" i="6"/>
  <c r="G13" i="6"/>
  <c r="G14" i="6"/>
  <c r="G15" i="6"/>
  <c r="G16" i="6"/>
  <c r="G17" i="6"/>
  <c r="G18" i="6"/>
  <c r="G19" i="6"/>
  <c r="G20" i="6"/>
  <c r="G21" i="6"/>
  <c r="G22" i="6"/>
  <c r="G23" i="6"/>
  <c r="G24" i="6"/>
  <c r="G25" i="6"/>
  <c r="G26" i="6"/>
  <c r="G27" i="6"/>
  <c r="G7" i="6"/>
  <c r="G28" i="6" l="1"/>
  <c r="F6" i="7"/>
  <c r="F7" i="7"/>
  <c r="F8" i="7"/>
  <c r="F9" i="7"/>
  <c r="F10" i="7"/>
  <c r="F11" i="7"/>
  <c r="F12" i="7"/>
  <c r="F13" i="7"/>
  <c r="F14" i="7"/>
  <c r="F15" i="7"/>
  <c r="F16" i="7"/>
  <c r="F17" i="7"/>
  <c r="F18" i="7"/>
  <c r="F19" i="7"/>
  <c r="F20" i="7"/>
  <c r="F21" i="7"/>
  <c r="F22" i="7"/>
  <c r="F23" i="7"/>
  <c r="F24" i="7"/>
  <c r="F25" i="7"/>
  <c r="F26" i="7"/>
  <c r="F27" i="7"/>
  <c r="F9" i="1"/>
  <c r="F10" i="1"/>
  <c r="F11" i="1"/>
  <c r="F12" i="1"/>
  <c r="F13" i="1"/>
  <c r="F14" i="1"/>
  <c r="F8" i="1"/>
  <c r="F28" i="8" l="1"/>
  <c r="F8" i="5"/>
  <c r="F12" i="5"/>
  <c r="F13" i="5"/>
  <c r="F16" i="5"/>
  <c r="F20" i="5"/>
  <c r="F21" i="5"/>
  <c r="F24" i="5"/>
  <c r="F9" i="5"/>
  <c r="F17" i="5"/>
  <c r="F25" i="5"/>
  <c r="K17" i="4"/>
  <c r="K21" i="4"/>
  <c r="H28" i="4"/>
  <c r="G8" i="3"/>
  <c r="G10" i="3"/>
  <c r="G12" i="3"/>
  <c r="G14" i="3"/>
  <c r="G16" i="3"/>
  <c r="G18" i="3"/>
  <c r="G20" i="3"/>
  <c r="G22" i="3"/>
  <c r="G24" i="3"/>
  <c r="G26" i="3"/>
  <c r="G28" i="3"/>
  <c r="E14" i="2"/>
  <c r="F14" i="2"/>
  <c r="E15" i="1"/>
  <c r="K25" i="4" l="1"/>
  <c r="F15" i="1"/>
  <c r="D14" i="2"/>
  <c r="G28" i="4"/>
  <c r="K22" i="4"/>
  <c r="K18" i="4"/>
  <c r="K14" i="4"/>
  <c r="H13" i="2"/>
  <c r="H12" i="2"/>
  <c r="H11" i="2"/>
  <c r="H10" i="2"/>
  <c r="H9" i="2"/>
  <c r="G7" i="3"/>
  <c r="G27" i="3"/>
  <c r="G25" i="3"/>
  <c r="G23" i="3"/>
  <c r="G21" i="3"/>
  <c r="G19" i="3"/>
  <c r="G17" i="3"/>
  <c r="G15" i="3"/>
  <c r="G13" i="3"/>
  <c r="G11" i="3"/>
  <c r="G9" i="3"/>
  <c r="J28" i="4"/>
  <c r="F28" i="4"/>
  <c r="K27" i="4"/>
  <c r="K23" i="4"/>
  <c r="K19" i="4"/>
  <c r="K15" i="4"/>
  <c r="K11" i="4"/>
  <c r="F27" i="5"/>
  <c r="F23" i="5"/>
  <c r="F19" i="5"/>
  <c r="F15" i="5"/>
  <c r="F11" i="5"/>
  <c r="F7" i="5"/>
  <c r="E29" i="3"/>
  <c r="D28" i="4"/>
  <c r="K26" i="4"/>
  <c r="K10" i="4"/>
  <c r="D15" i="1"/>
  <c r="I28" i="4"/>
  <c r="E28" i="4"/>
  <c r="K24" i="4"/>
  <c r="K20" i="4"/>
  <c r="K16" i="4"/>
  <c r="K13" i="4"/>
  <c r="K12" i="4"/>
  <c r="K9" i="4"/>
  <c r="K8" i="4"/>
  <c r="F26" i="5"/>
  <c r="F22" i="5"/>
  <c r="F18" i="5"/>
  <c r="F14" i="5"/>
  <c r="F10" i="5"/>
  <c r="F29" i="3"/>
  <c r="K7" i="4"/>
  <c r="E28" i="5"/>
  <c r="D28" i="7"/>
  <c r="E28" i="7"/>
  <c r="G28" i="8"/>
  <c r="E28" i="8"/>
  <c r="D28" i="5"/>
  <c r="F6" i="5"/>
  <c r="H7" i="2"/>
  <c r="H8" i="2"/>
  <c r="F28" i="7" l="1"/>
  <c r="F28" i="5"/>
  <c r="G29" i="3"/>
  <c r="K28" i="4"/>
  <c r="H14" i="2"/>
  <c r="G14" i="2"/>
  <c r="M28" i="3" l="1"/>
  <c r="M29" i="3"/>
  <c r="I3" i="4" l="1"/>
  <c r="E4" i="3"/>
  <c r="P23" i="4"/>
  <c r="P24" i="4" l="1"/>
  <c r="P28" i="4"/>
  <c r="P27" i="4"/>
  <c r="P25" i="4"/>
  <c r="P26" i="4"/>
  <c r="P22" i="4"/>
  <c r="P8" i="2"/>
  <c r="P9" i="2"/>
  <c r="P11" i="2"/>
  <c r="P14" i="2"/>
  <c r="S8" i="4"/>
  <c r="S10" i="4"/>
  <c r="S12" i="4"/>
  <c r="S14" i="4"/>
  <c r="P10" i="2"/>
  <c r="S9" i="4"/>
  <c r="S11" i="4"/>
  <c r="S13" i="4"/>
  <c r="P13" i="2"/>
  <c r="S15" i="4" l="1"/>
  <c r="O28" i="4"/>
  <c r="P12" i="2" l="1"/>
  <c r="F4" i="8"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<sst xmlns="http://schemas.openxmlformats.org/spreadsheetml/2006/main" count="440" uniqueCount="139">
  <si>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</si>
  <si>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</si>
  <si>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</si>
  <si>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</si>
  <si>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</si>
  <si>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</si>
  <si>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</si>
  <si>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</si>
  <si>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</si>
  <si>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</si>
  <si>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</si>
  <si>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</si>
  <si>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</si>
  <si>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</si>
  <si>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</si>
  <si>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</si>
  <si>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</si>
  <si>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</si>
  <si>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</si>
  <si>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</si>
  <si>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</si>
  <si>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</si>
  <si>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</si>
  <si>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</si>
  <si>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</si>
  <si>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</si>
  <si>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</si>
  <si>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</si>
  <si>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</si>
  <si>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</si>
  <si>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</si>
  <si>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</si>
  <si>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</si>
  <si>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</si>
  <si>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</si>
  <si>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</si>
  <si>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</si>
  <si>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</si>
  <si>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</si>
  <si>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</si>
  <si>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</si>
  <si>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</si>
  <si>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</si>
  <si>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</si>
  <si>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</si>
  <si>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</si>
  <si>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</si>
  <si>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</si>
  <si>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</si>
  <si>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</si>
  <si>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</si>
  <si>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</si>
  <si>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</si>
  <si>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</si>
  <si>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</si>
  <si>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</si>
  <si>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</si>
  <si>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</si>
  <si>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</si>
  <si>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</si>
  <si>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</si>
  <si>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</si>
  <si>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</si>
  <si>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</si>
  <si>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</si>
  <si>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</si>
  <si>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</si>
  <si>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</si>
  <si>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</si>
  <si>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</si>
  <si>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</si>
  <si>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</si>
  <si>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</si>
  <si>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</si>
  <si>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</si>
  <si>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</si>
  <si>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</si>
  <si>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</si>
  <si>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</si>
  <si>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</si>
  <si>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</si>
  <si>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</si>
  <si>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</si>
  <si>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</si>
  <si>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</si>
  <si>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</si>
  <si>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</si>
  <si>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</si>
  <si>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</si>
  <si>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</si>
  <si>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</si>
  <si>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</si>
  <si>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</si>
  <si>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</si>
  <si>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</si>
  <si>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</si>
  <si>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</si>
  <si>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</si>
  <si>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</si>
  <si>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</si>
  <si>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</si>
  <si>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</si>
  <si>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</si>
  <si>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</si>
  <si>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</si>
  <si>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</si>
  <si>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</si>
  <si>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</si>
  <si>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</si>
  <si>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</si>
  <si>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</si>
  <si>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</si>
  <si>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</si>
  <si>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</si>
  <si>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</si>
  <si>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</si>
  <si>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</si>
  <si>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</si>
  <si>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</si>
  <si>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</si>
  <si>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</si>
  <si>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</si>
  <si>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</si>
  <si>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</si>
  <si>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</si>
  <si>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</si>
  <si>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</si>
  <si>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</si>
  <si>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</si>
  <si>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</si>
  <si>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</si>
  <si>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</si>
  <si>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</si>
  <si>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</si>
  <si>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</si>
  <si>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</si>
  <si>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</si>
  <si>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Stanje
30. studenoga 2023.</t>
  </si>
  <si>
    <t>Stanje: 30. studenoga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</si>
</sst>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3">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8" fillId="0" borderId="0" xfId="0" applyFont="1" applyAlignment="1">
      <alignment vertical="center" wrapText="1"/>
    </xf>
    <xf numFmtId="0" fontId="48" fillId="0" borderId="0" xfId="0" applyFont="1" applyAlignment="1">
      <alignment vertical="top" wrapText="1"/>
    </xf>
    <xf numFmtId="0" fontId="2" fillId="0" borderId="0" xfId="0" applyFont="1" applyAlignment="1">
      <alignment horizontal="justify" vertical="center" wrapText="1"/>
    </xf>
    <xf numFmtId="0" fontId="2" fillId="0" borderId="0" xfId="0" applyFont="1" applyAlignment="1">
      <alignment horizontal="justify" wrapText="1"/>
    </xf>
    <xf numFmtId="0" fontId="51" fillId="0" borderId="13" xfId="0" applyFont="1" applyBorder="1" applyAlignment="1">
      <alignment horizontal="justify" vertical="justify" wrapText="1"/>
    </xf>
    <xf numFmtId="0" fontId="51"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50" fillId="0" borderId="0" xfId="0" applyFont="1" applyAlignment="1">
      <alignment horizontal="left" wrapText="1"/>
    </xf>
    <xf numFmtId="0" fontId="22" fillId="0" borderId="0" xfId="0" applyFont="1" applyAlignment="1">
      <alignment horizontal="center"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0" fontId="50" fillId="0" borderId="0" xfId="0" applyFont="1" applyAlignment="1">
      <alignment horizontal="left" vertical="top" wrapText="1"/>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22" fillId="0" borderId="0" xfId="0" applyFont="1" applyAlignment="1">
      <alignment horizontal="center" vertical="center" wrapText="1"/>
    </xf>
    <xf numFmtId="0" fontId="46"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1430989</c:v>
                </c:pt>
                <c:pt idx="1">
                  <c:v>104398</c:v>
                </c:pt>
                <c:pt idx="2">
                  <c:v>79338</c:v>
                </c:pt>
                <c:pt idx="3">
                  <c:v>18402</c:v>
                </c:pt>
                <c:pt idx="4">
                  <c:v>18039</c:v>
                </c:pt>
                <c:pt idx="5">
                  <c:v>162</c:v>
                </c:pt>
                <c:pt idx="6">
                  <c:v>6788</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706589</c:v>
                </c:pt>
                <c:pt idx="1">
                  <c:v>453499</c:v>
                </c:pt>
                <c:pt idx="2">
                  <c:v>362874</c:v>
                </c:pt>
                <c:pt idx="3">
                  <c:v>135154</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881641</c:v>
                </c:pt>
                <c:pt idx="1">
                  <c:v>776475</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95408</c:v>
                </c:pt>
                <c:pt idx="1">
                  <c:v>40687</c:v>
                </c:pt>
                <c:pt idx="2">
                  <c:v>43175</c:v>
                </c:pt>
                <c:pt idx="3">
                  <c:v>38372</c:v>
                </c:pt>
                <c:pt idx="4">
                  <c:v>70713</c:v>
                </c:pt>
                <c:pt idx="5">
                  <c:v>36513</c:v>
                </c:pt>
                <c:pt idx="6">
                  <c:v>32911</c:v>
                </c:pt>
                <c:pt idx="7">
                  <c:v>119982</c:v>
                </c:pt>
                <c:pt idx="8">
                  <c:v>16287</c:v>
                </c:pt>
                <c:pt idx="9">
                  <c:v>21920</c:v>
                </c:pt>
                <c:pt idx="10">
                  <c:v>20159</c:v>
                </c:pt>
                <c:pt idx="11">
                  <c:v>43635</c:v>
                </c:pt>
                <c:pt idx="12">
                  <c:v>62211</c:v>
                </c:pt>
                <c:pt idx="13">
                  <c:v>93708</c:v>
                </c:pt>
                <c:pt idx="14">
                  <c:v>34167</c:v>
                </c:pt>
                <c:pt idx="15">
                  <c:v>45073</c:v>
                </c:pt>
                <c:pt idx="16">
                  <c:v>164071</c:v>
                </c:pt>
                <c:pt idx="17">
                  <c:v>96794</c:v>
                </c:pt>
                <c:pt idx="18">
                  <c:v>48923</c:v>
                </c:pt>
                <c:pt idx="19">
                  <c:v>43619</c:v>
                </c:pt>
                <c:pt idx="20">
                  <c:v>489788</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439</c:v>
                </c:pt>
                <c:pt idx="1">
                  <c:v>60</c:v>
                </c:pt>
                <c:pt idx="2">
                  <c:v>2678</c:v>
                </c:pt>
                <c:pt idx="3">
                  <c:v>58</c:v>
                </c:pt>
                <c:pt idx="4">
                  <c:v>320</c:v>
                </c:pt>
                <c:pt idx="5">
                  <c:v>2594</c:v>
                </c:pt>
                <c:pt idx="6">
                  <c:v>2762</c:v>
                </c:pt>
                <c:pt idx="7">
                  <c:v>2016</c:v>
                </c:pt>
                <c:pt idx="8">
                  <c:v>766</c:v>
                </c:pt>
                <c:pt idx="9">
                  <c:v>321</c:v>
                </c:pt>
                <c:pt idx="10">
                  <c:v>114</c:v>
                </c:pt>
                <c:pt idx="11">
                  <c:v>189</c:v>
                </c:pt>
                <c:pt idx="12">
                  <c:v>2069</c:v>
                </c:pt>
                <c:pt idx="13">
                  <c:v>2144</c:v>
                </c:pt>
                <c:pt idx="14">
                  <c:v>51</c:v>
                </c:pt>
                <c:pt idx="15">
                  <c:v>273</c:v>
                </c:pt>
                <c:pt idx="16">
                  <c:v>510</c:v>
                </c:pt>
                <c:pt idx="17">
                  <c:v>200</c:v>
                </c:pt>
                <c:pt idx="18">
                  <c:v>292</c:v>
                </c:pt>
                <c:pt idx="19">
                  <c:v>13</c:v>
                </c:pt>
                <c:pt idx="20">
                  <c:v>1</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186</c:v>
                </c:pt>
                <c:pt idx="1">
                  <c:v>10</c:v>
                </c:pt>
                <c:pt idx="2">
                  <c:v>989</c:v>
                </c:pt>
                <c:pt idx="3">
                  <c:v>8</c:v>
                </c:pt>
                <c:pt idx="4">
                  <c:v>38</c:v>
                </c:pt>
                <c:pt idx="5">
                  <c:v>369</c:v>
                </c:pt>
                <c:pt idx="6">
                  <c:v>1924</c:v>
                </c:pt>
                <c:pt idx="7">
                  <c:v>202</c:v>
                </c:pt>
                <c:pt idx="8">
                  <c:v>825</c:v>
                </c:pt>
                <c:pt idx="9">
                  <c:v>161</c:v>
                </c:pt>
                <c:pt idx="10">
                  <c:v>91</c:v>
                </c:pt>
                <c:pt idx="11">
                  <c:v>129</c:v>
                </c:pt>
                <c:pt idx="12">
                  <c:v>1595</c:v>
                </c:pt>
                <c:pt idx="13">
                  <c:v>900</c:v>
                </c:pt>
                <c:pt idx="14">
                  <c:v>47</c:v>
                </c:pt>
                <c:pt idx="15">
                  <c:v>437</c:v>
                </c:pt>
                <c:pt idx="16">
                  <c:v>1074</c:v>
                </c:pt>
                <c:pt idx="17">
                  <c:v>101</c:v>
                </c:pt>
                <c:pt idx="18">
                  <c:v>392</c:v>
                </c:pt>
                <c:pt idx="19">
                  <c:v>16</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1097</c:v>
                </c:pt>
                <c:pt idx="1">
                  <c:v>391</c:v>
                </c:pt>
                <c:pt idx="2">
                  <c:v>412</c:v>
                </c:pt>
                <c:pt idx="3">
                  <c:v>503</c:v>
                </c:pt>
                <c:pt idx="4">
                  <c:v>666</c:v>
                </c:pt>
                <c:pt idx="5">
                  <c:v>245</c:v>
                </c:pt>
                <c:pt idx="6">
                  <c:v>287</c:v>
                </c:pt>
                <c:pt idx="7">
                  <c:v>1655</c:v>
                </c:pt>
                <c:pt idx="8">
                  <c:v>125</c:v>
                </c:pt>
                <c:pt idx="9">
                  <c:v>176</c:v>
                </c:pt>
                <c:pt idx="10">
                  <c:v>172</c:v>
                </c:pt>
                <c:pt idx="11">
                  <c:v>467</c:v>
                </c:pt>
                <c:pt idx="12">
                  <c:v>644</c:v>
                </c:pt>
                <c:pt idx="13">
                  <c:v>941</c:v>
                </c:pt>
                <c:pt idx="14">
                  <c:v>326</c:v>
                </c:pt>
                <c:pt idx="15">
                  <c:v>371</c:v>
                </c:pt>
                <c:pt idx="16">
                  <c:v>1972</c:v>
                </c:pt>
                <c:pt idx="17">
                  <c:v>1211</c:v>
                </c:pt>
                <c:pt idx="18">
                  <c:v>506</c:v>
                </c:pt>
                <c:pt idx="19">
                  <c:v>438</c:v>
                </c:pt>
                <c:pt idx="20">
                  <c:v>5268</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540</c:v>
                </c:pt>
                <c:pt idx="1">
                  <c:v>197</c:v>
                </c:pt>
                <c:pt idx="2">
                  <c:v>200</c:v>
                </c:pt>
                <c:pt idx="3">
                  <c:v>257</c:v>
                </c:pt>
                <c:pt idx="4">
                  <c:v>421</c:v>
                </c:pt>
                <c:pt idx="5">
                  <c:v>152</c:v>
                </c:pt>
                <c:pt idx="6">
                  <c:v>157</c:v>
                </c:pt>
                <c:pt idx="7">
                  <c:v>978</c:v>
                </c:pt>
                <c:pt idx="8">
                  <c:v>65</c:v>
                </c:pt>
                <c:pt idx="9">
                  <c:v>98</c:v>
                </c:pt>
                <c:pt idx="10">
                  <c:v>72</c:v>
                </c:pt>
                <c:pt idx="11">
                  <c:v>142</c:v>
                </c:pt>
                <c:pt idx="12">
                  <c:v>251</c:v>
                </c:pt>
                <c:pt idx="13">
                  <c:v>382</c:v>
                </c:pt>
                <c:pt idx="14">
                  <c:v>189</c:v>
                </c:pt>
                <c:pt idx="15">
                  <c:v>166</c:v>
                </c:pt>
                <c:pt idx="16">
                  <c:v>957</c:v>
                </c:pt>
                <c:pt idx="17">
                  <c:v>799</c:v>
                </c:pt>
                <c:pt idx="18">
                  <c:v>267</c:v>
                </c:pt>
                <c:pt idx="19">
                  <c:v>250</c:v>
                </c:pt>
                <c:pt idx="20">
                  <c:v>2960</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2628</c:v>
                </c:pt>
                <c:pt idx="1">
                  <c:v>372</c:v>
                </c:pt>
                <c:pt idx="2">
                  <c:v>20592</c:v>
                </c:pt>
                <c:pt idx="3">
                  <c:v>1182</c:v>
                </c:pt>
                <c:pt idx="4">
                  <c:v>1115</c:v>
                </c:pt>
                <c:pt idx="5">
                  <c:v>12454</c:v>
                </c:pt>
                <c:pt idx="6">
                  <c:v>15064</c:v>
                </c:pt>
                <c:pt idx="7">
                  <c:v>6584</c:v>
                </c:pt>
                <c:pt idx="8">
                  <c:v>6678</c:v>
                </c:pt>
                <c:pt idx="9">
                  <c:v>9354</c:v>
                </c:pt>
                <c:pt idx="10">
                  <c:v>1286</c:v>
                </c:pt>
                <c:pt idx="11">
                  <c:v>806</c:v>
                </c:pt>
                <c:pt idx="12">
                  <c:v>6888</c:v>
                </c:pt>
                <c:pt idx="13">
                  <c:v>2901</c:v>
                </c:pt>
                <c:pt idx="14">
                  <c:v>4106</c:v>
                </c:pt>
                <c:pt idx="15">
                  <c:v>641</c:v>
                </c:pt>
                <c:pt idx="16">
                  <c:v>4216</c:v>
                </c:pt>
                <c:pt idx="17">
                  <c:v>1222</c:v>
                </c:pt>
                <c:pt idx="18">
                  <c:v>1243</c:v>
                </c:pt>
                <c:pt idx="19">
                  <c:v>24</c:v>
                </c:pt>
                <c:pt idx="20">
                  <c:v>13</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1243</c:v>
                </c:pt>
                <c:pt idx="1">
                  <c:v>37</c:v>
                </c:pt>
                <c:pt idx="2">
                  <c:v>9417</c:v>
                </c:pt>
                <c:pt idx="3">
                  <c:v>336</c:v>
                </c:pt>
                <c:pt idx="4">
                  <c:v>401</c:v>
                </c:pt>
                <c:pt idx="5">
                  <c:v>1920</c:v>
                </c:pt>
                <c:pt idx="6">
                  <c:v>16185</c:v>
                </c:pt>
                <c:pt idx="7">
                  <c:v>2109</c:v>
                </c:pt>
                <c:pt idx="8">
                  <c:v>7194</c:v>
                </c:pt>
                <c:pt idx="9">
                  <c:v>5073</c:v>
                </c:pt>
                <c:pt idx="10">
                  <c:v>2646</c:v>
                </c:pt>
                <c:pt idx="11">
                  <c:v>504</c:v>
                </c:pt>
                <c:pt idx="12">
                  <c:v>7791</c:v>
                </c:pt>
                <c:pt idx="13">
                  <c:v>2568</c:v>
                </c:pt>
                <c:pt idx="14">
                  <c:v>3424</c:v>
                </c:pt>
                <c:pt idx="15">
                  <c:v>3341</c:v>
                </c:pt>
                <c:pt idx="16">
                  <c:v>13089</c:v>
                </c:pt>
                <c:pt idx="17">
                  <c:v>1767</c:v>
                </c:pt>
                <c:pt idx="18">
                  <c:v>4356</c:v>
                </c:pt>
                <c:pt idx="19">
                  <c:v>137</c:v>
                </c:pt>
                <c:pt idx="20">
                  <c:v>21</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7617</c:v>
                </c:pt>
                <c:pt idx="1">
                  <c:v>2950</c:v>
                </c:pt>
                <c:pt idx="2">
                  <c:v>2344</c:v>
                </c:pt>
                <c:pt idx="3">
                  <c:v>1964</c:v>
                </c:pt>
                <c:pt idx="4">
                  <c:v>5591</c:v>
                </c:pt>
                <c:pt idx="5">
                  <c:v>2281</c:v>
                </c:pt>
                <c:pt idx="6">
                  <c:v>2107</c:v>
                </c:pt>
                <c:pt idx="7">
                  <c:v>5381</c:v>
                </c:pt>
                <c:pt idx="8">
                  <c:v>703</c:v>
                </c:pt>
                <c:pt idx="9">
                  <c:v>1304</c:v>
                </c:pt>
                <c:pt idx="10">
                  <c:v>1278</c:v>
                </c:pt>
                <c:pt idx="11">
                  <c:v>3033</c:v>
                </c:pt>
                <c:pt idx="12">
                  <c:v>3035</c:v>
                </c:pt>
                <c:pt idx="13">
                  <c:v>6514</c:v>
                </c:pt>
                <c:pt idx="14">
                  <c:v>1531</c:v>
                </c:pt>
                <c:pt idx="15">
                  <c:v>2579</c:v>
                </c:pt>
                <c:pt idx="16">
                  <c:v>8142</c:v>
                </c:pt>
                <c:pt idx="17">
                  <c:v>4027</c:v>
                </c:pt>
                <c:pt idx="18">
                  <c:v>1843</c:v>
                </c:pt>
                <c:pt idx="19">
                  <c:v>3493</c:v>
                </c:pt>
                <c:pt idx="20">
                  <c:v>31756</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4647</c:v>
                </c:pt>
                <c:pt idx="1">
                  <c:v>2177</c:v>
                </c:pt>
                <c:pt idx="2">
                  <c:v>2044</c:v>
                </c:pt>
                <c:pt idx="3">
                  <c:v>1548</c:v>
                </c:pt>
                <c:pt idx="4">
                  <c:v>4220</c:v>
                </c:pt>
                <c:pt idx="5">
                  <c:v>1828</c:v>
                </c:pt>
                <c:pt idx="6">
                  <c:v>1588</c:v>
                </c:pt>
                <c:pt idx="7">
                  <c:v>5091</c:v>
                </c:pt>
                <c:pt idx="8">
                  <c:v>608</c:v>
                </c:pt>
                <c:pt idx="9">
                  <c:v>1038</c:v>
                </c:pt>
                <c:pt idx="10">
                  <c:v>912</c:v>
                </c:pt>
                <c:pt idx="11">
                  <c:v>1922</c:v>
                </c:pt>
                <c:pt idx="12">
                  <c:v>2819</c:v>
                </c:pt>
                <c:pt idx="13">
                  <c:v>4924</c:v>
                </c:pt>
                <c:pt idx="14">
                  <c:v>1445</c:v>
                </c:pt>
                <c:pt idx="15">
                  <c:v>2162</c:v>
                </c:pt>
                <c:pt idx="16">
                  <c:v>7659</c:v>
                </c:pt>
                <c:pt idx="17">
                  <c:v>3520</c:v>
                </c:pt>
                <c:pt idx="18">
                  <c:v>1480</c:v>
                </c:pt>
                <c:pt idx="19">
                  <c:v>2456</c:v>
                </c:pt>
                <c:pt idx="20">
                  <c:v>29543</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4" t="s">
        <v>131</v>
      </c>
      <c r="C2" s="124"/>
      <c r="D2" s="124"/>
      <c r="E2" s="124"/>
      <c r="F2" s="124"/>
      <c r="G2" s="21"/>
      <c r="H2" s="21"/>
      <c r="I2" s="46"/>
      <c r="J2" s="47"/>
    </row>
    <row r="3" spans="1:12" ht="13.5" customHeight="1" x14ac:dyDescent="0.2"/>
    <row r="4" spans="1:12" x14ac:dyDescent="0.2">
      <c r="B4" s="5" t="s">
        <v>116</v>
      </c>
      <c r="C4" s="5"/>
      <c r="D4" s="5"/>
      <c r="E4" s="5"/>
      <c r="F4" s="5"/>
      <c r="I4" s="48"/>
    </row>
    <row r="5" spans="1:12" ht="25.5" customHeight="1" x14ac:dyDescent="0.2">
      <c r="B5" s="125" t="s">
        <v>1</v>
      </c>
      <c r="C5" s="127" t="s">
        <v>132</v>
      </c>
      <c r="D5" s="129" t="s">
        <v>137</v>
      </c>
      <c r="E5" s="130"/>
      <c r="F5" s="131"/>
    </row>
    <row r="6" spans="1:12" ht="15.75" customHeight="1" x14ac:dyDescent="0.2">
      <c r="B6" s="126"/>
      <c r="C6" s="128"/>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749809</v>
      </c>
      <c r="E8" s="103">
        <v>681180</v>
      </c>
      <c r="F8" s="104">
        <f>SUM(D8:E8)</f>
        <v>1430989</v>
      </c>
      <c r="H8" s="29"/>
      <c r="J8" s="53"/>
      <c r="L8" s="31"/>
    </row>
    <row r="9" spans="1:12" ht="15" customHeight="1" x14ac:dyDescent="0.2">
      <c r="B9" s="39" t="s">
        <v>7</v>
      </c>
      <c r="C9" s="40" t="s">
        <v>8</v>
      </c>
      <c r="D9" s="105">
        <v>53544</v>
      </c>
      <c r="E9" s="105">
        <v>50854</v>
      </c>
      <c r="F9" s="106">
        <f t="shared" ref="F9:F14" si="0">SUM(D9:E9)</f>
        <v>104398</v>
      </c>
      <c r="H9" s="29"/>
      <c r="J9" s="53"/>
      <c r="L9" s="31"/>
    </row>
    <row r="10" spans="1:12" ht="15" customHeight="1" x14ac:dyDescent="0.2">
      <c r="B10" s="39" t="s">
        <v>9</v>
      </c>
      <c r="C10" s="40" t="s">
        <v>10</v>
      </c>
      <c r="D10" s="105">
        <v>51114</v>
      </c>
      <c r="E10" s="105">
        <v>28224</v>
      </c>
      <c r="F10" s="106">
        <f t="shared" si="0"/>
        <v>79338</v>
      </c>
      <c r="H10" s="29"/>
      <c r="J10" s="53"/>
      <c r="L10" s="31"/>
    </row>
    <row r="11" spans="1:12" ht="15" customHeight="1" x14ac:dyDescent="0.2">
      <c r="B11" s="39" t="s">
        <v>11</v>
      </c>
      <c r="C11" s="40" t="s">
        <v>12</v>
      </c>
      <c r="D11" s="105">
        <v>12637</v>
      </c>
      <c r="E11" s="105">
        <v>5765</v>
      </c>
      <c r="F11" s="106">
        <f t="shared" si="0"/>
        <v>18402</v>
      </c>
      <c r="H11" s="29"/>
      <c r="J11" s="53"/>
      <c r="L11" s="31"/>
    </row>
    <row r="12" spans="1:12" ht="15" customHeight="1" x14ac:dyDescent="0.2">
      <c r="B12" s="39" t="s">
        <v>13</v>
      </c>
      <c r="C12" s="40" t="s">
        <v>14</v>
      </c>
      <c r="D12" s="105">
        <v>11537</v>
      </c>
      <c r="E12" s="105">
        <v>6502</v>
      </c>
      <c r="F12" s="106">
        <f t="shared" si="0"/>
        <v>18039</v>
      </c>
      <c r="H12" s="29"/>
      <c r="J12" s="53"/>
      <c r="L12" s="31"/>
    </row>
    <row r="13" spans="1:12" ht="51" customHeight="1" x14ac:dyDescent="0.2">
      <c r="B13" s="39" t="s">
        <v>15</v>
      </c>
      <c r="C13" s="88" t="s">
        <v>16</v>
      </c>
      <c r="D13" s="105">
        <v>110</v>
      </c>
      <c r="E13" s="105">
        <v>52</v>
      </c>
      <c r="F13" s="106">
        <f t="shared" si="0"/>
        <v>162</v>
      </c>
      <c r="H13" s="29"/>
      <c r="J13" s="54"/>
      <c r="L13" s="31"/>
    </row>
    <row r="14" spans="1:12" ht="15" customHeight="1" x14ac:dyDescent="0.2">
      <c r="B14" s="39" t="s">
        <v>17</v>
      </c>
      <c r="C14" s="40" t="s">
        <v>18</v>
      </c>
      <c r="D14" s="107">
        <v>2890</v>
      </c>
      <c r="E14" s="107">
        <v>3898</v>
      </c>
      <c r="F14" s="108">
        <f t="shared" si="0"/>
        <v>6788</v>
      </c>
      <c r="H14" s="29"/>
      <c r="J14" s="53"/>
      <c r="L14" s="31"/>
    </row>
    <row r="15" spans="1:12" ht="15" customHeight="1" x14ac:dyDescent="0.2">
      <c r="B15" s="132" t="s">
        <v>19</v>
      </c>
      <c r="C15" s="133"/>
      <c r="D15" s="109">
        <f>SUM(D8:D14)</f>
        <v>881641</v>
      </c>
      <c r="E15" s="109">
        <f t="shared" ref="E15:F15" si="1">SUM(E8:E14)</f>
        <v>776475</v>
      </c>
      <c r="F15" s="109">
        <f t="shared" si="1"/>
        <v>1658116</v>
      </c>
      <c r="L15" s="55"/>
    </row>
    <row r="16" spans="1:12" ht="12.75" customHeight="1" x14ac:dyDescent="0.2">
      <c r="A16" s="119"/>
      <c r="B16" s="122" t="s">
        <v>134</v>
      </c>
      <c r="C16" s="122"/>
      <c r="D16" s="122"/>
      <c r="E16" s="122"/>
      <c r="F16" s="122"/>
      <c r="G16" s="119"/>
    </row>
    <row r="17" spans="1:19" x14ac:dyDescent="0.2">
      <c r="A17" s="119"/>
      <c r="B17" s="123"/>
      <c r="C17" s="123"/>
      <c r="D17" s="123"/>
      <c r="E17" s="123"/>
      <c r="F17" s="123"/>
      <c r="G17" s="119"/>
    </row>
    <row r="18" spans="1:19" x14ac:dyDescent="0.2">
      <c r="A18" s="119"/>
      <c r="B18" s="123"/>
      <c r="C18" s="123"/>
      <c r="D18" s="123"/>
      <c r="E18" s="123"/>
      <c r="F18" s="123"/>
      <c r="G18" s="119"/>
      <c r="J18" s="120"/>
      <c r="K18" s="121"/>
      <c r="L18" s="121"/>
      <c r="M18" s="121"/>
      <c r="N18" s="121"/>
      <c r="O18" s="121"/>
      <c r="P18" s="121"/>
      <c r="Q18" s="121"/>
      <c r="R18" s="121"/>
      <c r="S18" s="121"/>
    </row>
    <row r="19" spans="1:19" x14ac:dyDescent="0.2">
      <c r="A19" s="119"/>
      <c r="B19" s="123"/>
      <c r="C19" s="123"/>
      <c r="D19" s="123"/>
      <c r="E19" s="123"/>
      <c r="F19" s="123"/>
      <c r="G19" s="119"/>
    </row>
    <row r="20" spans="1:19" x14ac:dyDescent="0.2">
      <c r="A20" s="119"/>
      <c r="B20" s="123"/>
      <c r="C20" s="123"/>
      <c r="D20" s="123"/>
      <c r="E20" s="123"/>
      <c r="F20" s="123"/>
      <c r="G20" s="119"/>
    </row>
    <row r="21" spans="1:19" x14ac:dyDescent="0.2">
      <c r="A21" s="119"/>
      <c r="B21" s="123"/>
      <c r="C21" s="123"/>
      <c r="D21" s="123"/>
      <c r="E21" s="123"/>
      <c r="F21" s="123"/>
      <c r="G21" s="119"/>
    </row>
    <row r="22" spans="1:19" x14ac:dyDescent="0.2">
      <c r="A22" s="119"/>
      <c r="B22" s="123"/>
      <c r="C22" s="123"/>
      <c r="D22" s="123"/>
      <c r="E22" s="123"/>
      <c r="F22" s="123"/>
      <c r="G22" s="119"/>
    </row>
    <row r="23" spans="1:19" x14ac:dyDescent="0.2">
      <c r="A23" s="119"/>
      <c r="B23" s="123"/>
      <c r="C23" s="123"/>
      <c r="D23" s="123"/>
      <c r="E23" s="123"/>
      <c r="F23" s="123"/>
      <c r="G23" s="119"/>
    </row>
    <row r="24" spans="1:19" x14ac:dyDescent="0.2">
      <c r="A24" s="118"/>
      <c r="B24" s="123"/>
      <c r="C24" s="123"/>
      <c r="D24" s="123"/>
      <c r="E24" s="123"/>
      <c r="F24" s="123"/>
      <c r="G24" s="118"/>
    </row>
    <row r="25" spans="1:19" x14ac:dyDescent="0.2">
      <c r="B25" s="123"/>
      <c r="C25" s="123"/>
      <c r="D25" s="123"/>
      <c r="E25" s="123"/>
      <c r="F25" s="123"/>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4" t="s">
        <v>130</v>
      </c>
      <c r="C2" s="124"/>
      <c r="D2" s="124"/>
      <c r="E2" s="124"/>
      <c r="F2" s="124"/>
      <c r="G2" s="124"/>
      <c r="H2" s="124"/>
    </row>
    <row r="4" spans="2:16" ht="15" customHeight="1" x14ac:dyDescent="0.2">
      <c r="B4" s="5" t="s">
        <v>0</v>
      </c>
      <c r="C4" s="5"/>
      <c r="D4" s="5"/>
      <c r="E4" s="5"/>
      <c r="F4" s="134" t="s">
        <v>138</v>
      </c>
      <c r="G4" s="134"/>
      <c r="H4" s="134"/>
    </row>
    <row r="5" spans="2:16" ht="67.5" x14ac:dyDescent="0.2">
      <c r="B5" s="32" t="s">
        <v>1</v>
      </c>
      <c r="C5" s="33" t="s">
        <v>132</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612651</v>
      </c>
      <c r="E7" s="96">
        <v>390512</v>
      </c>
      <c r="F7" s="96">
        <v>313737</v>
      </c>
      <c r="G7" s="96">
        <v>114089</v>
      </c>
      <c r="H7" s="97">
        <f>SUM(D7:G7)</f>
        <v>1430989</v>
      </c>
      <c r="K7" s="42"/>
      <c r="L7" s="42"/>
      <c r="M7" s="42"/>
      <c r="N7" s="43"/>
      <c r="P7" s="1" t="s">
        <v>25</v>
      </c>
    </row>
    <row r="8" spans="2:16" ht="21.95" customHeight="1" x14ac:dyDescent="0.2">
      <c r="B8" s="39" t="s">
        <v>7</v>
      </c>
      <c r="C8" s="40" t="s">
        <v>8</v>
      </c>
      <c r="D8" s="98">
        <v>54858</v>
      </c>
      <c r="E8" s="98">
        <v>25616</v>
      </c>
      <c r="F8" s="98">
        <v>17484</v>
      </c>
      <c r="G8" s="98">
        <v>6440</v>
      </c>
      <c r="H8" s="99">
        <f t="shared" ref="H8:H13" si="0">SUM(D8:G8)</f>
        <v>104398</v>
      </c>
      <c r="K8" s="42"/>
      <c r="L8" s="41"/>
      <c r="M8" s="41"/>
      <c r="P8" s="2">
        <f>H7-'T 1.'!F8</f>
        <v>0</v>
      </c>
    </row>
    <row r="9" spans="2:16" ht="21.95" customHeight="1" x14ac:dyDescent="0.2">
      <c r="B9" s="39" t="s">
        <v>9</v>
      </c>
      <c r="C9" s="40" t="s">
        <v>10</v>
      </c>
      <c r="D9" s="98">
        <v>26751</v>
      </c>
      <c r="E9" s="98">
        <v>25574</v>
      </c>
      <c r="F9" s="98">
        <v>19082</v>
      </c>
      <c r="G9" s="98">
        <v>7931</v>
      </c>
      <c r="H9" s="99">
        <f t="shared" si="0"/>
        <v>79338</v>
      </c>
      <c r="K9" s="42"/>
      <c r="L9" s="41"/>
      <c r="M9" s="41"/>
      <c r="P9" s="2">
        <f>H8-'T 1.'!F9</f>
        <v>0</v>
      </c>
    </row>
    <row r="10" spans="2:16" ht="21.95" customHeight="1" x14ac:dyDescent="0.2">
      <c r="B10" s="39" t="s">
        <v>11</v>
      </c>
      <c r="C10" s="40" t="s">
        <v>12</v>
      </c>
      <c r="D10" s="98">
        <v>5265</v>
      </c>
      <c r="E10" s="98">
        <v>4773</v>
      </c>
      <c r="F10" s="98">
        <v>5920</v>
      </c>
      <c r="G10" s="98">
        <v>2444</v>
      </c>
      <c r="H10" s="99">
        <f t="shared" si="0"/>
        <v>18402</v>
      </c>
      <c r="K10" s="43"/>
      <c r="L10" s="44"/>
      <c r="M10" s="41"/>
      <c r="P10" s="2">
        <f>H9-'T 1.'!F10</f>
        <v>0</v>
      </c>
    </row>
    <row r="11" spans="2:16" ht="21.95" customHeight="1" x14ac:dyDescent="0.2">
      <c r="B11" s="39" t="s">
        <v>13</v>
      </c>
      <c r="C11" s="40" t="s">
        <v>14</v>
      </c>
      <c r="D11" s="98">
        <v>5198</v>
      </c>
      <c r="E11" s="98">
        <v>5328</v>
      </c>
      <c r="F11" s="98">
        <v>4256</v>
      </c>
      <c r="G11" s="98">
        <v>3257</v>
      </c>
      <c r="H11" s="99">
        <f t="shared" si="0"/>
        <v>18039</v>
      </c>
      <c r="K11" s="45"/>
      <c r="L11" s="44"/>
      <c r="M11" s="41"/>
      <c r="P11" s="2">
        <f>H10-'T 1.'!F11</f>
        <v>0</v>
      </c>
    </row>
    <row r="12" spans="2:16" ht="51" customHeight="1" x14ac:dyDescent="0.2">
      <c r="B12" s="39" t="s">
        <v>15</v>
      </c>
      <c r="C12" s="88" t="s">
        <v>16</v>
      </c>
      <c r="D12" s="98">
        <v>77</v>
      </c>
      <c r="E12" s="98">
        <v>48</v>
      </c>
      <c r="F12" s="98">
        <v>19</v>
      </c>
      <c r="G12" s="98">
        <v>18</v>
      </c>
      <c r="H12" s="99">
        <f t="shared" si="0"/>
        <v>162</v>
      </c>
      <c r="K12" s="45"/>
      <c r="L12" s="44"/>
      <c r="M12" s="41"/>
      <c r="P12" s="2">
        <f>H11-'T 1.'!F12</f>
        <v>0</v>
      </c>
    </row>
    <row r="13" spans="2:16" ht="21.95" customHeight="1" x14ac:dyDescent="0.2">
      <c r="B13" s="39" t="s">
        <v>17</v>
      </c>
      <c r="C13" s="40" t="s">
        <v>18</v>
      </c>
      <c r="D13" s="100">
        <v>1789</v>
      </c>
      <c r="E13" s="100">
        <v>1648</v>
      </c>
      <c r="F13" s="100">
        <v>2376</v>
      </c>
      <c r="G13" s="100">
        <v>975</v>
      </c>
      <c r="H13" s="101">
        <f t="shared" si="0"/>
        <v>6788</v>
      </c>
      <c r="K13" s="45"/>
      <c r="L13" s="44"/>
      <c r="M13" s="41"/>
      <c r="P13" s="2">
        <f>H12-'T 1.'!F13</f>
        <v>0</v>
      </c>
    </row>
    <row r="14" spans="2:16" ht="21.95" customHeight="1" x14ac:dyDescent="0.2">
      <c r="B14" s="135" t="s">
        <v>19</v>
      </c>
      <c r="C14" s="136"/>
      <c r="D14" s="102">
        <f>SUM(D7:D13)</f>
        <v>706589</v>
      </c>
      <c r="E14" s="102">
        <f t="shared" ref="E14:H14" si="1">SUM(E7:E13)</f>
        <v>453499</v>
      </c>
      <c r="F14" s="102">
        <f t="shared" si="1"/>
        <v>362874</v>
      </c>
      <c r="G14" s="102">
        <f t="shared" si="1"/>
        <v>135154</v>
      </c>
      <c r="H14" s="102">
        <f t="shared" si="1"/>
        <v>1658116</v>
      </c>
      <c r="K14" s="44"/>
      <c r="L14" s="44"/>
      <c r="M14" s="41"/>
      <c r="P14" s="2">
        <f>H13-'T 1.'!F14</f>
        <v>0</v>
      </c>
    </row>
    <row r="15" spans="2:16" x14ac:dyDescent="0.2">
      <c r="B15" s="93"/>
      <c r="C15" s="94"/>
      <c r="D15" s="94"/>
      <c r="E15" s="94"/>
      <c r="F15" s="94"/>
      <c r="G15" s="94"/>
      <c r="H15" s="94"/>
    </row>
    <row r="17" spans="2:8" x14ac:dyDescent="0.2">
      <c r="B17" s="137"/>
      <c r="C17" s="137"/>
      <c r="D17" s="137"/>
      <c r="E17" s="137"/>
      <c r="F17" s="137"/>
      <c r="G17" s="137"/>
      <c r="H17" s="137"/>
    </row>
    <row r="18" spans="2:8" x14ac:dyDescent="0.2">
      <c r="B18" s="138"/>
      <c r="C18" s="138"/>
      <c r="D18" s="138"/>
      <c r="E18" s="138"/>
      <c r="F18" s="138"/>
      <c r="G18" s="138"/>
      <c r="H18" s="138"/>
    </row>
  </sheetData>
  <mergeCells count="5">
    <mergeCell ref="B2:H2"/>
    <mergeCell ref="F4:H4"/>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heetViews>
  <sheetFormatPr defaultColWidth="9.140625" defaultRowHeight="12.75" x14ac:dyDescent="0.2"/>
  <cols>
    <col min="1" max="1" width="9.140625" style="3"/>
    <col min="2" max="2" width="4.28515625" style="3" customWidth="1"/>
    <col min="3" max="3" width="8.140625" style="4" customWidth="1"/>
    <col min="4" max="4" width="49"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4" t="s">
        <v>26</v>
      </c>
      <c r="C2" s="124"/>
      <c r="D2" s="124"/>
      <c r="E2" s="124"/>
      <c r="F2" s="124"/>
      <c r="G2" s="124"/>
      <c r="H2" s="21"/>
    </row>
    <row r="3" spans="2:8" ht="13.5" customHeight="1" x14ac:dyDescent="0.2"/>
    <row r="4" spans="2:8" ht="15" customHeight="1" x14ac:dyDescent="0.2">
      <c r="B4" s="5" t="s">
        <v>20</v>
      </c>
      <c r="C4" s="6"/>
      <c r="D4" s="5"/>
      <c r="E4" s="134" t="str">
        <f>+'T 2.'!F4</f>
        <v>Stanje: 30. studenoga 2023.</v>
      </c>
      <c r="F4" s="134"/>
      <c r="G4" s="134"/>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39567</v>
      </c>
      <c r="F7" s="95">
        <v>18759</v>
      </c>
      <c r="G7" s="110">
        <f>SUM(E7:F7)</f>
        <v>58326</v>
      </c>
    </row>
    <row r="8" spans="2:8" ht="15" customHeight="1" x14ac:dyDescent="0.2">
      <c r="B8" s="90" t="s">
        <v>7</v>
      </c>
      <c r="C8" s="85" t="s">
        <v>32</v>
      </c>
      <c r="D8" s="27" t="s">
        <v>33</v>
      </c>
      <c r="E8" s="95">
        <v>3606</v>
      </c>
      <c r="F8" s="95">
        <v>522</v>
      </c>
      <c r="G8" s="110">
        <f>SUM(E8:F8)</f>
        <v>4128</v>
      </c>
    </row>
    <row r="9" spans="2:8" ht="15" customHeight="1" x14ac:dyDescent="0.2">
      <c r="B9" s="91" t="s">
        <v>9</v>
      </c>
      <c r="C9" s="85" t="s">
        <v>34</v>
      </c>
      <c r="D9" s="27" t="s">
        <v>35</v>
      </c>
      <c r="E9" s="95">
        <v>161874</v>
      </c>
      <c r="F9" s="95">
        <v>90573</v>
      </c>
      <c r="G9" s="110">
        <f t="shared" ref="G9:G28" si="0">SUM(E9:F9)</f>
        <v>252447</v>
      </c>
    </row>
    <row r="10" spans="2:8" ht="15" customHeight="1" x14ac:dyDescent="0.2">
      <c r="B10" s="91" t="s">
        <v>11</v>
      </c>
      <c r="C10" s="85" t="s">
        <v>36</v>
      </c>
      <c r="D10" s="27" t="s">
        <v>37</v>
      </c>
      <c r="E10" s="95">
        <v>11548</v>
      </c>
      <c r="F10" s="95">
        <v>3573</v>
      </c>
      <c r="G10" s="110">
        <f t="shared" si="0"/>
        <v>15121</v>
      </c>
    </row>
    <row r="11" spans="2:8" ht="27" customHeight="1" x14ac:dyDescent="0.2">
      <c r="B11" s="91" t="s">
        <v>13</v>
      </c>
      <c r="C11" s="85" t="s">
        <v>38</v>
      </c>
      <c r="D11" s="30" t="s">
        <v>39</v>
      </c>
      <c r="E11" s="95">
        <v>18762</v>
      </c>
      <c r="F11" s="95">
        <v>5639</v>
      </c>
      <c r="G11" s="110">
        <f t="shared" si="0"/>
        <v>24401</v>
      </c>
    </row>
    <row r="12" spans="2:8" ht="15" customHeight="1" x14ac:dyDescent="0.2">
      <c r="B12" s="91" t="s">
        <v>15</v>
      </c>
      <c r="C12" s="85" t="s">
        <v>40</v>
      </c>
      <c r="D12" s="30" t="s">
        <v>41</v>
      </c>
      <c r="E12" s="95">
        <v>125090</v>
      </c>
      <c r="F12" s="95">
        <v>16045</v>
      </c>
      <c r="G12" s="110">
        <f t="shared" si="0"/>
        <v>141135</v>
      </c>
    </row>
    <row r="13" spans="2:8" ht="27" customHeight="1" x14ac:dyDescent="0.2">
      <c r="B13" s="91" t="s">
        <v>17</v>
      </c>
      <c r="C13" s="85" t="s">
        <v>42</v>
      </c>
      <c r="D13" s="30" t="s">
        <v>43</v>
      </c>
      <c r="E13" s="95">
        <v>116197</v>
      </c>
      <c r="F13" s="95">
        <v>129983</v>
      </c>
      <c r="G13" s="110">
        <f t="shared" si="0"/>
        <v>246180</v>
      </c>
    </row>
    <row r="14" spans="2:8" ht="15" customHeight="1" x14ac:dyDescent="0.2">
      <c r="B14" s="39" t="s">
        <v>44</v>
      </c>
      <c r="C14" s="85" t="s">
        <v>45</v>
      </c>
      <c r="D14" s="27" t="s">
        <v>46</v>
      </c>
      <c r="E14" s="95">
        <v>69077</v>
      </c>
      <c r="F14" s="95">
        <v>18968</v>
      </c>
      <c r="G14" s="110">
        <f t="shared" si="0"/>
        <v>88045</v>
      </c>
    </row>
    <row r="15" spans="2:8" ht="15" customHeight="1" x14ac:dyDescent="0.2">
      <c r="B15" s="39" t="s">
        <v>47</v>
      </c>
      <c r="C15" s="85" t="s">
        <v>48</v>
      </c>
      <c r="D15" s="27" t="s">
        <v>49</v>
      </c>
      <c r="E15" s="95">
        <v>48631</v>
      </c>
      <c r="F15" s="95">
        <v>53900</v>
      </c>
      <c r="G15" s="110">
        <f t="shared" si="0"/>
        <v>102531</v>
      </c>
    </row>
    <row r="16" spans="2:8" ht="15" customHeight="1" x14ac:dyDescent="0.2">
      <c r="B16" s="39" t="s">
        <v>50</v>
      </c>
      <c r="C16" s="85" t="s">
        <v>51</v>
      </c>
      <c r="D16" s="27" t="s">
        <v>52</v>
      </c>
      <c r="E16" s="95">
        <v>38895</v>
      </c>
      <c r="F16" s="95">
        <v>21420</v>
      </c>
      <c r="G16" s="110">
        <f t="shared" si="0"/>
        <v>60315</v>
      </c>
    </row>
    <row r="17" spans="2:13" ht="15" customHeight="1" x14ac:dyDescent="0.2">
      <c r="B17" s="39" t="s">
        <v>53</v>
      </c>
      <c r="C17" s="85" t="s">
        <v>54</v>
      </c>
      <c r="D17" s="27" t="s">
        <v>55</v>
      </c>
      <c r="E17" s="95">
        <v>13236</v>
      </c>
      <c r="F17" s="95">
        <v>27754</v>
      </c>
      <c r="G17" s="110">
        <f t="shared" si="0"/>
        <v>40990</v>
      </c>
    </row>
    <row r="18" spans="2:13" ht="15" customHeight="1" x14ac:dyDescent="0.2">
      <c r="B18" s="39" t="s">
        <v>56</v>
      </c>
      <c r="C18" s="85" t="s">
        <v>57</v>
      </c>
      <c r="D18" s="27" t="s">
        <v>58</v>
      </c>
      <c r="E18" s="95">
        <v>9167</v>
      </c>
      <c r="F18" s="95">
        <v>6134</v>
      </c>
      <c r="G18" s="110">
        <f t="shared" si="0"/>
        <v>15301</v>
      </c>
    </row>
    <row r="19" spans="2:13" ht="15" customHeight="1" x14ac:dyDescent="0.2">
      <c r="B19" s="39" t="s">
        <v>59</v>
      </c>
      <c r="C19" s="85" t="s">
        <v>60</v>
      </c>
      <c r="D19" s="27" t="s">
        <v>61</v>
      </c>
      <c r="E19" s="95">
        <v>54795</v>
      </c>
      <c r="F19" s="95">
        <v>55944</v>
      </c>
      <c r="G19" s="110">
        <f t="shared" si="0"/>
        <v>110739</v>
      </c>
    </row>
    <row r="20" spans="2:13" ht="15" customHeight="1" x14ac:dyDescent="0.2">
      <c r="B20" s="39" t="s">
        <v>62</v>
      </c>
      <c r="C20" s="85" t="s">
        <v>63</v>
      </c>
      <c r="D20" s="27" t="s">
        <v>64</v>
      </c>
      <c r="E20" s="95">
        <v>32424</v>
      </c>
      <c r="F20" s="95">
        <v>26509</v>
      </c>
      <c r="G20" s="110">
        <f t="shared" si="0"/>
        <v>58933</v>
      </c>
    </row>
    <row r="21" spans="2:13" ht="15" customHeight="1" x14ac:dyDescent="0.2">
      <c r="B21" s="39" t="s">
        <v>65</v>
      </c>
      <c r="C21" s="85" t="s">
        <v>66</v>
      </c>
      <c r="D21" s="27" t="s">
        <v>67</v>
      </c>
      <c r="E21" s="95">
        <v>59726</v>
      </c>
      <c r="F21" s="95">
        <v>60466</v>
      </c>
      <c r="G21" s="110">
        <f t="shared" si="0"/>
        <v>120192</v>
      </c>
    </row>
    <row r="22" spans="2:13" ht="15" customHeight="1" x14ac:dyDescent="0.2">
      <c r="B22" s="39" t="s">
        <v>68</v>
      </c>
      <c r="C22" s="85" t="s">
        <v>69</v>
      </c>
      <c r="D22" s="27" t="s">
        <v>70</v>
      </c>
      <c r="E22" s="95">
        <v>25021</v>
      </c>
      <c r="F22" s="95">
        <v>101618</v>
      </c>
      <c r="G22" s="110">
        <f t="shared" si="0"/>
        <v>126639</v>
      </c>
    </row>
    <row r="23" spans="2:13" ht="15" customHeight="1" x14ac:dyDescent="0.2">
      <c r="B23" s="39" t="s">
        <v>71</v>
      </c>
      <c r="C23" s="85" t="s">
        <v>72</v>
      </c>
      <c r="D23" s="27" t="s">
        <v>73</v>
      </c>
      <c r="E23" s="95">
        <v>24365</v>
      </c>
      <c r="F23" s="95">
        <v>89621</v>
      </c>
      <c r="G23" s="110">
        <f t="shared" si="0"/>
        <v>113986</v>
      </c>
    </row>
    <row r="24" spans="2:13" ht="15" customHeight="1" x14ac:dyDescent="0.2">
      <c r="B24" s="39" t="s">
        <v>74</v>
      </c>
      <c r="C24" s="85" t="s">
        <v>75</v>
      </c>
      <c r="D24" s="27" t="s">
        <v>76</v>
      </c>
      <c r="E24" s="95">
        <v>15134</v>
      </c>
      <c r="F24" s="95">
        <v>17205</v>
      </c>
      <c r="G24" s="110">
        <f t="shared" si="0"/>
        <v>32339</v>
      </c>
    </row>
    <row r="25" spans="2:13" ht="15" customHeight="1" x14ac:dyDescent="0.2">
      <c r="B25" s="39" t="s">
        <v>77</v>
      </c>
      <c r="C25" s="85" t="s">
        <v>78</v>
      </c>
      <c r="D25" s="27" t="s">
        <v>79</v>
      </c>
      <c r="E25" s="95">
        <v>13090</v>
      </c>
      <c r="F25" s="95">
        <v>29573</v>
      </c>
      <c r="G25" s="110">
        <f t="shared" si="0"/>
        <v>42663</v>
      </c>
    </row>
    <row r="26" spans="2:13" ht="39" customHeight="1" x14ac:dyDescent="0.2">
      <c r="B26" s="39" t="s">
        <v>80</v>
      </c>
      <c r="C26" s="85" t="s">
        <v>81</v>
      </c>
      <c r="D26" s="30" t="s">
        <v>82</v>
      </c>
      <c r="E26" s="95">
        <v>300</v>
      </c>
      <c r="F26" s="95">
        <v>1273</v>
      </c>
      <c r="G26" s="110">
        <f t="shared" si="0"/>
        <v>1573</v>
      </c>
    </row>
    <row r="27" spans="2:13" ht="15" customHeight="1" x14ac:dyDescent="0.2">
      <c r="B27" s="39" t="s">
        <v>83</v>
      </c>
      <c r="C27" s="85" t="s">
        <v>84</v>
      </c>
      <c r="D27" s="27" t="s">
        <v>85</v>
      </c>
      <c r="E27" s="95">
        <v>200</v>
      </c>
      <c r="F27" s="95">
        <v>251</v>
      </c>
      <c r="G27" s="110">
        <f t="shared" si="0"/>
        <v>451</v>
      </c>
      <c r="M27" s="3" t="s">
        <v>25</v>
      </c>
    </row>
    <row r="28" spans="2:13" ht="15" customHeight="1" x14ac:dyDescent="0.2">
      <c r="B28" s="92" t="s">
        <v>86</v>
      </c>
      <c r="C28" s="84"/>
      <c r="D28" s="86" t="s">
        <v>87</v>
      </c>
      <c r="E28" s="95">
        <v>936</v>
      </c>
      <c r="F28" s="95">
        <v>745</v>
      </c>
      <c r="G28" s="110">
        <f t="shared" si="0"/>
        <v>1681</v>
      </c>
      <c r="M28" s="42">
        <f>F29-'T 1.'!E15</f>
        <v>0</v>
      </c>
    </row>
    <row r="29" spans="2:13" ht="15" customHeight="1" x14ac:dyDescent="0.2">
      <c r="B29" s="139" t="s">
        <v>19</v>
      </c>
      <c r="C29" s="140"/>
      <c r="D29" s="140"/>
      <c r="E29" s="109">
        <f>SUM(E7:E28)</f>
        <v>881641</v>
      </c>
      <c r="F29" s="109">
        <f t="shared" ref="F29:G29" si="1">SUM(F7:F28)</f>
        <v>776475</v>
      </c>
      <c r="G29" s="109">
        <f t="shared" si="1"/>
        <v>1658116</v>
      </c>
      <c r="M29" s="42">
        <f>E29-'T 1.'!D15</f>
        <v>0</v>
      </c>
    </row>
    <row r="32" spans="2:13" x14ac:dyDescent="0.2">
      <c r="B32" s="141"/>
      <c r="C32" s="141"/>
      <c r="D32" s="141"/>
      <c r="E32" s="141"/>
      <c r="F32" s="141"/>
      <c r="G32" s="141"/>
    </row>
  </sheetData>
  <mergeCells count="4">
    <mergeCell ref="B2:G2"/>
    <mergeCell ref="E4:G4"/>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4.140625" style="3" customWidth="1"/>
    <col min="10" max="10" width="5.28515625" style="3" bestFit="1"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4" t="s">
        <v>129</v>
      </c>
      <c r="C1" s="124"/>
      <c r="D1" s="124"/>
      <c r="E1" s="124"/>
      <c r="F1" s="124"/>
      <c r="G1" s="124"/>
      <c r="H1" s="124"/>
      <c r="I1" s="124"/>
      <c r="J1" s="124"/>
      <c r="K1" s="124"/>
    </row>
    <row r="2" spans="2:19" ht="13.5" customHeight="1" x14ac:dyDescent="0.2"/>
    <row r="3" spans="2:19" ht="15" customHeight="1" x14ac:dyDescent="0.2">
      <c r="B3" s="5" t="s">
        <v>27</v>
      </c>
      <c r="C3" s="6"/>
      <c r="D3" s="5"/>
      <c r="E3" s="5"/>
      <c r="F3" s="5"/>
      <c r="G3" s="5"/>
      <c r="H3" s="5"/>
      <c r="I3" s="134" t="str">
        <f>+'T 2.'!F4</f>
        <v>Stanje: 30. studenoga 2023.</v>
      </c>
      <c r="J3" s="134"/>
      <c r="K3" s="134"/>
    </row>
    <row r="4" spans="2:19" x14ac:dyDescent="0.2">
      <c r="B4" s="143" t="s">
        <v>88</v>
      </c>
      <c r="C4" s="145" t="s">
        <v>89</v>
      </c>
      <c r="D4" s="147" t="s">
        <v>133</v>
      </c>
      <c r="E4" s="148"/>
      <c r="F4" s="148"/>
      <c r="G4" s="148"/>
      <c r="H4" s="148"/>
      <c r="I4" s="148"/>
      <c r="J4" s="148"/>
      <c r="K4" s="149"/>
    </row>
    <row r="5" spans="2:19" s="4" customFormat="1" ht="121.5" customHeight="1" x14ac:dyDescent="0.25">
      <c r="B5" s="144"/>
      <c r="C5" s="146"/>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81495</v>
      </c>
      <c r="E7" s="111">
        <v>6910</v>
      </c>
      <c r="F7" s="111">
        <v>5071</v>
      </c>
      <c r="G7" s="111">
        <v>1070</v>
      </c>
      <c r="H7" s="111">
        <v>593</v>
      </c>
      <c r="I7" s="111">
        <v>11</v>
      </c>
      <c r="J7" s="111">
        <v>258</v>
      </c>
      <c r="K7" s="112">
        <f>SUM(D7:J7)</f>
        <v>95408</v>
      </c>
      <c r="S7" s="3" t="s">
        <v>25</v>
      </c>
    </row>
    <row r="8" spans="2:19" ht="15" customHeight="1" x14ac:dyDescent="0.2">
      <c r="B8" s="16" t="s">
        <v>7</v>
      </c>
      <c r="C8" s="17" t="s">
        <v>96</v>
      </c>
      <c r="D8" s="113">
        <v>33428</v>
      </c>
      <c r="E8" s="113">
        <v>4273</v>
      </c>
      <c r="F8" s="113">
        <v>2433</v>
      </c>
      <c r="G8" s="113">
        <v>264</v>
      </c>
      <c r="H8" s="113">
        <v>212</v>
      </c>
      <c r="I8" s="113">
        <v>3</v>
      </c>
      <c r="J8" s="113">
        <v>74</v>
      </c>
      <c r="K8" s="112">
        <f t="shared" ref="K8:K27" si="0">SUM(D8:J8)</f>
        <v>40687</v>
      </c>
      <c r="S8" s="3">
        <f>D28-'T 1.'!F8</f>
        <v>0</v>
      </c>
    </row>
    <row r="9" spans="2:19" ht="15" customHeight="1" x14ac:dyDescent="0.2">
      <c r="B9" s="16" t="s">
        <v>9</v>
      </c>
      <c r="C9" s="17" t="s">
        <v>97</v>
      </c>
      <c r="D9" s="113">
        <v>35934</v>
      </c>
      <c r="E9" s="113">
        <v>3869</v>
      </c>
      <c r="F9" s="113">
        <v>2152</v>
      </c>
      <c r="G9" s="113">
        <v>842</v>
      </c>
      <c r="H9" s="113">
        <v>282</v>
      </c>
      <c r="I9" s="113">
        <v>2</v>
      </c>
      <c r="J9" s="113">
        <v>94</v>
      </c>
      <c r="K9" s="112">
        <f t="shared" si="0"/>
        <v>43175</v>
      </c>
      <c r="S9" s="3">
        <f>E28-'T 1.'!F9</f>
        <v>0</v>
      </c>
    </row>
    <row r="10" spans="2:19" ht="15" customHeight="1" x14ac:dyDescent="0.2">
      <c r="B10" s="16" t="s">
        <v>11</v>
      </c>
      <c r="C10" s="17" t="s">
        <v>98</v>
      </c>
      <c r="D10" s="113">
        <v>32322</v>
      </c>
      <c r="E10" s="113">
        <v>3523</v>
      </c>
      <c r="F10" s="113">
        <v>1726</v>
      </c>
      <c r="G10" s="113">
        <v>446</v>
      </c>
      <c r="H10" s="113">
        <v>250</v>
      </c>
      <c r="I10" s="113">
        <v>2</v>
      </c>
      <c r="J10" s="113">
        <v>103</v>
      </c>
      <c r="K10" s="112">
        <f t="shared" si="0"/>
        <v>38372</v>
      </c>
      <c r="S10" s="3">
        <f>F28-'T 1.'!F10</f>
        <v>0</v>
      </c>
    </row>
    <row r="11" spans="2:19" ht="15" customHeight="1" x14ac:dyDescent="0.2">
      <c r="B11" s="16" t="s">
        <v>13</v>
      </c>
      <c r="C11" s="17" t="s">
        <v>99</v>
      </c>
      <c r="D11" s="113">
        <v>61470</v>
      </c>
      <c r="E11" s="113">
        <v>5370</v>
      </c>
      <c r="F11" s="113">
        <v>2715</v>
      </c>
      <c r="G11" s="113">
        <v>653</v>
      </c>
      <c r="H11" s="113">
        <v>367</v>
      </c>
      <c r="I11" s="113">
        <v>2</v>
      </c>
      <c r="J11" s="113">
        <v>136</v>
      </c>
      <c r="K11" s="112">
        <f t="shared" si="0"/>
        <v>70713</v>
      </c>
      <c r="S11" s="3">
        <f>G28-'T 1.'!F11</f>
        <v>0</v>
      </c>
    </row>
    <row r="12" spans="2:19" ht="15" customHeight="1" x14ac:dyDescent="0.2">
      <c r="B12" s="16" t="s">
        <v>15</v>
      </c>
      <c r="C12" s="17" t="s">
        <v>100</v>
      </c>
      <c r="D12" s="113">
        <v>30525</v>
      </c>
      <c r="E12" s="113">
        <v>2331</v>
      </c>
      <c r="F12" s="113">
        <v>1496</v>
      </c>
      <c r="G12" s="113">
        <v>1849</v>
      </c>
      <c r="H12" s="113">
        <v>238</v>
      </c>
      <c r="I12" s="113">
        <v>3</v>
      </c>
      <c r="J12" s="113">
        <v>71</v>
      </c>
      <c r="K12" s="112">
        <f t="shared" si="0"/>
        <v>36513</v>
      </c>
      <c r="S12" s="3">
        <f>H28-'T 1.'!F12</f>
        <v>0</v>
      </c>
    </row>
    <row r="13" spans="2:19" ht="15" customHeight="1" x14ac:dyDescent="0.2">
      <c r="B13" s="16" t="s">
        <v>17</v>
      </c>
      <c r="C13" s="17" t="s">
        <v>101</v>
      </c>
      <c r="D13" s="113">
        <v>27135</v>
      </c>
      <c r="E13" s="113">
        <v>2719</v>
      </c>
      <c r="F13" s="113">
        <v>1117</v>
      </c>
      <c r="G13" s="113">
        <v>1621</v>
      </c>
      <c r="H13" s="113">
        <v>224</v>
      </c>
      <c r="I13" s="113">
        <v>3</v>
      </c>
      <c r="J13" s="113">
        <v>92</v>
      </c>
      <c r="K13" s="112">
        <f t="shared" si="0"/>
        <v>32911</v>
      </c>
      <c r="S13" s="3">
        <f>I28-'T 1.'!F13</f>
        <v>0</v>
      </c>
    </row>
    <row r="14" spans="2:19" ht="15" customHeight="1" x14ac:dyDescent="0.2">
      <c r="B14" s="16" t="s">
        <v>44</v>
      </c>
      <c r="C14" s="17" t="s">
        <v>102</v>
      </c>
      <c r="D14" s="113">
        <v>101508</v>
      </c>
      <c r="E14" s="113">
        <v>7306</v>
      </c>
      <c r="F14" s="113">
        <v>7733</v>
      </c>
      <c r="G14" s="113">
        <v>289</v>
      </c>
      <c r="H14" s="113">
        <v>2398</v>
      </c>
      <c r="I14" s="113">
        <v>17</v>
      </c>
      <c r="J14" s="113">
        <v>731</v>
      </c>
      <c r="K14" s="112">
        <f t="shared" si="0"/>
        <v>119982</v>
      </c>
      <c r="S14" s="3">
        <f>J28-'T 1.'!F14</f>
        <v>0</v>
      </c>
    </row>
    <row r="15" spans="2:19" ht="15" customHeight="1" x14ac:dyDescent="0.2">
      <c r="B15" s="16" t="s">
        <v>47</v>
      </c>
      <c r="C15" s="17" t="s">
        <v>103</v>
      </c>
      <c r="D15" s="113">
        <v>13225</v>
      </c>
      <c r="E15" s="113">
        <v>1552</v>
      </c>
      <c r="F15" s="113">
        <v>811</v>
      </c>
      <c r="G15" s="113">
        <v>530</v>
      </c>
      <c r="H15" s="113">
        <v>89</v>
      </c>
      <c r="I15" s="113">
        <v>0</v>
      </c>
      <c r="J15" s="113">
        <v>80</v>
      </c>
      <c r="K15" s="112">
        <f t="shared" si="0"/>
        <v>16287</v>
      </c>
      <c r="S15" s="3">
        <f>K28-'T 1.'!F15</f>
        <v>0</v>
      </c>
    </row>
    <row r="16" spans="2:19" ht="15" customHeight="1" x14ac:dyDescent="0.2">
      <c r="B16" s="16" t="s">
        <v>50</v>
      </c>
      <c r="C16" s="17" t="s">
        <v>104</v>
      </c>
      <c r="D16" s="113">
        <v>16718</v>
      </c>
      <c r="E16" s="113">
        <v>2480</v>
      </c>
      <c r="F16" s="113">
        <v>1071</v>
      </c>
      <c r="G16" s="113">
        <v>1470</v>
      </c>
      <c r="H16" s="113">
        <v>130</v>
      </c>
      <c r="I16" s="113">
        <v>2</v>
      </c>
      <c r="J16" s="113">
        <v>49</v>
      </c>
      <c r="K16" s="112">
        <f t="shared" si="0"/>
        <v>21920</v>
      </c>
    </row>
    <row r="17" spans="2:16" ht="15" customHeight="1" x14ac:dyDescent="0.2">
      <c r="B17" s="16" t="s">
        <v>53</v>
      </c>
      <c r="C17" s="17" t="s">
        <v>105</v>
      </c>
      <c r="D17" s="113">
        <v>16459</v>
      </c>
      <c r="E17" s="113">
        <v>1873</v>
      </c>
      <c r="F17" s="113">
        <v>1050</v>
      </c>
      <c r="G17" s="113">
        <v>540</v>
      </c>
      <c r="H17" s="113">
        <v>167</v>
      </c>
      <c r="I17" s="113">
        <v>1</v>
      </c>
      <c r="J17" s="113">
        <v>69</v>
      </c>
      <c r="K17" s="112">
        <f t="shared" si="0"/>
        <v>20159</v>
      </c>
    </row>
    <row r="18" spans="2:16" ht="15" customHeight="1" x14ac:dyDescent="0.2">
      <c r="B18" s="16" t="s">
        <v>56</v>
      </c>
      <c r="C18" s="17" t="s">
        <v>106</v>
      </c>
      <c r="D18" s="113">
        <v>36237</v>
      </c>
      <c r="E18" s="113">
        <v>4048</v>
      </c>
      <c r="F18" s="113">
        <v>2185</v>
      </c>
      <c r="G18" s="113">
        <v>847</v>
      </c>
      <c r="H18" s="113">
        <v>231</v>
      </c>
      <c r="I18" s="113">
        <v>0</v>
      </c>
      <c r="J18" s="113">
        <v>87</v>
      </c>
      <c r="K18" s="112">
        <f t="shared" si="0"/>
        <v>43635</v>
      </c>
    </row>
    <row r="19" spans="2:16" ht="15" customHeight="1" x14ac:dyDescent="0.2">
      <c r="B19" s="16" t="s">
        <v>59</v>
      </c>
      <c r="C19" s="17" t="s">
        <v>107</v>
      </c>
      <c r="D19" s="113">
        <v>49969</v>
      </c>
      <c r="E19" s="113">
        <v>5647</v>
      </c>
      <c r="F19" s="113">
        <v>3913</v>
      </c>
      <c r="G19" s="113">
        <v>778</v>
      </c>
      <c r="H19" s="113">
        <v>1158</v>
      </c>
      <c r="I19" s="113">
        <v>4</v>
      </c>
      <c r="J19" s="113">
        <v>742</v>
      </c>
      <c r="K19" s="112">
        <f t="shared" si="0"/>
        <v>62211</v>
      </c>
    </row>
    <row r="20" spans="2:16" ht="15" customHeight="1" x14ac:dyDescent="0.2">
      <c r="B20" s="16" t="s">
        <v>62</v>
      </c>
      <c r="C20" s="17" t="s">
        <v>108</v>
      </c>
      <c r="D20" s="113">
        <v>80343</v>
      </c>
      <c r="E20" s="113">
        <v>6234</v>
      </c>
      <c r="F20" s="113">
        <v>4472</v>
      </c>
      <c r="G20" s="113">
        <v>1874</v>
      </c>
      <c r="H20" s="113">
        <v>616</v>
      </c>
      <c r="I20" s="113">
        <v>5</v>
      </c>
      <c r="J20" s="113">
        <v>164</v>
      </c>
      <c r="K20" s="112">
        <f t="shared" si="0"/>
        <v>93708</v>
      </c>
    </row>
    <row r="21" spans="2:16" ht="15" customHeight="1" x14ac:dyDescent="0.2">
      <c r="B21" s="16" t="s">
        <v>65</v>
      </c>
      <c r="C21" s="17" t="s">
        <v>109</v>
      </c>
      <c r="D21" s="113">
        <v>27722</v>
      </c>
      <c r="E21" s="113">
        <v>2975</v>
      </c>
      <c r="F21" s="113">
        <v>2483</v>
      </c>
      <c r="G21" s="113">
        <v>314</v>
      </c>
      <c r="H21" s="113">
        <v>485</v>
      </c>
      <c r="I21" s="113">
        <v>1</v>
      </c>
      <c r="J21" s="113">
        <v>187</v>
      </c>
      <c r="K21" s="112">
        <f t="shared" si="0"/>
        <v>34167</v>
      </c>
    </row>
    <row r="22" spans="2:16" ht="15" customHeight="1" x14ac:dyDescent="0.2">
      <c r="B22" s="16" t="s">
        <v>68</v>
      </c>
      <c r="C22" s="17" t="s">
        <v>110</v>
      </c>
      <c r="D22" s="113">
        <v>36518</v>
      </c>
      <c r="E22" s="113">
        <v>4248</v>
      </c>
      <c r="F22" s="113">
        <v>2255</v>
      </c>
      <c r="G22" s="113">
        <v>1710</v>
      </c>
      <c r="H22" s="113">
        <v>251</v>
      </c>
      <c r="I22" s="113">
        <v>3</v>
      </c>
      <c r="J22" s="113">
        <v>88</v>
      </c>
      <c r="K22" s="112">
        <f t="shared" si="0"/>
        <v>45073</v>
      </c>
      <c r="P22" s="3">
        <f>+D28-'T 1.'!F8</f>
        <v>0</v>
      </c>
    </row>
    <row r="23" spans="2:16" ht="15" customHeight="1" x14ac:dyDescent="0.2">
      <c r="B23" s="16" t="s">
        <v>71</v>
      </c>
      <c r="C23" s="17" t="s">
        <v>111</v>
      </c>
      <c r="D23" s="113">
        <v>136095</v>
      </c>
      <c r="E23" s="113">
        <v>12350</v>
      </c>
      <c r="F23" s="113">
        <v>9447</v>
      </c>
      <c r="G23" s="113">
        <v>835</v>
      </c>
      <c r="H23" s="113">
        <v>3904</v>
      </c>
      <c r="I23" s="113">
        <v>18</v>
      </c>
      <c r="J23" s="113">
        <v>1422</v>
      </c>
      <c r="K23" s="112">
        <f t="shared" si="0"/>
        <v>164071</v>
      </c>
      <c r="P23" s="3">
        <f>+E28-'T 1.'!F9</f>
        <v>0</v>
      </c>
    </row>
    <row r="24" spans="2:16" ht="15" customHeight="1" x14ac:dyDescent="0.2">
      <c r="B24" s="16" t="s">
        <v>74</v>
      </c>
      <c r="C24" s="17" t="s">
        <v>112</v>
      </c>
      <c r="D24" s="113">
        <v>77938</v>
      </c>
      <c r="E24" s="113">
        <v>8536</v>
      </c>
      <c r="F24" s="113">
        <v>7692</v>
      </c>
      <c r="G24" s="113">
        <v>802</v>
      </c>
      <c r="H24" s="113">
        <v>873</v>
      </c>
      <c r="I24" s="113">
        <v>8</v>
      </c>
      <c r="J24" s="113">
        <v>945</v>
      </c>
      <c r="K24" s="112">
        <f t="shared" si="0"/>
        <v>96794</v>
      </c>
      <c r="P24" s="3">
        <f>+F28-'T 1.'!F10</f>
        <v>0</v>
      </c>
    </row>
    <row r="25" spans="2:16" ht="15" customHeight="1" x14ac:dyDescent="0.2">
      <c r="B25" s="16" t="s">
        <v>77</v>
      </c>
      <c r="C25" s="17" t="s">
        <v>113</v>
      </c>
      <c r="D25" s="113">
        <v>40194</v>
      </c>
      <c r="E25" s="113">
        <v>3606</v>
      </c>
      <c r="F25" s="113">
        <v>3080</v>
      </c>
      <c r="G25" s="113">
        <v>502</v>
      </c>
      <c r="H25" s="113">
        <v>1069</v>
      </c>
      <c r="I25" s="113">
        <v>3</v>
      </c>
      <c r="J25" s="113">
        <v>469</v>
      </c>
      <c r="K25" s="112">
        <f t="shared" si="0"/>
        <v>48923</v>
      </c>
      <c r="P25" s="3">
        <f>+G28-'T 1.'!F11</f>
        <v>0</v>
      </c>
    </row>
    <row r="26" spans="2:16" ht="15" customHeight="1" x14ac:dyDescent="0.2">
      <c r="B26" s="16" t="s">
        <v>80</v>
      </c>
      <c r="C26" s="17" t="s">
        <v>114</v>
      </c>
      <c r="D26" s="113">
        <v>39231</v>
      </c>
      <c r="E26" s="113">
        <v>2128</v>
      </c>
      <c r="F26" s="113">
        <v>1265</v>
      </c>
      <c r="G26" s="113">
        <v>720</v>
      </c>
      <c r="H26" s="113">
        <v>201</v>
      </c>
      <c r="I26" s="113">
        <v>0</v>
      </c>
      <c r="J26" s="113">
        <v>74</v>
      </c>
      <c r="K26" s="112">
        <f t="shared" si="0"/>
        <v>43619</v>
      </c>
      <c r="P26" s="3">
        <f>+H28-'T 1.'!F12</f>
        <v>0</v>
      </c>
    </row>
    <row r="27" spans="2:16" ht="15" customHeight="1" x14ac:dyDescent="0.2">
      <c r="B27" s="16" t="s">
        <v>83</v>
      </c>
      <c r="C27" s="19" t="s">
        <v>115</v>
      </c>
      <c r="D27" s="114">
        <v>456523</v>
      </c>
      <c r="E27" s="114">
        <v>12420</v>
      </c>
      <c r="F27" s="114">
        <v>15171</v>
      </c>
      <c r="G27" s="114">
        <v>446</v>
      </c>
      <c r="H27" s="114">
        <v>4301</v>
      </c>
      <c r="I27" s="114">
        <v>74</v>
      </c>
      <c r="J27" s="114">
        <v>853</v>
      </c>
      <c r="K27" s="112">
        <f t="shared" si="0"/>
        <v>489788</v>
      </c>
      <c r="P27" s="3">
        <f>+I28-'T 1.'!F13</f>
        <v>0</v>
      </c>
    </row>
    <row r="28" spans="2:16" ht="15" customHeight="1" x14ac:dyDescent="0.2">
      <c r="B28" s="132" t="s">
        <v>19</v>
      </c>
      <c r="C28" s="142"/>
      <c r="D28" s="115">
        <f>SUM(D7:D27)</f>
        <v>1430989</v>
      </c>
      <c r="E28" s="115">
        <f t="shared" ref="E28:K28" si="1">SUM(E7:E27)</f>
        <v>104398</v>
      </c>
      <c r="F28" s="115">
        <f t="shared" si="1"/>
        <v>79338</v>
      </c>
      <c r="G28" s="115">
        <f t="shared" si="1"/>
        <v>18402</v>
      </c>
      <c r="H28" s="115">
        <f t="shared" si="1"/>
        <v>18039</v>
      </c>
      <c r="I28" s="115">
        <f t="shared" si="1"/>
        <v>162</v>
      </c>
      <c r="J28" s="115">
        <f t="shared" si="1"/>
        <v>6788</v>
      </c>
      <c r="K28" s="109">
        <f t="shared" si="1"/>
        <v>1658116</v>
      </c>
      <c r="N28" s="3" t="s">
        <v>25</v>
      </c>
      <c r="O28" s="20">
        <f>+K28-'T 1.'!F15</f>
        <v>0</v>
      </c>
      <c r="P28" s="3">
        <f>+J28-'T 1.'!F14</f>
        <v>0</v>
      </c>
    </row>
    <row r="29" spans="2:16" ht="14.25" customHeight="1" x14ac:dyDescent="0.2">
      <c r="B29" s="93"/>
      <c r="C29" s="94"/>
      <c r="D29" s="94"/>
      <c r="E29" s="94"/>
      <c r="F29" s="94"/>
      <c r="G29" s="94"/>
      <c r="H29" s="94"/>
      <c r="I29" s="5"/>
      <c r="J29" s="5"/>
      <c r="K29" s="5"/>
    </row>
  </sheetData>
  <mergeCells count="6">
    <mergeCell ref="B28:C28"/>
    <mergeCell ref="B1:K1"/>
    <mergeCell ref="I3:K3"/>
    <mergeCell ref="B4:B5"/>
    <mergeCell ref="C4:C5"/>
    <mergeCell ref="D4:K4"/>
  </mergeCells>
  <conditionalFormatting sqref="K7:K26">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6">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conditionalFormatting sqref="K27">
    <cfRule type="dataBar" priority="1">
      <dataBar>
        <cfvo type="min"/>
        <cfvo type="max"/>
        <color rgb="FF008AEF"/>
      </dataBar>
      <extLst>
        <ext xmlns:x14="http://schemas.microsoft.com/office/spreadsheetml/2009/9/main" uri="{B025F937-C7B1-47D3-B67F-A62EFF666E3E}">
          <x14:id>{B1345BE7-030D-420A-AB61-A53CA848E711}</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B1345BE7-030D-420A-AB61-A53CA848E711}">
            <x14:dataBar minLength="0" maxLength="100" border="1" negativeBarBorderColorSameAsPositive="0">
              <x14:cfvo type="autoMin"/>
              <x14:cfvo type="autoMax"/>
              <x14:borderColor rgb="FF008AEF"/>
              <x14:negativeFillColor rgb="FFFF0000"/>
              <x14:negativeBorderColor rgb="FFFF0000"/>
              <x14:axisColor rgb="FF000000"/>
            </x14:dataBar>
          </x14:cfRule>
          <xm:sqref>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sqref="A1:F2"/>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3" t="s">
        <v>135</v>
      </c>
      <c r="B1" s="153"/>
      <c r="C1" s="153"/>
      <c r="D1" s="153"/>
      <c r="E1" s="153"/>
      <c r="F1" s="153"/>
      <c r="G1" s="21"/>
    </row>
    <row r="2" spans="1:8" ht="16.5" customHeight="1" x14ac:dyDescent="0.2">
      <c r="A2" s="153"/>
      <c r="B2" s="153"/>
      <c r="C2" s="153"/>
      <c r="D2" s="153"/>
      <c r="E2" s="153"/>
      <c r="F2" s="153"/>
      <c r="G2" s="57"/>
    </row>
    <row r="3" spans="1:8" ht="15" customHeight="1" x14ac:dyDescent="0.2">
      <c r="A3" s="5" t="s">
        <v>119</v>
      </c>
      <c r="B3" s="6"/>
      <c r="C3" s="5"/>
      <c r="D3" s="5"/>
      <c r="E3" s="134" t="s">
        <v>138</v>
      </c>
      <c r="F3" s="134"/>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439</v>
      </c>
      <c r="E6" s="95">
        <v>186</v>
      </c>
      <c r="F6" s="110">
        <f>SUM(D6:E6)</f>
        <v>625</v>
      </c>
      <c r="G6" s="63"/>
      <c r="H6" s="64"/>
    </row>
    <row r="7" spans="1:8" x14ac:dyDescent="0.2">
      <c r="A7" s="90" t="s">
        <v>7</v>
      </c>
      <c r="B7" s="67" t="s">
        <v>32</v>
      </c>
      <c r="C7" s="68" t="s">
        <v>33</v>
      </c>
      <c r="D7" s="95">
        <v>60</v>
      </c>
      <c r="E7" s="95">
        <v>10</v>
      </c>
      <c r="F7" s="110">
        <f t="shared" ref="F7:F27" si="0">SUM(D7:E7)</f>
        <v>70</v>
      </c>
      <c r="G7" s="63"/>
      <c r="H7" s="64"/>
    </row>
    <row r="8" spans="1:8" x14ac:dyDescent="0.2">
      <c r="A8" s="91" t="s">
        <v>9</v>
      </c>
      <c r="B8" s="67" t="s">
        <v>34</v>
      </c>
      <c r="C8" s="68" t="s">
        <v>35</v>
      </c>
      <c r="D8" s="95">
        <v>2678</v>
      </c>
      <c r="E8" s="95">
        <v>989</v>
      </c>
      <c r="F8" s="110">
        <f t="shared" si="0"/>
        <v>3667</v>
      </c>
      <c r="G8" s="63"/>
      <c r="H8" s="64"/>
    </row>
    <row r="9" spans="1:8" x14ac:dyDescent="0.2">
      <c r="A9" s="91" t="s">
        <v>11</v>
      </c>
      <c r="B9" s="67" t="s">
        <v>36</v>
      </c>
      <c r="C9" s="69" t="s">
        <v>37</v>
      </c>
      <c r="D9" s="95">
        <v>58</v>
      </c>
      <c r="E9" s="95">
        <v>8</v>
      </c>
      <c r="F9" s="110">
        <f t="shared" si="0"/>
        <v>66</v>
      </c>
      <c r="G9" s="63"/>
      <c r="H9" s="64"/>
    </row>
    <row r="10" spans="1:8" ht="27.75" customHeight="1" x14ac:dyDescent="0.2">
      <c r="A10" s="91" t="s">
        <v>13</v>
      </c>
      <c r="B10" s="67" t="s">
        <v>38</v>
      </c>
      <c r="C10" s="69" t="s">
        <v>117</v>
      </c>
      <c r="D10" s="95">
        <v>320</v>
      </c>
      <c r="E10" s="95">
        <v>38</v>
      </c>
      <c r="F10" s="110">
        <f t="shared" si="0"/>
        <v>358</v>
      </c>
      <c r="G10" s="63"/>
      <c r="H10" s="64"/>
    </row>
    <row r="11" spans="1:8" ht="15" customHeight="1" x14ac:dyDescent="0.2">
      <c r="A11" s="91" t="s">
        <v>15</v>
      </c>
      <c r="B11" s="67" t="s">
        <v>40</v>
      </c>
      <c r="C11" s="69" t="s">
        <v>41</v>
      </c>
      <c r="D11" s="95">
        <v>2594</v>
      </c>
      <c r="E11" s="95">
        <v>369</v>
      </c>
      <c r="F11" s="110">
        <f t="shared" si="0"/>
        <v>2963</v>
      </c>
      <c r="G11" s="63"/>
      <c r="H11" s="64"/>
    </row>
    <row r="12" spans="1:8" ht="22.5" x14ac:dyDescent="0.2">
      <c r="A12" s="91" t="s">
        <v>17</v>
      </c>
      <c r="B12" s="67" t="s">
        <v>42</v>
      </c>
      <c r="C12" s="69" t="s">
        <v>118</v>
      </c>
      <c r="D12" s="95">
        <v>2762</v>
      </c>
      <c r="E12" s="95">
        <v>1924</v>
      </c>
      <c r="F12" s="110">
        <f t="shared" si="0"/>
        <v>4686</v>
      </c>
      <c r="G12" s="63"/>
      <c r="H12" s="64"/>
    </row>
    <row r="13" spans="1:8" x14ac:dyDescent="0.2">
      <c r="A13" s="39" t="s">
        <v>44</v>
      </c>
      <c r="B13" s="67" t="s">
        <v>45</v>
      </c>
      <c r="C13" s="68" t="s">
        <v>46</v>
      </c>
      <c r="D13" s="95">
        <v>2016</v>
      </c>
      <c r="E13" s="95">
        <v>202</v>
      </c>
      <c r="F13" s="110">
        <f t="shared" si="0"/>
        <v>2218</v>
      </c>
      <c r="G13" s="63"/>
      <c r="H13" s="64"/>
    </row>
    <row r="14" spans="1:8" ht="22.5" x14ac:dyDescent="0.2">
      <c r="A14" s="39" t="s">
        <v>47</v>
      </c>
      <c r="B14" s="67" t="s">
        <v>48</v>
      </c>
      <c r="C14" s="69" t="s">
        <v>49</v>
      </c>
      <c r="D14" s="95">
        <v>766</v>
      </c>
      <c r="E14" s="95">
        <v>825</v>
      </c>
      <c r="F14" s="110">
        <f t="shared" si="0"/>
        <v>1591</v>
      </c>
      <c r="G14" s="63"/>
      <c r="H14" s="64"/>
    </row>
    <row r="15" spans="1:8" ht="15" customHeight="1" x14ac:dyDescent="0.2">
      <c r="A15" s="39" t="s">
        <v>50</v>
      </c>
      <c r="B15" s="67" t="s">
        <v>51</v>
      </c>
      <c r="C15" s="68" t="s">
        <v>52</v>
      </c>
      <c r="D15" s="95">
        <v>321</v>
      </c>
      <c r="E15" s="95">
        <v>161</v>
      </c>
      <c r="F15" s="110">
        <f t="shared" si="0"/>
        <v>482</v>
      </c>
      <c r="G15" s="63"/>
      <c r="H15" s="64"/>
    </row>
    <row r="16" spans="1:8" x14ac:dyDescent="0.2">
      <c r="A16" s="39" t="s">
        <v>53</v>
      </c>
      <c r="B16" s="67" t="s">
        <v>54</v>
      </c>
      <c r="C16" s="68" t="s">
        <v>55</v>
      </c>
      <c r="D16" s="95">
        <v>114</v>
      </c>
      <c r="E16" s="95">
        <v>91</v>
      </c>
      <c r="F16" s="110">
        <f t="shared" si="0"/>
        <v>205</v>
      </c>
      <c r="G16" s="63"/>
      <c r="H16" s="64"/>
    </row>
    <row r="17" spans="1:9" ht="15" customHeight="1" x14ac:dyDescent="0.2">
      <c r="A17" s="39" t="s">
        <v>56</v>
      </c>
      <c r="B17" s="67" t="s">
        <v>57</v>
      </c>
      <c r="C17" s="68" t="s">
        <v>58</v>
      </c>
      <c r="D17" s="95">
        <v>189</v>
      </c>
      <c r="E17" s="95">
        <v>129</v>
      </c>
      <c r="F17" s="110">
        <f t="shared" si="0"/>
        <v>318</v>
      </c>
      <c r="G17" s="63"/>
      <c r="H17" s="64"/>
    </row>
    <row r="18" spans="1:9" ht="15" customHeight="1" x14ac:dyDescent="0.2">
      <c r="A18" s="39" t="s">
        <v>59</v>
      </c>
      <c r="B18" s="67" t="s">
        <v>60</v>
      </c>
      <c r="C18" s="68" t="s">
        <v>61</v>
      </c>
      <c r="D18" s="95">
        <v>2069</v>
      </c>
      <c r="E18" s="95">
        <v>1595</v>
      </c>
      <c r="F18" s="110">
        <f t="shared" si="0"/>
        <v>3664</v>
      </c>
      <c r="G18" s="63"/>
      <c r="H18" s="64"/>
    </row>
    <row r="19" spans="1:9" x14ac:dyDescent="0.2">
      <c r="A19" s="39" t="s">
        <v>62</v>
      </c>
      <c r="B19" s="67" t="s">
        <v>63</v>
      </c>
      <c r="C19" s="69" t="s">
        <v>64</v>
      </c>
      <c r="D19" s="95">
        <v>2144</v>
      </c>
      <c r="E19" s="95">
        <v>900</v>
      </c>
      <c r="F19" s="110">
        <f t="shared" si="0"/>
        <v>3044</v>
      </c>
      <c r="G19" s="63"/>
      <c r="H19" s="64"/>
      <c r="I19" s="64"/>
    </row>
    <row r="20" spans="1:9" x14ac:dyDescent="0.2">
      <c r="A20" s="39" t="s">
        <v>65</v>
      </c>
      <c r="B20" s="67" t="s">
        <v>66</v>
      </c>
      <c r="C20" s="69" t="s">
        <v>67</v>
      </c>
      <c r="D20" s="95">
        <v>51</v>
      </c>
      <c r="E20" s="95">
        <v>47</v>
      </c>
      <c r="F20" s="110">
        <f t="shared" si="0"/>
        <v>98</v>
      </c>
      <c r="G20" s="63"/>
      <c r="H20" s="64"/>
    </row>
    <row r="21" spans="1:9" x14ac:dyDescent="0.2">
      <c r="A21" s="39" t="s">
        <v>68</v>
      </c>
      <c r="B21" s="67" t="s">
        <v>69</v>
      </c>
      <c r="C21" s="68" t="s">
        <v>70</v>
      </c>
      <c r="D21" s="95">
        <v>273</v>
      </c>
      <c r="E21" s="95">
        <v>437</v>
      </c>
      <c r="F21" s="110">
        <f t="shared" si="0"/>
        <v>710</v>
      </c>
      <c r="G21" s="63"/>
      <c r="H21" s="64"/>
    </row>
    <row r="22" spans="1:9" x14ac:dyDescent="0.2">
      <c r="A22" s="39" t="s">
        <v>71</v>
      </c>
      <c r="B22" s="67" t="s">
        <v>72</v>
      </c>
      <c r="C22" s="69" t="s">
        <v>73</v>
      </c>
      <c r="D22" s="95">
        <v>510</v>
      </c>
      <c r="E22" s="95">
        <v>1074</v>
      </c>
      <c r="F22" s="110">
        <f t="shared" si="0"/>
        <v>1584</v>
      </c>
      <c r="G22" s="63"/>
      <c r="H22" s="64"/>
    </row>
    <row r="23" spans="1:9" ht="15" customHeight="1" x14ac:dyDescent="0.2">
      <c r="A23" s="39" t="s">
        <v>74</v>
      </c>
      <c r="B23" s="67" t="s">
        <v>75</v>
      </c>
      <c r="C23" s="68" t="s">
        <v>76</v>
      </c>
      <c r="D23" s="95">
        <v>200</v>
      </c>
      <c r="E23" s="95">
        <v>101</v>
      </c>
      <c r="F23" s="110">
        <f t="shared" si="0"/>
        <v>301</v>
      </c>
      <c r="G23" s="63"/>
      <c r="H23" s="64"/>
    </row>
    <row r="24" spans="1:9" ht="15" customHeight="1" x14ac:dyDescent="0.2">
      <c r="A24" s="39" t="s">
        <v>77</v>
      </c>
      <c r="B24" s="67" t="s">
        <v>78</v>
      </c>
      <c r="C24" s="68" t="s">
        <v>79</v>
      </c>
      <c r="D24" s="95">
        <v>292</v>
      </c>
      <c r="E24" s="95">
        <v>392</v>
      </c>
      <c r="F24" s="110">
        <f t="shared" si="0"/>
        <v>684</v>
      </c>
      <c r="G24" s="63"/>
      <c r="H24" s="64"/>
    </row>
    <row r="25" spans="1:9" ht="39" customHeight="1" x14ac:dyDescent="0.2">
      <c r="A25" s="39" t="s">
        <v>80</v>
      </c>
      <c r="B25" s="67" t="s">
        <v>81</v>
      </c>
      <c r="C25" s="69" t="s">
        <v>82</v>
      </c>
      <c r="D25" s="95">
        <v>13</v>
      </c>
      <c r="E25" s="95">
        <v>16</v>
      </c>
      <c r="F25" s="110">
        <f t="shared" si="0"/>
        <v>29</v>
      </c>
      <c r="G25" s="63"/>
      <c r="H25" s="64"/>
    </row>
    <row r="26" spans="1:9" x14ac:dyDescent="0.2">
      <c r="A26" s="39" t="s">
        <v>83</v>
      </c>
      <c r="B26" s="67" t="s">
        <v>84</v>
      </c>
      <c r="C26" s="69" t="s">
        <v>85</v>
      </c>
      <c r="D26" s="95">
        <v>1</v>
      </c>
      <c r="E26" s="95">
        <v>0</v>
      </c>
      <c r="F26" s="110">
        <f t="shared" si="0"/>
        <v>1</v>
      </c>
      <c r="G26" s="63"/>
      <c r="H26" s="64"/>
    </row>
    <row r="27" spans="1:9" ht="15" customHeight="1" x14ac:dyDescent="0.2">
      <c r="A27" s="92" t="s">
        <v>86</v>
      </c>
      <c r="B27" s="70"/>
      <c r="C27" s="87" t="s">
        <v>87</v>
      </c>
      <c r="D27" s="95">
        <v>3</v>
      </c>
      <c r="E27" s="95">
        <v>6</v>
      </c>
      <c r="F27" s="110">
        <f t="shared" si="0"/>
        <v>9</v>
      </c>
      <c r="G27" s="63"/>
      <c r="H27" s="64"/>
    </row>
    <row r="28" spans="1:9" ht="21" customHeight="1" x14ac:dyDescent="0.2">
      <c r="A28" s="150" t="s">
        <v>19</v>
      </c>
      <c r="B28" s="151"/>
      <c r="C28" s="151"/>
      <c r="D28" s="102">
        <f>SUM(D6:D27)</f>
        <v>17873</v>
      </c>
      <c r="E28" s="102">
        <f t="shared" ref="E28:F28" si="1">SUM(E6:E27)</f>
        <v>9500</v>
      </c>
      <c r="F28" s="102">
        <f t="shared" si="1"/>
        <v>27373</v>
      </c>
      <c r="G28" s="64"/>
      <c r="H28" s="64"/>
    </row>
    <row r="29" spans="1:9" ht="10.5" customHeight="1" x14ac:dyDescent="0.2">
      <c r="A29" s="83"/>
      <c r="G29" s="64"/>
      <c r="H29" s="64"/>
    </row>
    <row r="30" spans="1:9" ht="10.5" customHeight="1" x14ac:dyDescent="0.2">
      <c r="A30" s="152"/>
      <c r="B30" s="152"/>
      <c r="C30" s="152"/>
      <c r="D30" s="152"/>
      <c r="E30" s="152"/>
      <c r="F30" s="152"/>
      <c r="G30" s="64"/>
      <c r="H30" s="64"/>
    </row>
    <row r="31" spans="1:9" x14ac:dyDescent="0.2">
      <c r="A31" s="152"/>
      <c r="B31" s="152"/>
      <c r="C31" s="152"/>
      <c r="D31" s="152"/>
      <c r="E31" s="152"/>
      <c r="F31" s="152"/>
      <c r="G31" s="64"/>
      <c r="H31" s="64"/>
    </row>
  </sheetData>
  <mergeCells count="4">
    <mergeCell ref="E3:F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F4" sqref="F4:G4"/>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3" t="s">
        <v>136</v>
      </c>
      <c r="B2" s="153"/>
      <c r="C2" s="153"/>
      <c r="D2" s="153"/>
      <c r="E2" s="153"/>
      <c r="F2" s="153"/>
      <c r="G2" s="153"/>
      <c r="H2" s="153"/>
      <c r="L2" s="153"/>
      <c r="M2" s="153"/>
      <c r="N2" s="153"/>
      <c r="O2" s="153"/>
      <c r="P2" s="153"/>
      <c r="Q2" s="153"/>
    </row>
    <row r="3" spans="1:17" ht="19.5" customHeight="1" x14ac:dyDescent="0.2">
      <c r="A3" s="153"/>
      <c r="B3" s="153"/>
      <c r="C3" s="153"/>
      <c r="D3" s="153"/>
      <c r="E3" s="153"/>
      <c r="F3" s="153"/>
      <c r="G3" s="153"/>
      <c r="H3" s="153"/>
    </row>
    <row r="4" spans="1:17" x14ac:dyDescent="0.2">
      <c r="B4" s="5" t="s">
        <v>120</v>
      </c>
      <c r="C4" s="6"/>
      <c r="D4" s="5"/>
      <c r="E4" s="5"/>
      <c r="F4" s="134" t="s">
        <v>138</v>
      </c>
      <c r="G4" s="134"/>
      <c r="H4" s="18"/>
    </row>
    <row r="5" spans="1:17" ht="22.5" x14ac:dyDescent="0.2">
      <c r="B5" s="22" t="s">
        <v>1</v>
      </c>
      <c r="C5" s="156" t="s">
        <v>89</v>
      </c>
      <c r="D5" s="157"/>
      <c r="E5" s="73" t="s">
        <v>2</v>
      </c>
      <c r="F5" s="74" t="s">
        <v>3</v>
      </c>
      <c r="G5" s="74" t="s">
        <v>4</v>
      </c>
      <c r="H5" s="66"/>
    </row>
    <row r="6" spans="1:17" x14ac:dyDescent="0.2">
      <c r="B6" s="14">
        <v>0</v>
      </c>
      <c r="C6" s="158">
        <v>1</v>
      </c>
      <c r="D6" s="159"/>
      <c r="E6" s="58">
        <v>2</v>
      </c>
      <c r="F6" s="58">
        <v>3</v>
      </c>
      <c r="G6" s="58">
        <v>4</v>
      </c>
      <c r="H6" s="64"/>
    </row>
    <row r="7" spans="1:17" x14ac:dyDescent="0.2">
      <c r="B7" s="16" t="s">
        <v>5</v>
      </c>
      <c r="C7" s="160" t="s">
        <v>95</v>
      </c>
      <c r="D7" s="161"/>
      <c r="E7" s="79">
        <v>1097</v>
      </c>
      <c r="F7" s="79">
        <v>540</v>
      </c>
      <c r="G7" s="80">
        <f>E7+F7</f>
        <v>1637</v>
      </c>
      <c r="H7" s="63"/>
    </row>
    <row r="8" spans="1:17" x14ac:dyDescent="0.2">
      <c r="B8" s="16" t="s">
        <v>7</v>
      </c>
      <c r="C8" s="154" t="s">
        <v>96</v>
      </c>
      <c r="D8" s="155"/>
      <c r="E8" s="79">
        <v>391</v>
      </c>
      <c r="F8" s="79">
        <v>197</v>
      </c>
      <c r="G8" s="80">
        <f t="shared" ref="G8:G27" si="0">E8+F8</f>
        <v>588</v>
      </c>
      <c r="H8" s="63"/>
    </row>
    <row r="9" spans="1:17" x14ac:dyDescent="0.2">
      <c r="B9" s="16" t="s">
        <v>9</v>
      </c>
      <c r="C9" s="154" t="s">
        <v>97</v>
      </c>
      <c r="D9" s="155"/>
      <c r="E9" s="79">
        <v>412</v>
      </c>
      <c r="F9" s="79">
        <v>200</v>
      </c>
      <c r="G9" s="80">
        <f t="shared" si="0"/>
        <v>612</v>
      </c>
      <c r="H9" s="63"/>
    </row>
    <row r="10" spans="1:17" x14ac:dyDescent="0.2">
      <c r="B10" s="16" t="s">
        <v>11</v>
      </c>
      <c r="C10" s="154" t="s">
        <v>98</v>
      </c>
      <c r="D10" s="155"/>
      <c r="E10" s="79">
        <v>503</v>
      </c>
      <c r="F10" s="79">
        <v>257</v>
      </c>
      <c r="G10" s="80">
        <f t="shared" si="0"/>
        <v>760</v>
      </c>
      <c r="H10" s="63"/>
    </row>
    <row r="11" spans="1:17" x14ac:dyDescent="0.2">
      <c r="B11" s="16" t="s">
        <v>13</v>
      </c>
      <c r="C11" s="154" t="s">
        <v>99</v>
      </c>
      <c r="D11" s="155"/>
      <c r="E11" s="79">
        <v>666</v>
      </c>
      <c r="F11" s="79">
        <v>421</v>
      </c>
      <c r="G11" s="80">
        <f t="shared" si="0"/>
        <v>1087</v>
      </c>
      <c r="H11" s="63"/>
    </row>
    <row r="12" spans="1:17" x14ac:dyDescent="0.2">
      <c r="B12" s="16" t="s">
        <v>15</v>
      </c>
      <c r="C12" s="154" t="s">
        <v>100</v>
      </c>
      <c r="D12" s="155"/>
      <c r="E12" s="79">
        <v>245</v>
      </c>
      <c r="F12" s="79">
        <v>152</v>
      </c>
      <c r="G12" s="80">
        <f t="shared" si="0"/>
        <v>397</v>
      </c>
      <c r="H12" s="63"/>
    </row>
    <row r="13" spans="1:17" x14ac:dyDescent="0.2">
      <c r="B13" s="16" t="s">
        <v>17</v>
      </c>
      <c r="C13" s="162" t="s">
        <v>101</v>
      </c>
      <c r="D13" s="163"/>
      <c r="E13" s="79">
        <v>287</v>
      </c>
      <c r="F13" s="79">
        <v>157</v>
      </c>
      <c r="G13" s="80">
        <f t="shared" si="0"/>
        <v>444</v>
      </c>
      <c r="H13" s="63"/>
    </row>
    <row r="14" spans="1:17" x14ac:dyDescent="0.2">
      <c r="B14" s="59" t="s">
        <v>44</v>
      </c>
      <c r="C14" s="154" t="s">
        <v>102</v>
      </c>
      <c r="D14" s="155"/>
      <c r="E14" s="79">
        <v>1655</v>
      </c>
      <c r="F14" s="79">
        <v>978</v>
      </c>
      <c r="G14" s="80">
        <f t="shared" si="0"/>
        <v>2633</v>
      </c>
      <c r="H14" s="63"/>
      <c r="J14" s="60"/>
    </row>
    <row r="15" spans="1:17" x14ac:dyDescent="0.2">
      <c r="B15" s="59" t="s">
        <v>47</v>
      </c>
      <c r="C15" s="154" t="s">
        <v>103</v>
      </c>
      <c r="D15" s="155"/>
      <c r="E15" s="79">
        <v>125</v>
      </c>
      <c r="F15" s="79">
        <v>65</v>
      </c>
      <c r="G15" s="80">
        <f t="shared" si="0"/>
        <v>190</v>
      </c>
      <c r="H15" s="63"/>
    </row>
    <row r="16" spans="1:17" x14ac:dyDescent="0.2">
      <c r="B16" s="59" t="s">
        <v>50</v>
      </c>
      <c r="C16" s="154" t="s">
        <v>104</v>
      </c>
      <c r="D16" s="155"/>
      <c r="E16" s="79">
        <v>176</v>
      </c>
      <c r="F16" s="79">
        <v>98</v>
      </c>
      <c r="G16" s="80">
        <f t="shared" si="0"/>
        <v>274</v>
      </c>
      <c r="H16" s="63"/>
    </row>
    <row r="17" spans="2:8" x14ac:dyDescent="0.2">
      <c r="B17" s="59" t="s">
        <v>53</v>
      </c>
      <c r="C17" s="154" t="s">
        <v>105</v>
      </c>
      <c r="D17" s="155"/>
      <c r="E17" s="79">
        <v>172</v>
      </c>
      <c r="F17" s="79">
        <v>72</v>
      </c>
      <c r="G17" s="80">
        <f t="shared" si="0"/>
        <v>244</v>
      </c>
      <c r="H17" s="63"/>
    </row>
    <row r="18" spans="2:8" x14ac:dyDescent="0.2">
      <c r="B18" s="59" t="s">
        <v>56</v>
      </c>
      <c r="C18" s="154" t="s">
        <v>106</v>
      </c>
      <c r="D18" s="155"/>
      <c r="E18" s="79">
        <v>467</v>
      </c>
      <c r="F18" s="79">
        <v>142</v>
      </c>
      <c r="G18" s="80">
        <f t="shared" si="0"/>
        <v>609</v>
      </c>
      <c r="H18" s="63"/>
    </row>
    <row r="19" spans="2:8" x14ac:dyDescent="0.2">
      <c r="B19" s="59" t="s">
        <v>59</v>
      </c>
      <c r="C19" s="154" t="s">
        <v>107</v>
      </c>
      <c r="D19" s="155"/>
      <c r="E19" s="79">
        <v>644</v>
      </c>
      <c r="F19" s="79">
        <v>251</v>
      </c>
      <c r="G19" s="80">
        <f t="shared" si="0"/>
        <v>895</v>
      </c>
      <c r="H19" s="63"/>
    </row>
    <row r="20" spans="2:8" x14ac:dyDescent="0.2">
      <c r="B20" s="59" t="s">
        <v>62</v>
      </c>
      <c r="C20" s="154" t="s">
        <v>108</v>
      </c>
      <c r="D20" s="155"/>
      <c r="E20" s="79">
        <v>941</v>
      </c>
      <c r="F20" s="79">
        <v>382</v>
      </c>
      <c r="G20" s="80">
        <f t="shared" si="0"/>
        <v>1323</v>
      </c>
      <c r="H20" s="63"/>
    </row>
    <row r="21" spans="2:8" x14ac:dyDescent="0.2">
      <c r="B21" s="59" t="s">
        <v>65</v>
      </c>
      <c r="C21" s="154" t="s">
        <v>109</v>
      </c>
      <c r="D21" s="155"/>
      <c r="E21" s="79">
        <v>326</v>
      </c>
      <c r="F21" s="79">
        <v>189</v>
      </c>
      <c r="G21" s="80">
        <f t="shared" si="0"/>
        <v>515</v>
      </c>
      <c r="H21" s="63"/>
    </row>
    <row r="22" spans="2:8" x14ac:dyDescent="0.2">
      <c r="B22" s="59" t="s">
        <v>68</v>
      </c>
      <c r="C22" s="154" t="s">
        <v>110</v>
      </c>
      <c r="D22" s="155"/>
      <c r="E22" s="79">
        <v>371</v>
      </c>
      <c r="F22" s="79">
        <v>166</v>
      </c>
      <c r="G22" s="80">
        <f t="shared" si="0"/>
        <v>537</v>
      </c>
      <c r="H22" s="63"/>
    </row>
    <row r="23" spans="2:8" x14ac:dyDescent="0.2">
      <c r="B23" s="59" t="s">
        <v>71</v>
      </c>
      <c r="C23" s="154" t="s">
        <v>111</v>
      </c>
      <c r="D23" s="155"/>
      <c r="E23" s="79">
        <v>1972</v>
      </c>
      <c r="F23" s="79">
        <v>957</v>
      </c>
      <c r="G23" s="80">
        <f t="shared" si="0"/>
        <v>2929</v>
      </c>
      <c r="H23" s="63"/>
    </row>
    <row r="24" spans="2:8" x14ac:dyDescent="0.2">
      <c r="B24" s="59" t="s">
        <v>74</v>
      </c>
      <c r="C24" s="154" t="s">
        <v>112</v>
      </c>
      <c r="D24" s="155"/>
      <c r="E24" s="79">
        <v>1211</v>
      </c>
      <c r="F24" s="79">
        <v>799</v>
      </c>
      <c r="G24" s="80">
        <f t="shared" si="0"/>
        <v>2010</v>
      </c>
      <c r="H24" s="63"/>
    </row>
    <row r="25" spans="2:8" x14ac:dyDescent="0.2">
      <c r="B25" s="59" t="s">
        <v>77</v>
      </c>
      <c r="C25" s="154" t="s">
        <v>113</v>
      </c>
      <c r="D25" s="155"/>
      <c r="E25" s="79">
        <v>506</v>
      </c>
      <c r="F25" s="79">
        <v>267</v>
      </c>
      <c r="G25" s="80">
        <f t="shared" si="0"/>
        <v>773</v>
      </c>
      <c r="H25" s="63"/>
    </row>
    <row r="26" spans="2:8" x14ac:dyDescent="0.2">
      <c r="B26" s="59" t="s">
        <v>80</v>
      </c>
      <c r="C26" s="154" t="s">
        <v>114</v>
      </c>
      <c r="D26" s="155"/>
      <c r="E26" s="79">
        <v>438</v>
      </c>
      <c r="F26" s="79">
        <v>250</v>
      </c>
      <c r="G26" s="80">
        <f t="shared" si="0"/>
        <v>688</v>
      </c>
      <c r="H26" s="63"/>
    </row>
    <row r="27" spans="2:8" x14ac:dyDescent="0.2">
      <c r="B27" s="59" t="s">
        <v>83</v>
      </c>
      <c r="C27" s="154" t="s">
        <v>115</v>
      </c>
      <c r="D27" s="155"/>
      <c r="E27" s="79">
        <v>5268</v>
      </c>
      <c r="F27" s="79">
        <v>2960</v>
      </c>
      <c r="G27" s="80">
        <f t="shared" si="0"/>
        <v>8228</v>
      </c>
      <c r="H27" s="63"/>
    </row>
    <row r="28" spans="2:8" ht="20.25" customHeight="1" x14ac:dyDescent="0.2">
      <c r="B28" s="165" t="s">
        <v>19</v>
      </c>
      <c r="C28" s="166"/>
      <c r="D28" s="167"/>
      <c r="E28" s="81">
        <f>SUM(E7:E27)</f>
        <v>17873</v>
      </c>
      <c r="F28" s="81">
        <f t="shared" ref="F28:G28" si="1">SUM(F7:F27)</f>
        <v>9500</v>
      </c>
      <c r="G28" s="81">
        <f t="shared" si="1"/>
        <v>27373</v>
      </c>
      <c r="H28" s="64"/>
    </row>
    <row r="29" spans="2:8" x14ac:dyDescent="0.2">
      <c r="B29" s="83"/>
    </row>
    <row r="30" spans="2:8" x14ac:dyDescent="0.2">
      <c r="B30" s="164"/>
      <c r="C30" s="164"/>
      <c r="D30" s="164"/>
      <c r="E30" s="164"/>
      <c r="F30" s="164"/>
      <c r="G30" s="164"/>
    </row>
    <row r="31" spans="2:8" x14ac:dyDescent="0.2">
      <c r="B31" s="164"/>
      <c r="C31" s="164"/>
      <c r="D31" s="164"/>
      <c r="E31" s="164"/>
      <c r="F31" s="164"/>
      <c r="G31" s="164"/>
    </row>
  </sheetData>
  <mergeCells count="28">
    <mergeCell ref="B30:G31"/>
    <mergeCell ref="C24:D24"/>
    <mergeCell ref="C25:D25"/>
    <mergeCell ref="C26:D26"/>
    <mergeCell ref="C27:D27"/>
    <mergeCell ref="B28:D28"/>
    <mergeCell ref="C23:D23"/>
    <mergeCell ref="C12:D12"/>
    <mergeCell ref="C13:D13"/>
    <mergeCell ref="C14:D14"/>
    <mergeCell ref="C15:D15"/>
    <mergeCell ref="C16:D16"/>
    <mergeCell ref="C17:D17"/>
    <mergeCell ref="C18:D18"/>
    <mergeCell ref="C19:D19"/>
    <mergeCell ref="C20:D20"/>
    <mergeCell ref="C21:D21"/>
    <mergeCell ref="C22:D22"/>
    <mergeCell ref="L2:Q2"/>
    <mergeCell ref="C11:D11"/>
    <mergeCell ref="F4:G4"/>
    <mergeCell ref="C5:D5"/>
    <mergeCell ref="C6:D6"/>
    <mergeCell ref="C7:D7"/>
    <mergeCell ref="C8:D8"/>
    <mergeCell ref="C9:D9"/>
    <mergeCell ref="C10:D10"/>
    <mergeCell ref="A2:H3"/>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E3" sqref="E3:F3"/>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8" t="s">
        <v>127</v>
      </c>
      <c r="B1" s="168"/>
      <c r="C1" s="168"/>
      <c r="D1" s="168"/>
      <c r="E1" s="168"/>
      <c r="F1" s="168"/>
      <c r="G1" s="21"/>
    </row>
    <row r="2" spans="1:8" ht="7.5" customHeight="1" x14ac:dyDescent="0.2">
      <c r="A2" s="57"/>
      <c r="B2" s="57"/>
      <c r="C2" s="57"/>
      <c r="D2" s="57"/>
      <c r="E2" s="57"/>
      <c r="F2" s="57"/>
      <c r="G2" s="57"/>
    </row>
    <row r="3" spans="1:8" ht="15" customHeight="1" x14ac:dyDescent="0.2">
      <c r="A3" s="5" t="s">
        <v>121</v>
      </c>
      <c r="B3" s="6"/>
      <c r="C3" s="5"/>
      <c r="D3" s="5"/>
      <c r="E3" s="134" t="s">
        <v>138</v>
      </c>
      <c r="F3" s="134"/>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2628</v>
      </c>
      <c r="E6" s="116">
        <v>1243</v>
      </c>
      <c r="F6" s="117">
        <f>SUM(D6:E6)</f>
        <v>3871</v>
      </c>
      <c r="G6" s="63"/>
      <c r="H6" s="64"/>
    </row>
    <row r="7" spans="1:8" x14ac:dyDescent="0.2">
      <c r="A7" s="90" t="s">
        <v>7</v>
      </c>
      <c r="B7" s="67" t="s">
        <v>32</v>
      </c>
      <c r="C7" s="68" t="s">
        <v>33</v>
      </c>
      <c r="D7" s="116">
        <v>372</v>
      </c>
      <c r="E7" s="116">
        <v>37</v>
      </c>
      <c r="F7" s="117">
        <f t="shared" ref="F7:F27" si="0">SUM(D7:E7)</f>
        <v>409</v>
      </c>
      <c r="G7" s="63"/>
      <c r="H7" s="64"/>
    </row>
    <row r="8" spans="1:8" x14ac:dyDescent="0.2">
      <c r="A8" s="91" t="s">
        <v>9</v>
      </c>
      <c r="B8" s="67" t="s">
        <v>34</v>
      </c>
      <c r="C8" s="68" t="s">
        <v>35</v>
      </c>
      <c r="D8" s="116">
        <v>20592</v>
      </c>
      <c r="E8" s="116">
        <v>9417</v>
      </c>
      <c r="F8" s="117">
        <f t="shared" si="0"/>
        <v>30009</v>
      </c>
      <c r="G8" s="63"/>
      <c r="H8" s="64"/>
    </row>
    <row r="9" spans="1:8" x14ac:dyDescent="0.2">
      <c r="A9" s="91" t="s">
        <v>11</v>
      </c>
      <c r="B9" s="67" t="s">
        <v>36</v>
      </c>
      <c r="C9" s="69" t="s">
        <v>37</v>
      </c>
      <c r="D9" s="116">
        <v>1182</v>
      </c>
      <c r="E9" s="116">
        <v>336</v>
      </c>
      <c r="F9" s="117">
        <f t="shared" si="0"/>
        <v>1518</v>
      </c>
      <c r="G9" s="63"/>
      <c r="H9" s="64"/>
    </row>
    <row r="10" spans="1:8" ht="27.75" customHeight="1" x14ac:dyDescent="0.2">
      <c r="A10" s="91" t="s">
        <v>13</v>
      </c>
      <c r="B10" s="67" t="s">
        <v>38</v>
      </c>
      <c r="C10" s="69" t="s">
        <v>117</v>
      </c>
      <c r="D10" s="116">
        <v>1115</v>
      </c>
      <c r="E10" s="116">
        <v>401</v>
      </c>
      <c r="F10" s="117">
        <f t="shared" si="0"/>
        <v>1516</v>
      </c>
      <c r="G10" s="63"/>
      <c r="H10" s="64"/>
    </row>
    <row r="11" spans="1:8" ht="15" customHeight="1" x14ac:dyDescent="0.2">
      <c r="A11" s="91" t="s">
        <v>15</v>
      </c>
      <c r="B11" s="67" t="s">
        <v>40</v>
      </c>
      <c r="C11" s="69" t="s">
        <v>41</v>
      </c>
      <c r="D11" s="116">
        <v>12454</v>
      </c>
      <c r="E11" s="116">
        <v>1920</v>
      </c>
      <c r="F11" s="117">
        <f t="shared" si="0"/>
        <v>14374</v>
      </c>
      <c r="G11" s="63"/>
      <c r="H11" s="64"/>
    </row>
    <row r="12" spans="1:8" ht="22.5" x14ac:dyDescent="0.2">
      <c r="A12" s="91" t="s">
        <v>17</v>
      </c>
      <c r="B12" s="67" t="s">
        <v>42</v>
      </c>
      <c r="C12" s="69" t="s">
        <v>118</v>
      </c>
      <c r="D12" s="116">
        <v>15064</v>
      </c>
      <c r="E12" s="116">
        <v>16185</v>
      </c>
      <c r="F12" s="117">
        <f t="shared" si="0"/>
        <v>31249</v>
      </c>
      <c r="G12" s="63"/>
      <c r="H12" s="64"/>
    </row>
    <row r="13" spans="1:8" x14ac:dyDescent="0.2">
      <c r="A13" s="39" t="s">
        <v>44</v>
      </c>
      <c r="B13" s="67" t="s">
        <v>45</v>
      </c>
      <c r="C13" s="68" t="s">
        <v>46</v>
      </c>
      <c r="D13" s="116">
        <v>6584</v>
      </c>
      <c r="E13" s="116">
        <v>2109</v>
      </c>
      <c r="F13" s="117">
        <f t="shared" si="0"/>
        <v>8693</v>
      </c>
      <c r="G13" s="63"/>
      <c r="H13" s="64"/>
    </row>
    <row r="14" spans="1:8" ht="22.5" x14ac:dyDescent="0.2">
      <c r="A14" s="39" t="s">
        <v>47</v>
      </c>
      <c r="B14" s="67" t="s">
        <v>48</v>
      </c>
      <c r="C14" s="69" t="s">
        <v>49</v>
      </c>
      <c r="D14" s="116">
        <v>6678</v>
      </c>
      <c r="E14" s="116">
        <v>7194</v>
      </c>
      <c r="F14" s="117">
        <f t="shared" si="0"/>
        <v>13872</v>
      </c>
      <c r="G14" s="63"/>
      <c r="H14" s="64"/>
    </row>
    <row r="15" spans="1:8" ht="15" customHeight="1" x14ac:dyDescent="0.2">
      <c r="A15" s="39" t="s">
        <v>50</v>
      </c>
      <c r="B15" s="67" t="s">
        <v>51</v>
      </c>
      <c r="C15" s="68" t="s">
        <v>52</v>
      </c>
      <c r="D15" s="116">
        <v>9354</v>
      </c>
      <c r="E15" s="116">
        <v>5073</v>
      </c>
      <c r="F15" s="117">
        <f t="shared" si="0"/>
        <v>14427</v>
      </c>
      <c r="G15" s="63"/>
      <c r="H15" s="64"/>
    </row>
    <row r="16" spans="1:8" x14ac:dyDescent="0.2">
      <c r="A16" s="39" t="s">
        <v>53</v>
      </c>
      <c r="B16" s="67" t="s">
        <v>54</v>
      </c>
      <c r="C16" s="68" t="s">
        <v>55</v>
      </c>
      <c r="D16" s="116">
        <v>1286</v>
      </c>
      <c r="E16" s="116">
        <v>2646</v>
      </c>
      <c r="F16" s="117">
        <f t="shared" si="0"/>
        <v>3932</v>
      </c>
      <c r="G16" s="63"/>
      <c r="H16" s="64"/>
    </row>
    <row r="17" spans="1:8" ht="15" customHeight="1" x14ac:dyDescent="0.2">
      <c r="A17" s="39" t="s">
        <v>56</v>
      </c>
      <c r="B17" s="67" t="s">
        <v>57</v>
      </c>
      <c r="C17" s="68" t="s">
        <v>58</v>
      </c>
      <c r="D17" s="116">
        <v>806</v>
      </c>
      <c r="E17" s="116">
        <v>504</v>
      </c>
      <c r="F17" s="117">
        <f t="shared" si="0"/>
        <v>1310</v>
      </c>
      <c r="G17" s="63"/>
      <c r="H17" s="64"/>
    </row>
    <row r="18" spans="1:8" ht="15" customHeight="1" x14ac:dyDescent="0.2">
      <c r="A18" s="39" t="s">
        <v>59</v>
      </c>
      <c r="B18" s="67" t="s">
        <v>60</v>
      </c>
      <c r="C18" s="68" t="s">
        <v>61</v>
      </c>
      <c r="D18" s="116">
        <v>6888</v>
      </c>
      <c r="E18" s="116">
        <v>7791</v>
      </c>
      <c r="F18" s="117">
        <f t="shared" si="0"/>
        <v>14679</v>
      </c>
      <c r="G18" s="63"/>
      <c r="H18" s="64"/>
    </row>
    <row r="19" spans="1:8" x14ac:dyDescent="0.2">
      <c r="A19" s="39" t="s">
        <v>62</v>
      </c>
      <c r="B19" s="67" t="s">
        <v>63</v>
      </c>
      <c r="C19" s="69" t="s">
        <v>64</v>
      </c>
      <c r="D19" s="116">
        <v>2901</v>
      </c>
      <c r="E19" s="116">
        <v>2568</v>
      </c>
      <c r="F19" s="117">
        <f t="shared" si="0"/>
        <v>5469</v>
      </c>
      <c r="G19" s="63"/>
      <c r="H19" s="64"/>
    </row>
    <row r="20" spans="1:8" x14ac:dyDescent="0.2">
      <c r="A20" s="39" t="s">
        <v>65</v>
      </c>
      <c r="B20" s="67" t="s">
        <v>66</v>
      </c>
      <c r="C20" s="69" t="s">
        <v>67</v>
      </c>
      <c r="D20" s="116">
        <v>4106</v>
      </c>
      <c r="E20" s="116">
        <v>3424</v>
      </c>
      <c r="F20" s="117">
        <f t="shared" si="0"/>
        <v>7530</v>
      </c>
      <c r="G20" s="63"/>
      <c r="H20" s="64"/>
    </row>
    <row r="21" spans="1:8" x14ac:dyDescent="0.2">
      <c r="A21" s="39" t="s">
        <v>68</v>
      </c>
      <c r="B21" s="67" t="s">
        <v>69</v>
      </c>
      <c r="C21" s="68" t="s">
        <v>70</v>
      </c>
      <c r="D21" s="116">
        <v>641</v>
      </c>
      <c r="E21" s="116">
        <v>3341</v>
      </c>
      <c r="F21" s="117">
        <f t="shared" si="0"/>
        <v>3982</v>
      </c>
      <c r="G21" s="63"/>
      <c r="H21" s="64"/>
    </row>
    <row r="22" spans="1:8" x14ac:dyDescent="0.2">
      <c r="A22" s="39" t="s">
        <v>71</v>
      </c>
      <c r="B22" s="67" t="s">
        <v>72</v>
      </c>
      <c r="C22" s="69" t="s">
        <v>73</v>
      </c>
      <c r="D22" s="116">
        <v>4216</v>
      </c>
      <c r="E22" s="116">
        <v>13089</v>
      </c>
      <c r="F22" s="117">
        <f t="shared" si="0"/>
        <v>17305</v>
      </c>
      <c r="G22" s="63"/>
      <c r="H22" s="64"/>
    </row>
    <row r="23" spans="1:8" ht="15" customHeight="1" x14ac:dyDescent="0.2">
      <c r="A23" s="39" t="s">
        <v>74</v>
      </c>
      <c r="B23" s="67" t="s">
        <v>75</v>
      </c>
      <c r="C23" s="68" t="s">
        <v>76</v>
      </c>
      <c r="D23" s="116">
        <v>1222</v>
      </c>
      <c r="E23" s="116">
        <v>1767</v>
      </c>
      <c r="F23" s="117">
        <f t="shared" si="0"/>
        <v>2989</v>
      </c>
      <c r="G23" s="63"/>
      <c r="H23" s="64"/>
    </row>
    <row r="24" spans="1:8" ht="15" customHeight="1" x14ac:dyDescent="0.2">
      <c r="A24" s="39" t="s">
        <v>77</v>
      </c>
      <c r="B24" s="67" t="s">
        <v>78</v>
      </c>
      <c r="C24" s="68" t="s">
        <v>79</v>
      </c>
      <c r="D24" s="116">
        <v>1243</v>
      </c>
      <c r="E24" s="116">
        <v>4356</v>
      </c>
      <c r="F24" s="117">
        <f t="shared" si="0"/>
        <v>5599</v>
      </c>
      <c r="G24" s="63"/>
      <c r="H24" s="64"/>
    </row>
    <row r="25" spans="1:8" ht="39" customHeight="1" x14ac:dyDescent="0.2">
      <c r="A25" s="39" t="s">
        <v>80</v>
      </c>
      <c r="B25" s="67" t="s">
        <v>81</v>
      </c>
      <c r="C25" s="69" t="s">
        <v>82</v>
      </c>
      <c r="D25" s="116">
        <v>24</v>
      </c>
      <c r="E25" s="116">
        <v>137</v>
      </c>
      <c r="F25" s="117">
        <f t="shared" si="0"/>
        <v>161</v>
      </c>
      <c r="G25" s="63"/>
      <c r="H25" s="64"/>
    </row>
    <row r="26" spans="1:8" x14ac:dyDescent="0.2">
      <c r="A26" s="39" t="s">
        <v>83</v>
      </c>
      <c r="B26" s="67" t="s">
        <v>84</v>
      </c>
      <c r="C26" s="69" t="s">
        <v>85</v>
      </c>
      <c r="D26" s="116">
        <v>13</v>
      </c>
      <c r="E26" s="116">
        <v>21</v>
      </c>
      <c r="F26" s="117">
        <f t="shared" si="0"/>
        <v>34</v>
      </c>
      <c r="G26" s="63"/>
      <c r="H26" s="64"/>
    </row>
    <row r="27" spans="1:8" ht="15" customHeight="1" x14ac:dyDescent="0.2">
      <c r="A27" s="92" t="s">
        <v>86</v>
      </c>
      <c r="B27" s="70"/>
      <c r="C27" s="87" t="s">
        <v>87</v>
      </c>
      <c r="D27" s="116">
        <v>104</v>
      </c>
      <c r="E27" s="116">
        <v>72</v>
      </c>
      <c r="F27" s="117">
        <f t="shared" si="0"/>
        <v>176</v>
      </c>
      <c r="G27" s="63"/>
      <c r="H27" s="64"/>
    </row>
    <row r="28" spans="1:8" ht="21" customHeight="1" x14ac:dyDescent="0.2">
      <c r="A28" s="150" t="s">
        <v>19</v>
      </c>
      <c r="B28" s="151"/>
      <c r="C28" s="151"/>
      <c r="D28" s="102">
        <f>SUM(D6:D27)</f>
        <v>99473</v>
      </c>
      <c r="E28" s="102">
        <f t="shared" ref="E28:F28" si="1">SUM(E6:E27)</f>
        <v>83631</v>
      </c>
      <c r="F28" s="102">
        <f t="shared" si="1"/>
        <v>183104</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0" t="s">
        <v>123</v>
      </c>
      <c r="B49" s="170"/>
      <c r="C49" s="170"/>
      <c r="D49" s="170"/>
      <c r="E49" s="170"/>
      <c r="F49" s="170"/>
      <c r="G49" s="77"/>
    </row>
    <row r="50" spans="1:9" ht="70.5" customHeight="1" x14ac:dyDescent="0.2">
      <c r="A50" s="170" t="s">
        <v>124</v>
      </c>
      <c r="B50" s="170"/>
      <c r="C50" s="170"/>
      <c r="D50" s="170"/>
      <c r="E50" s="170"/>
      <c r="F50" s="170"/>
      <c r="G50" s="78"/>
    </row>
    <row r="51" spans="1:9" ht="22.5" customHeight="1" x14ac:dyDescent="0.2">
      <c r="A51" s="169" t="s">
        <v>125</v>
      </c>
      <c r="B51" s="169"/>
      <c r="C51" s="169"/>
      <c r="D51" s="169"/>
      <c r="E51" s="169"/>
      <c r="F51" s="169"/>
      <c r="G51" s="82"/>
      <c r="H51" s="82"/>
      <c r="I51" s="82"/>
    </row>
  </sheetData>
  <mergeCells count="6">
    <mergeCell ref="A1:F1"/>
    <mergeCell ref="E3:F3"/>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8" t="s">
        <v>128</v>
      </c>
      <c r="B2" s="168"/>
      <c r="C2" s="168"/>
      <c r="D2" s="168"/>
      <c r="E2" s="168"/>
      <c r="F2" s="168"/>
      <c r="G2" s="168"/>
      <c r="H2" s="168"/>
    </row>
    <row r="3" spans="1:16" ht="5.25" customHeight="1" x14ac:dyDescent="0.2">
      <c r="B3" s="76"/>
      <c r="C3" s="76"/>
      <c r="D3" s="76"/>
      <c r="E3" s="76"/>
      <c r="F3" s="76"/>
      <c r="G3" s="76"/>
      <c r="H3" s="21"/>
    </row>
    <row r="4" spans="1:16" x14ac:dyDescent="0.2">
      <c r="B4" s="5" t="s">
        <v>122</v>
      </c>
      <c r="C4" s="6"/>
      <c r="D4" s="5"/>
      <c r="E4" s="5"/>
      <c r="F4" s="134" t="str">
        <f>'T 6.'!F4:G4</f>
        <v>Stanje: 30. studenoga 2023.</v>
      </c>
      <c r="G4" s="134"/>
      <c r="H4" s="18"/>
    </row>
    <row r="5" spans="1:16" ht="22.5" x14ac:dyDescent="0.2">
      <c r="B5" s="22" t="s">
        <v>1</v>
      </c>
      <c r="C5" s="156" t="s">
        <v>89</v>
      </c>
      <c r="D5" s="157"/>
      <c r="E5" s="73" t="s">
        <v>2</v>
      </c>
      <c r="F5" s="74" t="s">
        <v>3</v>
      </c>
      <c r="G5" s="74" t="s">
        <v>4</v>
      </c>
      <c r="H5" s="66"/>
    </row>
    <row r="6" spans="1:16" x14ac:dyDescent="0.2">
      <c r="B6" s="14">
        <v>0</v>
      </c>
      <c r="C6" s="158">
        <v>1</v>
      </c>
      <c r="D6" s="159"/>
      <c r="E6" s="58">
        <v>2</v>
      </c>
      <c r="F6" s="58">
        <v>3</v>
      </c>
      <c r="G6" s="58">
        <v>4</v>
      </c>
      <c r="H6" s="64"/>
      <c r="K6" s="168"/>
      <c r="L6" s="168"/>
      <c r="M6" s="168"/>
      <c r="N6" s="168"/>
      <c r="O6" s="168"/>
      <c r="P6" s="168"/>
    </row>
    <row r="7" spans="1:16" x14ac:dyDescent="0.2">
      <c r="B7" s="16" t="s">
        <v>5</v>
      </c>
      <c r="C7" s="160" t="s">
        <v>95</v>
      </c>
      <c r="D7" s="161"/>
      <c r="E7" s="79">
        <v>7617</v>
      </c>
      <c r="F7" s="79">
        <v>4647</v>
      </c>
      <c r="G7" s="80">
        <f>SUM(E7:F7)</f>
        <v>12264</v>
      </c>
      <c r="H7" s="63"/>
    </row>
    <row r="8" spans="1:16" x14ac:dyDescent="0.2">
      <c r="B8" s="16" t="s">
        <v>7</v>
      </c>
      <c r="C8" s="154" t="s">
        <v>96</v>
      </c>
      <c r="D8" s="155"/>
      <c r="E8" s="79">
        <v>2950</v>
      </c>
      <c r="F8" s="79">
        <v>2177</v>
      </c>
      <c r="G8" s="80">
        <f t="shared" ref="G8:G27" si="0">SUM(E8:F8)</f>
        <v>5127</v>
      </c>
      <c r="H8" s="63"/>
    </row>
    <row r="9" spans="1:16" x14ac:dyDescent="0.2">
      <c r="B9" s="16" t="s">
        <v>9</v>
      </c>
      <c r="C9" s="154" t="s">
        <v>97</v>
      </c>
      <c r="D9" s="155"/>
      <c r="E9" s="79">
        <v>2344</v>
      </c>
      <c r="F9" s="79">
        <v>2044</v>
      </c>
      <c r="G9" s="80">
        <f t="shared" si="0"/>
        <v>4388</v>
      </c>
      <c r="H9" s="63"/>
    </row>
    <row r="10" spans="1:16" x14ac:dyDescent="0.2">
      <c r="B10" s="16" t="s">
        <v>11</v>
      </c>
      <c r="C10" s="154" t="s">
        <v>98</v>
      </c>
      <c r="D10" s="155"/>
      <c r="E10" s="79">
        <v>1964</v>
      </c>
      <c r="F10" s="79">
        <v>1548</v>
      </c>
      <c r="G10" s="80">
        <f t="shared" si="0"/>
        <v>3512</v>
      </c>
      <c r="H10" s="63"/>
    </row>
    <row r="11" spans="1:16" x14ac:dyDescent="0.2">
      <c r="B11" s="16" t="s">
        <v>13</v>
      </c>
      <c r="C11" s="154" t="s">
        <v>99</v>
      </c>
      <c r="D11" s="155"/>
      <c r="E11" s="79">
        <v>5591</v>
      </c>
      <c r="F11" s="79">
        <v>4220</v>
      </c>
      <c r="G11" s="80">
        <f t="shared" si="0"/>
        <v>9811</v>
      </c>
      <c r="H11" s="63"/>
    </row>
    <row r="12" spans="1:16" x14ac:dyDescent="0.2">
      <c r="B12" s="16" t="s">
        <v>15</v>
      </c>
      <c r="C12" s="154" t="s">
        <v>100</v>
      </c>
      <c r="D12" s="155"/>
      <c r="E12" s="79">
        <v>2281</v>
      </c>
      <c r="F12" s="79">
        <v>1828</v>
      </c>
      <c r="G12" s="80">
        <f t="shared" si="0"/>
        <v>4109</v>
      </c>
      <c r="H12" s="63"/>
    </row>
    <row r="13" spans="1:16" x14ac:dyDescent="0.2">
      <c r="B13" s="16" t="s">
        <v>17</v>
      </c>
      <c r="C13" s="162" t="s">
        <v>101</v>
      </c>
      <c r="D13" s="163"/>
      <c r="E13" s="79">
        <v>2107</v>
      </c>
      <c r="F13" s="79">
        <v>1588</v>
      </c>
      <c r="G13" s="80">
        <f t="shared" si="0"/>
        <v>3695</v>
      </c>
      <c r="H13" s="63"/>
    </row>
    <row r="14" spans="1:16" x14ac:dyDescent="0.2">
      <c r="B14" s="59" t="s">
        <v>44</v>
      </c>
      <c r="C14" s="154" t="s">
        <v>102</v>
      </c>
      <c r="D14" s="155"/>
      <c r="E14" s="79">
        <v>5381</v>
      </c>
      <c r="F14" s="79">
        <v>5091</v>
      </c>
      <c r="G14" s="80">
        <f t="shared" si="0"/>
        <v>10472</v>
      </c>
      <c r="H14" s="63"/>
      <c r="J14" s="60"/>
    </row>
    <row r="15" spans="1:16" x14ac:dyDescent="0.2">
      <c r="B15" s="59" t="s">
        <v>47</v>
      </c>
      <c r="C15" s="154" t="s">
        <v>103</v>
      </c>
      <c r="D15" s="155"/>
      <c r="E15" s="79">
        <v>703</v>
      </c>
      <c r="F15" s="79">
        <v>608</v>
      </c>
      <c r="G15" s="80">
        <f t="shared" si="0"/>
        <v>1311</v>
      </c>
      <c r="H15" s="63"/>
    </row>
    <row r="16" spans="1:16" x14ac:dyDescent="0.2">
      <c r="B16" s="59" t="s">
        <v>50</v>
      </c>
      <c r="C16" s="154" t="s">
        <v>104</v>
      </c>
      <c r="D16" s="155"/>
      <c r="E16" s="79">
        <v>1304</v>
      </c>
      <c r="F16" s="79">
        <v>1038</v>
      </c>
      <c r="G16" s="80">
        <f t="shared" si="0"/>
        <v>2342</v>
      </c>
      <c r="H16" s="63"/>
    </row>
    <row r="17" spans="2:8" x14ac:dyDescent="0.2">
      <c r="B17" s="59" t="s">
        <v>53</v>
      </c>
      <c r="C17" s="154" t="s">
        <v>105</v>
      </c>
      <c r="D17" s="155"/>
      <c r="E17" s="79">
        <v>1278</v>
      </c>
      <c r="F17" s="79">
        <v>912</v>
      </c>
      <c r="G17" s="80">
        <f t="shared" si="0"/>
        <v>2190</v>
      </c>
      <c r="H17" s="63"/>
    </row>
    <row r="18" spans="2:8" x14ac:dyDescent="0.2">
      <c r="B18" s="59" t="s">
        <v>56</v>
      </c>
      <c r="C18" s="154" t="s">
        <v>106</v>
      </c>
      <c r="D18" s="155"/>
      <c r="E18" s="79">
        <v>3033</v>
      </c>
      <c r="F18" s="79">
        <v>1922</v>
      </c>
      <c r="G18" s="80">
        <f t="shared" si="0"/>
        <v>4955</v>
      </c>
      <c r="H18" s="63"/>
    </row>
    <row r="19" spans="2:8" x14ac:dyDescent="0.2">
      <c r="B19" s="59" t="s">
        <v>59</v>
      </c>
      <c r="C19" s="154" t="s">
        <v>107</v>
      </c>
      <c r="D19" s="155"/>
      <c r="E19" s="79">
        <v>3035</v>
      </c>
      <c r="F19" s="79">
        <v>2819</v>
      </c>
      <c r="G19" s="80">
        <f t="shared" si="0"/>
        <v>5854</v>
      </c>
      <c r="H19" s="63"/>
    </row>
    <row r="20" spans="2:8" x14ac:dyDescent="0.2">
      <c r="B20" s="59" t="s">
        <v>62</v>
      </c>
      <c r="C20" s="154" t="s">
        <v>108</v>
      </c>
      <c r="D20" s="155"/>
      <c r="E20" s="79">
        <v>6514</v>
      </c>
      <c r="F20" s="79">
        <v>4924</v>
      </c>
      <c r="G20" s="80">
        <f t="shared" si="0"/>
        <v>11438</v>
      </c>
      <c r="H20" s="63"/>
    </row>
    <row r="21" spans="2:8" x14ac:dyDescent="0.2">
      <c r="B21" s="59" t="s">
        <v>65</v>
      </c>
      <c r="C21" s="154" t="s">
        <v>109</v>
      </c>
      <c r="D21" s="155"/>
      <c r="E21" s="79">
        <v>1531</v>
      </c>
      <c r="F21" s="79">
        <v>1445</v>
      </c>
      <c r="G21" s="80">
        <f t="shared" si="0"/>
        <v>2976</v>
      </c>
      <c r="H21" s="63"/>
    </row>
    <row r="22" spans="2:8" x14ac:dyDescent="0.2">
      <c r="B22" s="59" t="s">
        <v>68</v>
      </c>
      <c r="C22" s="154" t="s">
        <v>110</v>
      </c>
      <c r="D22" s="155"/>
      <c r="E22" s="79">
        <v>2579</v>
      </c>
      <c r="F22" s="79">
        <v>2162</v>
      </c>
      <c r="G22" s="80">
        <f t="shared" si="0"/>
        <v>4741</v>
      </c>
      <c r="H22" s="63"/>
    </row>
    <row r="23" spans="2:8" x14ac:dyDescent="0.2">
      <c r="B23" s="59" t="s">
        <v>71</v>
      </c>
      <c r="C23" s="154" t="s">
        <v>111</v>
      </c>
      <c r="D23" s="155"/>
      <c r="E23" s="79">
        <v>8142</v>
      </c>
      <c r="F23" s="79">
        <v>7659</v>
      </c>
      <c r="G23" s="80">
        <f t="shared" si="0"/>
        <v>15801</v>
      </c>
      <c r="H23" s="63"/>
    </row>
    <row r="24" spans="2:8" x14ac:dyDescent="0.2">
      <c r="B24" s="59" t="s">
        <v>74</v>
      </c>
      <c r="C24" s="154" t="s">
        <v>112</v>
      </c>
      <c r="D24" s="155"/>
      <c r="E24" s="79">
        <v>4027</v>
      </c>
      <c r="F24" s="79">
        <v>3520</v>
      </c>
      <c r="G24" s="80">
        <f t="shared" si="0"/>
        <v>7547</v>
      </c>
      <c r="H24" s="63"/>
    </row>
    <row r="25" spans="2:8" x14ac:dyDescent="0.2">
      <c r="B25" s="59" t="s">
        <v>77</v>
      </c>
      <c r="C25" s="154" t="s">
        <v>113</v>
      </c>
      <c r="D25" s="155"/>
      <c r="E25" s="79">
        <v>1843</v>
      </c>
      <c r="F25" s="79">
        <v>1480</v>
      </c>
      <c r="G25" s="80">
        <f t="shared" si="0"/>
        <v>3323</v>
      </c>
      <c r="H25" s="63"/>
    </row>
    <row r="26" spans="2:8" x14ac:dyDescent="0.2">
      <c r="B26" s="59" t="s">
        <v>80</v>
      </c>
      <c r="C26" s="154" t="s">
        <v>114</v>
      </c>
      <c r="D26" s="155"/>
      <c r="E26" s="79">
        <v>3493</v>
      </c>
      <c r="F26" s="79">
        <v>2456</v>
      </c>
      <c r="G26" s="80">
        <f t="shared" si="0"/>
        <v>5949</v>
      </c>
      <c r="H26" s="63"/>
    </row>
    <row r="27" spans="2:8" x14ac:dyDescent="0.2">
      <c r="B27" s="59" t="s">
        <v>83</v>
      </c>
      <c r="C27" s="154" t="s">
        <v>115</v>
      </c>
      <c r="D27" s="155"/>
      <c r="E27" s="79">
        <v>31756</v>
      </c>
      <c r="F27" s="79">
        <v>29543</v>
      </c>
      <c r="G27" s="80">
        <f t="shared" si="0"/>
        <v>61299</v>
      </c>
      <c r="H27" s="63"/>
    </row>
    <row r="28" spans="2:8" ht="20.25" customHeight="1" x14ac:dyDescent="0.2">
      <c r="B28" s="165" t="s">
        <v>19</v>
      </c>
      <c r="C28" s="166"/>
      <c r="D28" s="167"/>
      <c r="E28" s="81">
        <f>SUM(E7:E27)</f>
        <v>99473</v>
      </c>
      <c r="F28" s="81">
        <f t="shared" ref="F28:G28" si="1">SUM(F7:F27)</f>
        <v>83631</v>
      </c>
      <c r="G28" s="81">
        <f t="shared" si="1"/>
        <v>183104</v>
      </c>
      <c r="H28" s="64"/>
    </row>
    <row r="54" spans="1:8" ht="24.75" customHeight="1" x14ac:dyDescent="0.2">
      <c r="A54" s="171" t="s">
        <v>123</v>
      </c>
      <c r="B54" s="171"/>
      <c r="C54" s="171"/>
      <c r="D54" s="171"/>
      <c r="E54" s="171"/>
      <c r="F54" s="171"/>
      <c r="G54" s="171"/>
      <c r="H54" s="171"/>
    </row>
    <row r="55" spans="1:8" ht="68.25" customHeight="1" x14ac:dyDescent="0.2">
      <c r="A55" s="170" t="s">
        <v>124</v>
      </c>
      <c r="B55" s="170"/>
      <c r="C55" s="170"/>
      <c r="D55" s="170"/>
      <c r="E55" s="170"/>
      <c r="F55" s="170"/>
      <c r="G55" s="170"/>
      <c r="H55" s="170"/>
    </row>
    <row r="56" spans="1:8" ht="25.5" customHeight="1" x14ac:dyDescent="0.2">
      <c r="A56" s="172" t="s">
        <v>126</v>
      </c>
      <c r="B56" s="172"/>
      <c r="C56" s="172"/>
      <c r="D56" s="172"/>
      <c r="E56" s="172"/>
      <c r="F56" s="172"/>
      <c r="G56" s="172"/>
      <c r="H56" s="172"/>
    </row>
  </sheetData>
  <mergeCells count="30">
    <mergeCell ref="C27:D27"/>
    <mergeCell ref="B28:D28"/>
    <mergeCell ref="A54:H54"/>
    <mergeCell ref="A55:H55"/>
    <mergeCell ref="A56:H56"/>
    <mergeCell ref="C26:D26"/>
    <mergeCell ref="C15:D15"/>
    <mergeCell ref="C16:D16"/>
    <mergeCell ref="C17:D17"/>
    <mergeCell ref="C18:D18"/>
    <mergeCell ref="C19:D19"/>
    <mergeCell ref="C20:D20"/>
    <mergeCell ref="C21:D21"/>
    <mergeCell ref="C22:D22"/>
    <mergeCell ref="C23:D23"/>
    <mergeCell ref="C24:D24"/>
    <mergeCell ref="C25:D25"/>
    <mergeCell ref="K6:P6"/>
    <mergeCell ref="A2:H2"/>
    <mergeCell ref="C14:D14"/>
    <mergeCell ref="F4:G4"/>
    <mergeCell ref="C5:D5"/>
    <mergeCell ref="C6:D6"/>
    <mergeCell ref="C7:D7"/>
    <mergeCell ref="C8:D8"/>
    <mergeCell ref="C9:D9"/>
    <mergeCell ref="C10:D10"/>
    <mergeCell ref="C11:D11"/>
    <mergeCell ref="C12:D12"/>
    <mergeCell ref="C13:D13"/>
  </mergeCells>
  <conditionalFormatting sqref="G7:G26">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6">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G27">
    <cfRule type="dataBar" priority="4">
      <dataBar>
        <cfvo type="min"/>
        <cfvo type="max"/>
        <color rgb="FFFFB628"/>
      </dataBar>
      <extLst>
        <ext xmlns:x14="http://schemas.microsoft.com/office/spreadsheetml/2009/9/main" uri="{B025F937-C7B1-47D3-B67F-A62EFF666E3E}">
          <x14:id>{7BE18D06-6B5E-4D78-B3E9-EFF058B07BAC}</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7BE18D06-6B5E-4D78-B3E9-EFF058B07BAC}">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2023-11-09T09:57:36Z</cp:lastPrinted>
  <dcterms:created xsi:type="dcterms:W3CDTF">2016-10-06T08:05:06Z</dcterms:created>
  <dcterms:modified xsi:type="dcterms:W3CDTF">2023-12-22T11:40:23Z</dcterms:modified>
</cp:coreProperties>
</file>