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zmo-fs2\HZMO-FS2\FS\Mih\Plan i analiza\Statistika\MJESEČNE TABLICE - ažurirati nakon obrade\WEB stranica\Osiguranici - 4 tablice\2025\"/>
    </mc:Choice>
  </mc:AlternateContent>
  <bookViews>
    <workbookView xWindow="480" yWindow="30" windowWidth="18195" windowHeight="11310"/>
  </bookViews>
  <sheets>
    <sheet name="T 1." sheetId="1" r:id="rId1"/>
    <sheet name="T 2." sheetId="2" r:id="rId2"/>
    <sheet name="T 3." sheetId="3" r:id="rId3"/>
    <sheet name="T 4." sheetId="4" r:id="rId4"/>
    <sheet name="T 5." sheetId="5" r:id="rId5"/>
    <sheet name="T 6." sheetId="6" r:id="rId6"/>
    <sheet name="T 7." sheetId="8" r:id="rId7"/>
  </sheets>
  <definedNames>
    <definedName name="_xlnm.Print_Area" localSheetId="0">'T 1.'!$A$1:$G$59</definedName>
    <definedName name="_xlnm.Print_Area" localSheetId="1">'T 2.'!$A$1:$I$52</definedName>
    <definedName name="_xlnm.Print_Area" localSheetId="2">'T 3.'!$A$1:$H$55</definedName>
    <definedName name="_xlnm.Print_Area" localSheetId="3">'T 4.'!$A$1:$L$52</definedName>
    <definedName name="_xlnm.Print_Area" localSheetId="4">'T 5.'!$A$1:$F$57</definedName>
    <definedName name="_xlnm.Print_Area" localSheetId="5">'T 6.'!$A$1:$H$63</definedName>
    <definedName name="_xlnm.Print_Area" localSheetId="6">'T 7.'!$A$1:$H$57</definedName>
  </definedNames>
  <calcPr calcId="162913"/>
</workbook>
</file>

<file path=xl/calcChain.xml><?xml version="1.0" encoding="utf-8"?>
<calcChain xmlns="http://schemas.openxmlformats.org/spreadsheetml/2006/main">
  <c r="G8" i="8" l="1"/>
  <c r="G9" i="8"/>
  <c r="G10" i="8"/>
  <c r="G11" i="8"/>
  <c r="G12" i="8"/>
  <c r="G13" i="8"/>
  <c r="G14" i="8"/>
  <c r="G15" i="8"/>
  <c r="G16" i="8"/>
  <c r="G17" i="8"/>
  <c r="G18" i="8"/>
  <c r="G19" i="8"/>
  <c r="G20" i="8"/>
  <c r="G21" i="8"/>
  <c r="G22" i="8"/>
  <c r="G23" i="8"/>
  <c r="G24" i="8"/>
  <c r="G25" i="8"/>
  <c r="G26" i="8"/>
  <c r="G27" i="8"/>
  <c r="G7" i="8"/>
  <c r="G17" i="3" l="1"/>
  <c r="F16" i="5"/>
  <c r="F7" i="5" l="1"/>
  <c r="F8" i="5"/>
  <c r="F9" i="5"/>
  <c r="F10" i="5"/>
  <c r="F11" i="5"/>
  <c r="F12" i="5"/>
  <c r="F13" i="5"/>
  <c r="F14" i="5"/>
  <c r="F15" i="5"/>
  <c r="F17" i="5"/>
  <c r="F18" i="5"/>
  <c r="F19" i="5"/>
  <c r="F20" i="5"/>
  <c r="F21" i="5"/>
  <c r="F22" i="5"/>
  <c r="F23" i="5"/>
  <c r="F24" i="5"/>
  <c r="F25" i="5"/>
  <c r="F26" i="5"/>
  <c r="F27" i="5"/>
  <c r="F28" i="5"/>
  <c r="G8" i="6" l="1"/>
  <c r="G9" i="6"/>
  <c r="G10" i="6"/>
  <c r="G11" i="6"/>
  <c r="G12" i="6"/>
  <c r="G13" i="6"/>
  <c r="G14" i="6"/>
  <c r="G15" i="6"/>
  <c r="G16" i="6"/>
  <c r="G17" i="6"/>
  <c r="G18" i="6"/>
  <c r="G19" i="6"/>
  <c r="G20" i="6"/>
  <c r="G21" i="6"/>
  <c r="G22" i="6"/>
  <c r="G23" i="6"/>
  <c r="G24" i="6"/>
  <c r="G25" i="6"/>
  <c r="G26" i="6"/>
  <c r="G27" i="6"/>
  <c r="G7" i="6"/>
  <c r="F6" i="5"/>
  <c r="K8" i="4"/>
  <c r="K9" i="4"/>
  <c r="K10" i="4"/>
  <c r="K11" i="4"/>
  <c r="K12" i="4"/>
  <c r="K13" i="4"/>
  <c r="K14" i="4"/>
  <c r="K15" i="4"/>
  <c r="K16" i="4"/>
  <c r="K17" i="4"/>
  <c r="K18" i="4"/>
  <c r="K19" i="4"/>
  <c r="K20" i="4"/>
  <c r="K21" i="4"/>
  <c r="K22" i="4"/>
  <c r="K23" i="4"/>
  <c r="K24" i="4"/>
  <c r="K25" i="4"/>
  <c r="K26" i="4"/>
  <c r="K27" i="4"/>
  <c r="K7" i="4"/>
  <c r="G8" i="3"/>
  <c r="G9" i="3"/>
  <c r="G10" i="3"/>
  <c r="G11" i="3"/>
  <c r="G12" i="3"/>
  <c r="G13" i="3"/>
  <c r="G14" i="3"/>
  <c r="G15" i="3"/>
  <c r="G16" i="3"/>
  <c r="G18" i="3"/>
  <c r="G19" i="3"/>
  <c r="G20" i="3"/>
  <c r="G21" i="3"/>
  <c r="G22" i="3"/>
  <c r="G23" i="3"/>
  <c r="G24" i="3"/>
  <c r="G25" i="3"/>
  <c r="G26" i="3"/>
  <c r="G27" i="3"/>
  <c r="G28" i="3"/>
  <c r="G29" i="3"/>
  <c r="G7" i="3"/>
  <c r="H8" i="2" l="1"/>
  <c r="H9" i="2"/>
  <c r="H10" i="2"/>
  <c r="H11" i="2"/>
  <c r="H12" i="2"/>
  <c r="H13" i="2"/>
  <c r="H7" i="2"/>
  <c r="F9" i="1"/>
  <c r="F10" i="1"/>
  <c r="F11" i="1"/>
  <c r="F12" i="1"/>
  <c r="F13" i="1"/>
  <c r="F14" i="1"/>
  <c r="F8" i="1"/>
  <c r="G28" i="8" l="1"/>
  <c r="F28" i="8"/>
  <c r="E28" i="8"/>
  <c r="F28" i="6"/>
  <c r="G28" i="6"/>
  <c r="E28" i="6"/>
  <c r="E29" i="5" l="1"/>
  <c r="F29" i="5"/>
  <c r="D29" i="5"/>
  <c r="E28" i="4"/>
  <c r="F28" i="4"/>
  <c r="G28" i="4"/>
  <c r="H28" i="4"/>
  <c r="I28" i="4"/>
  <c r="J28" i="4"/>
  <c r="K28" i="4"/>
  <c r="D28" i="4"/>
  <c r="F30" i="3"/>
  <c r="G30" i="3"/>
  <c r="E30" i="3"/>
  <c r="E14" i="2" l="1"/>
  <c r="F14" i="2"/>
  <c r="G14" i="2"/>
  <c r="H14" i="2"/>
  <c r="D14" i="2"/>
  <c r="E15" i="1"/>
  <c r="F15" i="1"/>
  <c r="D15" i="1"/>
  <c r="G4" i="8" l="1"/>
  <c r="G4" i="6"/>
  <c r="F3" i="5"/>
  <c r="M29" i="3" l="1"/>
  <c r="M30" i="3"/>
  <c r="K3" i="4" l="1"/>
  <c r="G4" i="3"/>
  <c r="P23" i="4"/>
  <c r="P24" i="4" l="1"/>
  <c r="P28" i="4"/>
  <c r="P27" i="4"/>
  <c r="P25" i="4"/>
  <c r="P26" i="4"/>
  <c r="P22" i="4"/>
  <c r="P8" i="2"/>
  <c r="P9" i="2"/>
  <c r="P11" i="2"/>
  <c r="P14" i="2"/>
  <c r="S8" i="4"/>
  <c r="S10" i="4"/>
  <c r="S12" i="4"/>
  <c r="S14" i="4"/>
  <c r="P10" i="2"/>
  <c r="S9" i="4"/>
  <c r="S11" i="4"/>
  <c r="S13" i="4"/>
  <c r="P13" i="2"/>
  <c r="S15" i="4" l="1"/>
  <c r="O28" i="4"/>
  <c r="P12" i="2" l="1"/>
</calcChain>
</file>

<file path=xl/connections.xml><?xml version="1.0" encoding="utf-8"?>
<connections xmlns="http://schemas.openxmlformats.org/spreadsheetml/2006/main">
  <connection id="1" sourceFile="C:\Users\zgordana3\Documents\A    STATISTIČKE INFORMACIJE\2022\Statističke informacije -  7 - 2022 - 31.07.2022.xlsm" keepAlive="1" name="Statističke informacije -  7 - 2022 - 31.07.2022" type="5" refreshedVersion="0" new="1" background="1">
    <dbPr connection="Provider=Microsoft.ACE.OLEDB.12.0;Password=&quot;&quot;;User ID=Admin;Data Source=C:\Users\zgordana3\Documents\A    STATISTIČKE INFORMACIJE\2022\Statističke informacije -  7 - 2022 - 31.07.2022.xlsm;Mode=Share Deny Write;Extended Properties=&quot;HDR=YES;&quot;;Jet OLEDB:System database=&quot;&quot;;Jet OLEDB:Registry Path=&quot;&quot;;Jet OLEDB:Database Password=&quot;&quot;;Jet OLEDB:Engine Type=37;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1$'" commandType="3"/>
  </connection>
</connections>
</file>

<file path=xl/sharedStrings.xml><?xml version="1.0" encoding="utf-8"?>
<sst xmlns="http://schemas.openxmlformats.org/spreadsheetml/2006/main" count="370" uniqueCount="140">
  <si>
    <t>Tablica 2.</t>
  </si>
  <si>
    <t>Red. br.</t>
  </si>
  <si>
    <t>Muškarci</t>
  </si>
  <si>
    <t>Žene</t>
  </si>
  <si>
    <t>Ukupno</t>
  </si>
  <si>
    <t>1.</t>
  </si>
  <si>
    <t>Radnici kod pravnih osoba</t>
  </si>
  <si>
    <t>2.</t>
  </si>
  <si>
    <t>Radnici kod fizičkih osoba</t>
  </si>
  <si>
    <t>3.</t>
  </si>
  <si>
    <t>Obrtnici</t>
  </si>
  <si>
    <t>4.</t>
  </si>
  <si>
    <t>Poljoprivrednici</t>
  </si>
  <si>
    <t>5.</t>
  </si>
  <si>
    <t xml:space="preserve">Samostalne profesionalne djelatnosti </t>
  </si>
  <si>
    <t>6.</t>
  </si>
  <si>
    <t>Osiguranici zaposleni kod međunarodnih organizacija u inozemstvu i hrvatski državljani zaposleni na teritoriju RH kod poslodavaca sa sjedištem u inozemstvu</t>
  </si>
  <si>
    <t>7.</t>
  </si>
  <si>
    <t>Produženo osiguranje</t>
  </si>
  <si>
    <t>UKUPNO</t>
  </si>
  <si>
    <t>Tablica 3.</t>
  </si>
  <si>
    <t>Osiguranici mlađi
od 40 godina</t>
  </si>
  <si>
    <t>Osiguranici koji imaju
 40 godina ili više, a manje od 50 godina</t>
  </si>
  <si>
    <t>Osiguranici koji imaju
 50 godina ili više, a manje od 60 godina</t>
  </si>
  <si>
    <t>Osiguranici koji imaju
60 godina i više</t>
  </si>
  <si>
    <t>kontrola</t>
  </si>
  <si>
    <t>OSIGURANICI PREMA DJELATNOSTI I SPOLU</t>
  </si>
  <si>
    <t>Tablica 4.</t>
  </si>
  <si>
    <t>Područja</t>
  </si>
  <si>
    <t>A</t>
  </si>
  <si>
    <t>B</t>
  </si>
  <si>
    <t>C</t>
  </si>
  <si>
    <t>D</t>
  </si>
  <si>
    <t>E</t>
  </si>
  <si>
    <t>F</t>
  </si>
  <si>
    <t>G</t>
  </si>
  <si>
    <t>8.</t>
  </si>
  <si>
    <t>H</t>
  </si>
  <si>
    <t>9.</t>
  </si>
  <si>
    <t>I</t>
  </si>
  <si>
    <t>10.</t>
  </si>
  <si>
    <t>J</t>
  </si>
  <si>
    <t>11.</t>
  </si>
  <si>
    <t>K</t>
  </si>
  <si>
    <t>12.</t>
  </si>
  <si>
    <t>L</t>
  </si>
  <si>
    <t>13.</t>
  </si>
  <si>
    <t>M</t>
  </si>
  <si>
    <t>14.</t>
  </si>
  <si>
    <t>N</t>
  </si>
  <si>
    <t>15.</t>
  </si>
  <si>
    <t>O</t>
  </si>
  <si>
    <t>16.</t>
  </si>
  <si>
    <t>P</t>
  </si>
  <si>
    <t>17.</t>
  </si>
  <si>
    <t>Q</t>
  </si>
  <si>
    <t>18.</t>
  </si>
  <si>
    <t>R</t>
  </si>
  <si>
    <t>19.</t>
  </si>
  <si>
    <t>S</t>
  </si>
  <si>
    <t>20.</t>
  </si>
  <si>
    <t>T</t>
  </si>
  <si>
    <t>21.</t>
  </si>
  <si>
    <t>U</t>
  </si>
  <si>
    <t>22.</t>
  </si>
  <si>
    <t>Nepoznate - neprevedene šifre djelatnosti</t>
  </si>
  <si>
    <t>Redni broj</t>
  </si>
  <si>
    <t>Županija</t>
  </si>
  <si>
    <t>Radnici kod
pravnih osoba</t>
  </si>
  <si>
    <t>Radnici kod
fizičkih osoba</t>
  </si>
  <si>
    <t>Samostalne profesionalne
djelatnosti</t>
  </si>
  <si>
    <t>Osiguranici zaposleni kod međ. org. u inozemstvu i hrvatski državljani zaposleni na teritoriju RH kod poslodavaca sa sjedištem u inozemstvu</t>
  </si>
  <si>
    <t>Produženo
osiguranje</t>
  </si>
  <si>
    <t>Zagrebačka</t>
  </si>
  <si>
    <t>Krapinsko-zagorska</t>
  </si>
  <si>
    <t>Sisačko-moslavačka</t>
  </si>
  <si>
    <t>Karlovačka</t>
  </si>
  <si>
    <t>Varaždinska</t>
  </si>
  <si>
    <t>Koprivničko-križevačka</t>
  </si>
  <si>
    <t>Bjelovarsko-bilogorska</t>
  </si>
  <si>
    <t>Primorsko-goranska</t>
  </si>
  <si>
    <t>Ličko-senjska</t>
  </si>
  <si>
    <t>Virovitičko-podravska</t>
  </si>
  <si>
    <t>Požeško-slavonska</t>
  </si>
  <si>
    <t>Brodsko-posavska</t>
  </si>
  <si>
    <t>Zadarska</t>
  </si>
  <si>
    <t>Osječko-baranjska</t>
  </si>
  <si>
    <t>Šibensko-kninska</t>
  </si>
  <si>
    <t>Vukovarsko-srijemska</t>
  </si>
  <si>
    <t>Splitsko-dalmatinska</t>
  </si>
  <si>
    <t>Istarska</t>
  </si>
  <si>
    <t>Dubrovačko-neretvanska</t>
  </si>
  <si>
    <t>Međimurska</t>
  </si>
  <si>
    <t>Grad Zagreb</t>
  </si>
  <si>
    <t>Tablica 1.</t>
  </si>
  <si>
    <t>Tablica 5.</t>
  </si>
  <si>
    <t>Tablica 6.</t>
  </si>
  <si>
    <t>Tablica 8.</t>
  </si>
  <si>
    <r>
      <t>Poslodavac koji </t>
    </r>
    <r>
      <rPr>
        <b/>
        <sz val="9"/>
        <color rgb="FF333333"/>
        <rFont val="Calibri"/>
        <family val="2"/>
        <charset val="238"/>
      </rPr>
      <t xml:space="preserve">od 1. siječnja 2015. zaposli </t>
    </r>
    <r>
      <rPr>
        <b/>
        <sz val="9"/>
        <color rgb="FFFF0000"/>
        <rFont val="Calibri"/>
        <family val="2"/>
        <charset val="238"/>
      </rPr>
      <t>radnika mlađeg od 30 godina</t>
    </r>
    <r>
      <rPr>
        <sz val="9"/>
        <color rgb="FFFF0000"/>
        <rFont val="Calibri"/>
        <family val="2"/>
        <charset val="238"/>
      </rPr>
      <t> </t>
    </r>
    <r>
      <rPr>
        <sz val="9"/>
        <color rgb="FF333333"/>
        <rFont val="Calibri"/>
        <family val="2"/>
        <charset val="238"/>
      </rPr>
      <t>za tog je radnika oslobođen plaćanja doprinosa na plaću do pet godina. </t>
    </r>
  </si>
  <si>
    <r>
      <t xml:space="preserve">Pretpostavka za korištenje olakšice ispunjenje je sljedećih kumulativnih uvjeta: da je na dan prijave na mirovinsko i zdravstveno osiguranje, tj. na dan početka radnog odnosa </t>
    </r>
    <r>
      <rPr>
        <i/>
        <sz val="9"/>
        <color rgb="FFFF0000"/>
        <rFont val="Calibri"/>
        <family val="2"/>
        <charset val="238"/>
      </rPr>
      <t>radnik mlađi od 30 godina</t>
    </r>
    <r>
      <rPr>
        <sz val="9"/>
        <color rgb="FFFF0000"/>
        <rFont val="Calibri"/>
        <family val="2"/>
        <charset val="238"/>
      </rPr>
      <t xml:space="preserve"> </t>
    </r>
    <r>
      <rPr>
        <sz val="9"/>
        <color rgb="FF333333"/>
        <rFont val="Calibri"/>
        <family val="2"/>
        <charset val="238"/>
      </rPr>
      <t>(može imati najviše 29 godina, 11 mjeseci i 29 dana); da se radnika zapošljava na neodređeno vrijeme, na puno ili nepuno radno vrijeme, te da radnik nije bio ranije zaposlen kod istog poslodavca na neodređeno vrijeme, ali nije smetnja ako je bio zaposlen na određeno vrijeme ni ako je kod odnosnog poslodavca bio na stručnom osposobljavanju bez zasnivanja radnog odnosa.</t>
    </r>
  </si>
  <si>
    <r>
      <t>U slučaju zapošljavanja navedenih osoba ne postoji obveza obračunavanja i plaćanja doprinosa na osnovicu, i to doprinosa za zdravstveno osiguranje (16,5%) u trajanju </t>
    </r>
    <r>
      <rPr>
        <b/>
        <sz val="9"/>
        <color rgb="FF303030"/>
        <rFont val="Calibri"/>
        <family val="2"/>
        <charset val="238"/>
        <scheme val="minor"/>
      </rPr>
      <t>do pet godina</t>
    </r>
    <r>
      <rPr>
        <sz val="9"/>
        <color rgb="FF303030"/>
        <rFont val="Calibri"/>
        <family val="2"/>
        <charset val="238"/>
        <scheme val="minor"/>
      </rPr>
      <t>.</t>
    </r>
  </si>
  <si>
    <r>
      <t xml:space="preserve">OSIGURANICI  </t>
    </r>
    <r>
      <rPr>
        <b/>
        <sz val="10"/>
        <color rgb="FFFF0000"/>
        <rFont val="Calibri"/>
        <family val="2"/>
        <charset val="238"/>
        <scheme val="minor"/>
      </rPr>
      <t>DO DOBI OD 30 GODINA</t>
    </r>
    <r>
      <rPr>
        <b/>
        <sz val="10"/>
        <color theme="1"/>
        <rFont val="Calibri"/>
        <family val="2"/>
        <charset val="238"/>
        <scheme val="minor"/>
      </rPr>
      <t xml:space="preserve"> ZA KOJE JE POSLODAVAC OSLOBOĐEN PLAĆANJA DOPRINOSA NA PLAĆU 
DO PET GODINA PREMA ŽUPANIJAMA I SPOLU </t>
    </r>
  </si>
  <si>
    <t>OSIGURANICI PREMA ŽUPANIJAMA I KATEGORIJAMA OSIGURANJA</t>
  </si>
  <si>
    <t>OSIGURANICI PREMA KATEGORIJAMA OSIGURANJA I GODINAMA ŽIVOTA</t>
  </si>
  <si>
    <t>OSIGURANICI PREMA KATEGORIJAMA OSIGURANJA I SPOLU</t>
  </si>
  <si>
    <t xml:space="preserve">Kategorije osiguranja </t>
  </si>
  <si>
    <t xml:space="preserve">K a t e g o r i j e      o  s  i  g  u  r  a  nj  a </t>
  </si>
  <si>
    <t>Hrvatski zavod za mirovinsko osiguranje (u daljnjem tekstu: Zavod) vodi evidenciju osiguranika prema općini rada, a ne prebivališta. Zaposleni su definirani svojim brojem u službenim statistikama Državnog zavoda za statistiku, središnjeg tijela za statistiku RH. 
Zavod u svojim statističkim evidencijama, uz osiguranike kod pravnih i fizičkih osoba te osiguranike obrtnike, poljoprivrednike, osiguranike samostalnih profesionalnih djelatnosti vodi i osiguranike s otvorenom prijavom na osiguranje, poput osoba na stručnom osposobljavanju, osoba s produženim osiguranjem i drugo. Te se osobe ne mogu smatrati zaposlenima i Državni zavod za statistiku ne uključuje ih u svoja izvješća o broju zaposlenih. Jedina dva službena izvora na temelju kojih se može govoriti o padu ili rastu zaposlenosti podaci su Državnog zavoda za statistiku (DZS) o broju zaposlenih, koje DZS prikuplja iz poreznih obrazaca, JOPPD-a i Anketa o radnoj snazi.</t>
  </si>
  <si>
    <t xml:space="preserve">KORISNICI STAROSNIH, PRIJEVREMENIH STAROSNIH I OBITELJSKIH MIROVINA OSTVARENIH PREMA ZOMO-u, 
DVO-u I ZOHBDR-u KOJI RADE DO POLOVICE PUNOG RADNOG VREMENA I PRIMAJU MIROVINU 
PREMA DJELATNOSTIMA I SPOLU </t>
  </si>
  <si>
    <t xml:space="preserve">KORISNICI STAROSNIH, PRIJEVREMENIH STAROSNIH I OBITELJSKIH MIROVINA OSTVARENIH PREMA ZOMO-u, 
DVO-u I ZOHBDR-u KOJI RADE DO POLOVICE PUNOG RADNOG VREMENA I PRIMAJU MIROVINU 
PREMA ŽUPANIJAMA I SPOLU </t>
  </si>
  <si>
    <t>Od siječnja 2025. mjera je ugašena.</t>
  </si>
  <si>
    <t>Nacionalna klasifikacija djelatnosti - NKD 2025.</t>
  </si>
  <si>
    <t>POLJOPRIVREDA, ŠUMARSTVO I RIBARSTVO</t>
  </si>
  <si>
    <t>RUDARSTVO I VAĐENJE</t>
  </si>
  <si>
    <t>PRERAĐIVAČKA INDUSTRIJA</t>
  </si>
  <si>
    <t>OPSKRBA ELEKTRIČNOM ENERGIJOM, PLINOM, PAROM I KLIMATIZACIJA</t>
  </si>
  <si>
    <t xml:space="preserve">OPSKRBA VODOM; UKLANJANJE OTPADNIH VODA, GOSPODARENJE OTPADOM TE DJELATNOSTI SANACIJE OKOLIŠA </t>
  </si>
  <si>
    <t>GRAĐEVINARSTVO</t>
  </si>
  <si>
    <t>TRGOVINA NA VELIKO I NA MALO</t>
  </si>
  <si>
    <t>PRIJEVOZ I SKLADIŠTENJE</t>
  </si>
  <si>
    <t>SMJEŠTAJ TE PRIPREMA I USLUŽIVANJE HRANE</t>
  </si>
  <si>
    <t>IZDAVAČKE DJELATNOSTI, DJELATNOSTI EMITIRANJA TE PROIZVODNJE I DISTRIBUCIJE SADRŽAJA</t>
  </si>
  <si>
    <t>TELEKOMUNIKACIJE, RAČUNALNO PROGRAMIRANJE, SAVJETOVANJE, RAČUNALNA INFRASTRUKTURA I OSTALE INFORMACIJSKE USLUŽNE DJELATNOSTI</t>
  </si>
  <si>
    <t>FINANCIJSKE DJELATNOSTI I DJELATNOSTI OSIGURANJA</t>
  </si>
  <si>
    <t>POSLOVANJE NEKRETNINAMA</t>
  </si>
  <si>
    <t>STRUČNE, ZNANSTVENE I TEHNIČKE DJELATNOSTI</t>
  </si>
  <si>
    <t>ADMINISTRATIVNE I POMOĆNE USLUŽNE DJELATNOSTI</t>
  </si>
  <si>
    <t>JAVNA UPRAVA I OBRANA; OBVEZNO SOCIJALNO OSIGURANJE</t>
  </si>
  <si>
    <t>OBRAZOVANJE</t>
  </si>
  <si>
    <t>DJELATNOSTI ZDRAVSTVENE ZAŠTITE I SOCIJALNE SKRBI</t>
  </si>
  <si>
    <t>UMJETNOST, SPORT I REKREACIJA</t>
  </si>
  <si>
    <t>OSTALE USLUŽNE DJELATNOSTI</t>
  </si>
  <si>
    <t>DJELATNOSTI KUĆANSTAVA KAO POSLODAVACA I DJELATNOSTI KUĆANSTAVA KOJA PROIZVODE RAZLIČITU ROBU I OBAVLJAJU RAZLIČITE USLUGE ZA VLASTITE POTREBE</t>
  </si>
  <si>
    <t>V</t>
  </si>
  <si>
    <t>DJELATNOSTI IZVANTERITORIJALNIH ORGANIZACIJA I TIJELA</t>
  </si>
  <si>
    <t>23.</t>
  </si>
  <si>
    <t>Osiguranici se od 12. lipnja 2025. u administrativnim izvorima podataka vode prema Nacionalnoj klasifikaciji djelatnosti 2025. (NN 47/2024)</t>
  </si>
  <si>
    <t xml:space="preserve">* Od siječnja 2025. mjera je ugašena. </t>
  </si>
  <si>
    <t>Stanje
31. listopada 2025.</t>
  </si>
  <si>
    <t>Stanje: 31. listopada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</si>
</sst>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
    <numFmt numFmtId="165" formatCode="00"/>
    <numFmt numFmtId="166" formatCode="0&quot;.&quot;00&quot;.&quot;00"/>
  </numFmts>
  <fonts count="51" x14ac:knownFonts="1">
    <font>
      <sz val="11"/>
      <color theme="1"/>
      <name val="Calibri"/>
      <family val="2"/>
      <charset val="238"/>
      <scheme val="minor"/>
    </font>
    <font>
      <sz val="10"/>
      <name val="Arial"/>
      <family val="2"/>
      <charset val="238"/>
    </font>
    <font>
      <sz val="9"/>
      <color theme="1"/>
      <name val="Calibri"/>
      <family val="2"/>
      <charset val="238"/>
      <scheme val="minor"/>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sz val="11"/>
      <color indexed="17"/>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b/>
      <sz val="11"/>
      <color indexed="63"/>
      <name val="Calibri"/>
      <family val="2"/>
      <charset val="238"/>
    </font>
    <font>
      <sz val="11"/>
      <color indexed="52"/>
      <name val="Calibri"/>
      <family val="2"/>
      <charset val="238"/>
    </font>
    <font>
      <b/>
      <sz val="18"/>
      <color indexed="56"/>
      <name val="Cambria"/>
      <family val="2"/>
      <charset val="238"/>
    </font>
    <font>
      <sz val="11"/>
      <color indexed="60"/>
      <name val="Calibri"/>
      <family val="2"/>
      <charset val="238"/>
    </font>
    <font>
      <sz val="10"/>
      <name val="Arial"/>
      <family val="2"/>
      <charset val="238"/>
    </font>
    <font>
      <sz val="11"/>
      <color indexed="10"/>
      <name val="Calibri"/>
      <family val="2"/>
      <charset val="238"/>
    </font>
    <font>
      <b/>
      <sz val="11"/>
      <color indexed="8"/>
      <name val="Calibri"/>
      <family val="2"/>
      <charset val="238"/>
    </font>
    <font>
      <sz val="8"/>
      <color theme="1"/>
      <name val="Calibri"/>
      <family val="2"/>
      <charset val="238"/>
      <scheme val="minor"/>
    </font>
    <font>
      <b/>
      <sz val="10"/>
      <color theme="1"/>
      <name val="Calibri"/>
      <family val="2"/>
      <charset val="238"/>
      <scheme val="minor"/>
    </font>
    <font>
      <sz val="10"/>
      <color theme="1"/>
      <name val="Calibri"/>
      <family val="2"/>
      <charset val="238"/>
      <scheme val="minor"/>
    </font>
    <font>
      <sz val="6"/>
      <color theme="1"/>
      <name val="Calibri"/>
      <family val="2"/>
      <charset val="238"/>
      <scheme val="minor"/>
    </font>
    <font>
      <b/>
      <sz val="9"/>
      <color theme="1"/>
      <name val="Calibri"/>
      <family val="2"/>
      <charset val="238"/>
      <scheme val="minor"/>
    </font>
    <font>
      <b/>
      <sz val="12"/>
      <color theme="1"/>
      <name val="Calibri"/>
      <family val="2"/>
      <charset val="238"/>
      <scheme val="minor"/>
    </font>
    <font>
      <b/>
      <sz val="9"/>
      <name val="Calibri"/>
      <family val="2"/>
      <charset val="238"/>
      <scheme val="minor"/>
    </font>
    <font>
      <b/>
      <sz val="8"/>
      <color indexed="8"/>
      <name val="Calibri"/>
      <family val="2"/>
      <charset val="238"/>
      <scheme val="minor"/>
    </font>
    <font>
      <b/>
      <sz val="9"/>
      <color indexed="8"/>
      <name val="Calibri"/>
      <family val="2"/>
      <charset val="238"/>
      <scheme val="minor"/>
    </font>
    <font>
      <sz val="9"/>
      <name val="Calibri"/>
      <family val="2"/>
      <charset val="238"/>
      <scheme val="minor"/>
    </font>
    <font>
      <sz val="10"/>
      <name val="Arial"/>
      <family val="2"/>
      <charset val="238"/>
    </font>
    <font>
      <b/>
      <sz val="10"/>
      <name val="Calibri"/>
      <family val="2"/>
      <charset val="238"/>
      <scheme val="minor"/>
    </font>
    <font>
      <sz val="10"/>
      <name val="Calibri"/>
      <family val="2"/>
      <charset val="238"/>
    </font>
    <font>
      <sz val="6"/>
      <name val="Calibri"/>
      <family val="2"/>
      <charset val="238"/>
    </font>
    <font>
      <sz val="9"/>
      <color rgb="FF3E454A"/>
      <name val="Arial"/>
      <family val="2"/>
      <charset val="238"/>
    </font>
    <font>
      <b/>
      <sz val="10"/>
      <name val="Calibri"/>
      <family val="2"/>
      <charset val="238"/>
    </font>
    <font>
      <sz val="10"/>
      <name val="Calibri"/>
      <family val="2"/>
      <charset val="238"/>
      <scheme val="minor"/>
    </font>
    <font>
      <sz val="6"/>
      <name val="Calibri"/>
      <family val="2"/>
      <charset val="238"/>
      <scheme val="minor"/>
    </font>
    <font>
      <sz val="9"/>
      <color rgb="FF303030"/>
      <name val="Calibri"/>
      <family val="2"/>
      <charset val="238"/>
      <scheme val="minor"/>
    </font>
    <font>
      <sz val="9"/>
      <color rgb="FF333333"/>
      <name val="Calibri"/>
      <family val="2"/>
      <charset val="238"/>
    </font>
    <font>
      <b/>
      <sz val="9"/>
      <color rgb="FF333333"/>
      <name val="Calibri"/>
      <family val="2"/>
      <charset val="238"/>
    </font>
    <font>
      <b/>
      <sz val="9"/>
      <color rgb="FFFF0000"/>
      <name val="Calibri"/>
      <family val="2"/>
      <charset val="238"/>
    </font>
    <font>
      <sz val="9"/>
      <color rgb="FFFF0000"/>
      <name val="Calibri"/>
      <family val="2"/>
      <charset val="238"/>
    </font>
    <font>
      <i/>
      <sz val="9"/>
      <color rgb="FFFF0000"/>
      <name val="Calibri"/>
      <family val="2"/>
      <charset val="238"/>
    </font>
    <font>
      <b/>
      <sz val="10"/>
      <color rgb="FFFF0000"/>
      <name val="Calibri"/>
      <family val="2"/>
      <charset val="238"/>
      <scheme val="minor"/>
    </font>
    <font>
      <sz val="8.5"/>
      <color theme="1"/>
      <name val="Calibri"/>
      <family val="2"/>
      <charset val="238"/>
      <scheme val="minor"/>
    </font>
    <font>
      <b/>
      <sz val="9"/>
      <color rgb="FF303030"/>
      <name val="Calibri"/>
      <family val="2"/>
      <charset val="238"/>
      <scheme val="minor"/>
    </font>
    <font>
      <sz val="8"/>
      <name val="Calibri"/>
      <family val="2"/>
      <charset val="238"/>
      <scheme val="minor"/>
    </font>
    <font>
      <i/>
      <sz val="9"/>
      <color theme="1"/>
      <name val="Calibri"/>
      <family val="2"/>
      <charset val="238"/>
      <scheme val="minor"/>
    </font>
    <font>
      <sz val="7.5"/>
      <color theme="1"/>
      <name val="Calibri"/>
      <family val="2"/>
      <charset val="238"/>
      <scheme val="minor"/>
    </font>
  </fonts>
  <fills count="30">
    <fill>
      <patternFill patternType="none"/>
    </fill>
    <fill>
      <patternFill patternType="gray125"/>
    </fill>
    <fill>
      <patternFill patternType="solid">
        <fgColor rgb="FFFFFFCC"/>
        <bgColor indexed="64"/>
      </patternFill>
    </fill>
    <fill>
      <patternFill patternType="solid">
        <fgColor rgb="FFFAE2F9"/>
        <bgColor indexed="64"/>
      </patternFill>
    </fill>
    <fill>
      <patternFill patternType="solid">
        <fgColor rgb="FFD7FABC"/>
        <bgColor indexed="64"/>
      </patternFill>
    </fill>
    <fill>
      <patternFill patternType="solid">
        <fgColor rgb="FF52E84A"/>
        <bgColor indexed="64"/>
      </patternFill>
    </fill>
    <fill>
      <patternFill patternType="solid">
        <fgColor rgb="FFF4BEEC"/>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s>
  <borders count="25">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indexed="62"/>
      </top>
      <bottom style="double">
        <color indexed="62"/>
      </bottom>
      <diagonal/>
    </border>
    <border>
      <left/>
      <right style="thin">
        <color indexed="64"/>
      </right>
      <top style="thin">
        <color indexed="64"/>
      </top>
      <bottom/>
      <diagonal/>
    </border>
  </borders>
  <cellStyleXfs count="90">
    <xf numFmtId="0" fontId="0" fillId="0" borderId="0"/>
    <xf numFmtId="0" fontId="1" fillId="0" borderId="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4" fillId="17"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7"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4" borderId="0" applyNumberFormat="0" applyBorder="0" applyAlignment="0" applyProtection="0"/>
    <xf numFmtId="0" fontId="5" fillId="8" borderId="0" applyNumberFormat="0" applyBorder="0" applyAlignment="0" applyProtection="0"/>
    <xf numFmtId="0" fontId="1" fillId="25" borderId="15" applyNumberFormat="0" applyFont="0" applyAlignment="0" applyProtection="0"/>
    <xf numFmtId="0" fontId="6" fillId="26" borderId="16" applyNumberFormat="0" applyAlignment="0" applyProtection="0"/>
    <xf numFmtId="0" fontId="7" fillId="27" borderId="17" applyNumberFormat="0" applyAlignment="0" applyProtection="0"/>
    <xf numFmtId="0" fontId="8" fillId="9" borderId="0" applyNumberFormat="0" applyBorder="0" applyAlignment="0" applyProtection="0"/>
    <xf numFmtId="0" fontId="9" fillId="0" borderId="0" applyNumberFormat="0" applyFill="0" applyBorder="0" applyAlignment="0" applyProtection="0"/>
    <xf numFmtId="0" fontId="8" fillId="9" borderId="0" applyNumberFormat="0" applyBorder="0" applyAlignment="0" applyProtection="0"/>
    <xf numFmtId="0" fontId="10" fillId="0" borderId="18" applyNumberFormat="0" applyFill="0" applyAlignment="0" applyProtection="0"/>
    <xf numFmtId="0" fontId="11" fillId="0" borderId="19" applyNumberFormat="0" applyFill="0" applyAlignment="0" applyProtection="0"/>
    <xf numFmtId="0" fontId="12" fillId="0" borderId="20" applyNumberFormat="0" applyFill="0" applyAlignment="0" applyProtection="0"/>
    <xf numFmtId="0" fontId="12" fillId="0" borderId="0" applyNumberFormat="0" applyFill="0" applyBorder="0" applyAlignment="0" applyProtection="0"/>
    <xf numFmtId="0" fontId="13" fillId="12" borderId="16" applyNumberFormat="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4" borderId="0" applyNumberFormat="0" applyBorder="0" applyAlignment="0" applyProtection="0"/>
    <xf numFmtId="0" fontId="14" fillId="26" borderId="21" applyNumberFormat="0" applyAlignment="0" applyProtection="0"/>
    <xf numFmtId="0" fontId="6" fillId="26" borderId="16" applyNumberFormat="0" applyAlignment="0" applyProtection="0"/>
    <xf numFmtId="0" fontId="15" fillId="0" borderId="22" applyNumberFormat="0" applyFill="0" applyAlignment="0" applyProtection="0"/>
    <xf numFmtId="0" fontId="5" fillId="8" borderId="0" applyNumberFormat="0" applyBorder="0" applyAlignment="0" applyProtection="0"/>
    <xf numFmtId="0" fontId="10" fillId="0" borderId="18" applyNumberFormat="0" applyFill="0" applyAlignment="0" applyProtection="0"/>
    <xf numFmtId="0" fontId="11" fillId="0" borderId="19" applyNumberFormat="0" applyFill="0" applyAlignment="0" applyProtection="0"/>
    <xf numFmtId="0" fontId="12" fillId="0" borderId="20" applyNumberFormat="0" applyFill="0" applyAlignment="0" applyProtection="0"/>
    <xf numFmtId="0" fontId="12" fillId="0" borderId="0" applyNumberFormat="0" applyFill="0" applyBorder="0" applyAlignment="0" applyProtection="0"/>
    <xf numFmtId="0" fontId="16" fillId="0" borderId="0" applyNumberFormat="0" applyFill="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 fillId="0" borderId="0"/>
    <xf numFmtId="0" fontId="1" fillId="0" borderId="0"/>
    <xf numFmtId="0" fontId="1" fillId="0" borderId="0"/>
    <xf numFmtId="0" fontId="18" fillId="0" borderId="0"/>
    <xf numFmtId="0" fontId="18" fillId="0" borderId="0"/>
    <xf numFmtId="0" fontId="1" fillId="25" borderId="15" applyNumberFormat="0" applyFont="0" applyAlignment="0" applyProtection="0"/>
    <xf numFmtId="0" fontId="14" fillId="26" borderId="21" applyNumberFormat="0" applyAlignment="0" applyProtection="0"/>
    <xf numFmtId="0" fontId="15" fillId="0" borderId="22" applyNumberFormat="0" applyFill="0" applyAlignment="0" applyProtection="0"/>
    <xf numFmtId="0" fontId="7" fillId="27" borderId="17" applyNumberFormat="0" applyAlignment="0" applyProtection="0"/>
    <xf numFmtId="0" fontId="9" fillId="0" borderId="0" applyNumberFormat="0" applyFill="0" applyBorder="0" applyAlignment="0" applyProtection="0"/>
    <xf numFmtId="0" fontId="19" fillId="0" borderId="0" applyNumberFormat="0" applyFill="0" applyBorder="0" applyAlignment="0" applyProtection="0"/>
    <xf numFmtId="0" fontId="16" fillId="0" borderId="0" applyNumberFormat="0" applyFill="0" applyBorder="0" applyAlignment="0" applyProtection="0"/>
    <xf numFmtId="0" fontId="20" fillId="0" borderId="23" applyNumberFormat="0" applyFill="0" applyAlignment="0" applyProtection="0"/>
    <xf numFmtId="0" fontId="20" fillId="0" borderId="23" applyNumberFormat="0" applyFill="0" applyAlignment="0" applyProtection="0"/>
    <xf numFmtId="0" fontId="13" fillId="12" borderId="16" applyNumberFormat="0" applyAlignment="0" applyProtection="0"/>
    <xf numFmtId="0" fontId="19" fillId="0" borderId="0" applyNumberFormat="0" applyFill="0" applyBorder="0" applyAlignment="0" applyProtection="0"/>
    <xf numFmtId="0" fontId="31" fillId="0" borderId="0"/>
  </cellStyleXfs>
  <cellXfs count="166">
    <xf numFmtId="0" fontId="0" fillId="0" borderId="0" xfId="0"/>
    <xf numFmtId="0" fontId="21" fillId="0" borderId="0" xfId="0" applyFont="1"/>
    <xf numFmtId="1" fontId="21" fillId="0" borderId="0" xfId="0" applyNumberFormat="1" applyFont="1"/>
    <xf numFmtId="0" fontId="23" fillId="0" borderId="0" xfId="0" applyFont="1"/>
    <xf numFmtId="0" fontId="23" fillId="0" borderId="0" xfId="0" applyFont="1" applyAlignment="1">
      <alignment horizontal="center" vertical="center"/>
    </xf>
    <xf numFmtId="0" fontId="2" fillId="0" borderId="0" xfId="0" applyFont="1"/>
    <xf numFmtId="0" fontId="2" fillId="0" borderId="0" xfId="0" applyFont="1" applyAlignment="1">
      <alignment horizontal="center" vertical="center"/>
    </xf>
    <xf numFmtId="0" fontId="21" fillId="3" borderId="3" xfId="0" applyFont="1" applyFill="1" applyBorder="1" applyAlignment="1">
      <alignment horizontal="center" textRotation="90" wrapText="1"/>
    </xf>
    <xf numFmtId="0" fontId="21" fillId="3" borderId="9" xfId="0" applyFont="1" applyFill="1" applyBorder="1" applyAlignment="1">
      <alignment horizontal="center" textRotation="90" wrapText="1"/>
    </xf>
    <xf numFmtId="0" fontId="21" fillId="3" borderId="5" xfId="0" applyFont="1" applyFill="1" applyBorder="1" applyAlignment="1">
      <alignment horizontal="center" textRotation="90" wrapText="1"/>
    </xf>
    <xf numFmtId="0" fontId="21" fillId="3" borderId="4" xfId="0" applyFont="1" applyFill="1" applyBorder="1" applyAlignment="1">
      <alignment horizontal="center" textRotation="90" wrapText="1"/>
    </xf>
    <xf numFmtId="0" fontId="24" fillId="0" borderId="3" xfId="0" applyFont="1" applyBorder="1" applyAlignment="1">
      <alignment horizontal="center"/>
    </xf>
    <xf numFmtId="0" fontId="24" fillId="0" borderId="9" xfId="0" applyFont="1" applyBorder="1" applyAlignment="1">
      <alignment horizontal="center" vertical="center"/>
    </xf>
    <xf numFmtId="0" fontId="24" fillId="0" borderId="4" xfId="0" applyFont="1" applyBorder="1" applyAlignment="1">
      <alignment horizontal="center"/>
    </xf>
    <xf numFmtId="0" fontId="24" fillId="0" borderId="9" xfId="0" applyFont="1" applyBorder="1" applyAlignment="1">
      <alignment horizontal="center"/>
    </xf>
    <xf numFmtId="0" fontId="24" fillId="0" borderId="0" xfId="0" applyFont="1" applyAlignment="1">
      <alignment horizontal="center"/>
    </xf>
    <xf numFmtId="0" fontId="2" fillId="0" borderId="11" xfId="0" applyFont="1" applyBorder="1" applyAlignment="1">
      <alignment horizontal="center"/>
    </xf>
    <xf numFmtId="0" fontId="2" fillId="2" borderId="12" xfId="0" applyFont="1" applyFill="1" applyBorder="1" applyAlignment="1">
      <alignment horizontal="left"/>
    </xf>
    <xf numFmtId="0" fontId="2" fillId="0" borderId="0" xfId="0" applyFont="1" applyBorder="1" applyAlignment="1"/>
    <xf numFmtId="0" fontId="2" fillId="2" borderId="7" xfId="0" applyFont="1" applyFill="1" applyBorder="1" applyAlignment="1">
      <alignment horizontal="left"/>
    </xf>
    <xf numFmtId="0" fontId="23" fillId="5" borderId="0" xfId="0" applyFont="1" applyFill="1"/>
    <xf numFmtId="0" fontId="22" fillId="0" borderId="0" xfId="0" applyFont="1" applyAlignment="1"/>
    <xf numFmtId="0" fontId="21" fillId="0" borderId="9"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5" xfId="0" applyFont="1" applyFill="1" applyBorder="1" applyAlignment="1">
      <alignment horizontal="center" vertical="center"/>
    </xf>
    <xf numFmtId="0" fontId="23" fillId="0" borderId="0" xfId="0" applyFont="1" applyBorder="1"/>
    <xf numFmtId="10" fontId="23" fillId="0" borderId="0" xfId="0" applyNumberFormat="1" applyFont="1"/>
    <xf numFmtId="164" fontId="23" fillId="0" borderId="0" xfId="0" applyNumberFormat="1" applyFont="1"/>
    <xf numFmtId="0" fontId="21" fillId="0" borderId="2" xfId="0" applyFont="1" applyBorder="1" applyAlignment="1">
      <alignment horizontal="center" vertical="center" wrapText="1"/>
    </xf>
    <xf numFmtId="0" fontId="21" fillId="2" borderId="2" xfId="0" applyFont="1" applyFill="1" applyBorder="1" applyAlignment="1">
      <alignment horizontal="center" vertical="center"/>
    </xf>
    <xf numFmtId="0" fontId="21" fillId="3" borderId="3"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24" fillId="0" borderId="5" xfId="0" applyFont="1" applyBorder="1" applyAlignment="1">
      <alignment horizontal="center"/>
    </xf>
    <xf numFmtId="0" fontId="2" fillId="0" borderId="11" xfId="0" applyFont="1" applyBorder="1" applyAlignment="1">
      <alignment horizontal="center" vertical="center"/>
    </xf>
    <xf numFmtId="0" fontId="2" fillId="2" borderId="12" xfId="0" applyFont="1" applyFill="1" applyBorder="1" applyAlignment="1">
      <alignment vertical="center"/>
    </xf>
    <xf numFmtId="0" fontId="23" fillId="0" borderId="0" xfId="0" applyFont="1" applyFill="1" applyBorder="1"/>
    <xf numFmtId="1" fontId="23" fillId="0" borderId="0" xfId="0" applyNumberFormat="1" applyFont="1"/>
    <xf numFmtId="1" fontId="23" fillId="0" borderId="0" xfId="0" applyNumberFormat="1" applyFont="1" applyFill="1" applyBorder="1"/>
    <xf numFmtId="2" fontId="23" fillId="0" borderId="0" xfId="0" applyNumberFormat="1" applyFont="1" applyFill="1" applyBorder="1"/>
    <xf numFmtId="164" fontId="23" fillId="0" borderId="0" xfId="0" applyNumberFormat="1" applyFont="1" applyFill="1" applyBorder="1"/>
    <xf numFmtId="0" fontId="22" fillId="0" borderId="0" xfId="0" applyFont="1" applyFill="1" applyBorder="1" applyAlignment="1"/>
    <xf numFmtId="0" fontId="26" fillId="0" borderId="0" xfId="0" applyFont="1" applyFill="1" applyBorder="1" applyAlignment="1"/>
    <xf numFmtId="0" fontId="23" fillId="0" borderId="0" xfId="0" applyFont="1" applyFill="1" applyBorder="1" applyAlignment="1">
      <alignment horizontal="right"/>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4" fillId="0" borderId="0" xfId="0" applyFont="1" applyFill="1" applyBorder="1" applyAlignment="1">
      <alignment horizontal="center"/>
    </xf>
    <xf numFmtId="0" fontId="2" fillId="0" borderId="0" xfId="0" applyFont="1" applyFill="1" applyBorder="1" applyAlignment="1">
      <alignment vertical="center"/>
    </xf>
    <xf numFmtId="0" fontId="2" fillId="0" borderId="0" xfId="0" applyFont="1" applyFill="1" applyBorder="1" applyAlignment="1">
      <alignment vertical="top" wrapText="1"/>
    </xf>
    <xf numFmtId="2" fontId="23" fillId="0" borderId="0" xfId="0" applyNumberFormat="1" applyFont="1"/>
    <xf numFmtId="0" fontId="2" fillId="3" borderId="5" xfId="0" applyFont="1" applyFill="1" applyBorder="1" applyAlignment="1">
      <alignment horizontal="center" vertical="center"/>
    </xf>
    <xf numFmtId="0" fontId="32" fillId="0" borderId="0" xfId="0" applyFont="1" applyAlignment="1"/>
    <xf numFmtId="0" fontId="34" fillId="0" borderId="9" xfId="1" applyFont="1" applyBorder="1" applyAlignment="1">
      <alignment horizontal="center" vertical="center"/>
    </xf>
    <xf numFmtId="0" fontId="30" fillId="0" borderId="11" xfId="0" applyFont="1" applyBorder="1" applyAlignment="1">
      <alignment horizontal="center"/>
    </xf>
    <xf numFmtId="0" fontId="35" fillId="0" borderId="0" xfId="0" applyFont="1"/>
    <xf numFmtId="0" fontId="37" fillId="0" borderId="0" xfId="0" applyFont="1" applyAlignment="1">
      <alignment horizontal="center" vertical="center"/>
    </xf>
    <xf numFmtId="0" fontId="38" fillId="0" borderId="0" xfId="0" applyFont="1" applyAlignment="1">
      <alignment horizontal="center"/>
    </xf>
    <xf numFmtId="2" fontId="37" fillId="0" borderId="0" xfId="0" applyNumberFormat="1" applyFont="1"/>
    <xf numFmtId="0" fontId="37" fillId="0" borderId="0" xfId="0" applyFont="1"/>
    <xf numFmtId="0" fontId="30" fillId="0" borderId="0" xfId="0" applyFont="1" applyBorder="1" applyAlignment="1"/>
    <xf numFmtId="0" fontId="37" fillId="0" borderId="0" xfId="0" applyFont="1" applyAlignment="1">
      <alignment horizontal="center"/>
    </xf>
    <xf numFmtId="0" fontId="21" fillId="2" borderId="12" xfId="0" applyFont="1" applyFill="1" applyBorder="1" applyAlignment="1">
      <alignment horizontal="center" vertical="center"/>
    </xf>
    <xf numFmtId="0" fontId="21" fillId="2" borderId="0" xfId="0" applyFont="1" applyFill="1" applyBorder="1" applyAlignment="1">
      <alignment vertical="center"/>
    </xf>
    <xf numFmtId="0" fontId="21" fillId="2" borderId="0" xfId="0" applyFont="1" applyFill="1" applyBorder="1" applyAlignment="1">
      <alignment vertical="center" wrapText="1"/>
    </xf>
    <xf numFmtId="0" fontId="21" fillId="2" borderId="7" xfId="0" applyFont="1" applyFill="1" applyBorder="1" applyAlignment="1">
      <alignment horizontal="center" vertical="center"/>
    </xf>
    <xf numFmtId="0" fontId="21" fillId="2" borderId="3" xfId="0" applyFont="1" applyFill="1" applyBorder="1" applyAlignment="1">
      <alignment horizontal="center" vertical="center" wrapText="1"/>
    </xf>
    <xf numFmtId="0" fontId="21" fillId="2" borderId="3" xfId="0" applyFont="1" applyFill="1" applyBorder="1" applyAlignment="1">
      <alignment horizontal="center" vertical="center"/>
    </xf>
    <xf numFmtId="0" fontId="2" fillId="29" borderId="9" xfId="0" applyFont="1" applyFill="1" applyBorder="1" applyAlignment="1">
      <alignment horizontal="center" vertical="center"/>
    </xf>
    <xf numFmtId="0" fontId="2" fillId="29" borderId="5" xfId="0" applyFont="1" applyFill="1" applyBorder="1" applyAlignment="1">
      <alignment horizontal="center" vertical="center"/>
    </xf>
    <xf numFmtId="0" fontId="22" fillId="0" borderId="0" xfId="0" applyFont="1" applyAlignment="1">
      <alignment horizontal="center" wrapText="1"/>
    </xf>
    <xf numFmtId="1" fontId="33" fillId="0" borderId="12" xfId="1" applyNumberFormat="1" applyFont="1" applyBorder="1" applyAlignment="1">
      <alignment horizontal="right" vertical="center"/>
    </xf>
    <xf numFmtId="1" fontId="36" fillId="0" borderId="12" xfId="1" applyNumberFormat="1" applyFont="1" applyBorder="1" applyAlignment="1">
      <alignment horizontal="right" vertical="center"/>
    </xf>
    <xf numFmtId="1" fontId="36" fillId="4" borderId="9" xfId="1" applyNumberFormat="1" applyFont="1" applyFill="1" applyBorder="1" applyAlignment="1">
      <alignment horizontal="right" vertical="center"/>
    </xf>
    <xf numFmtId="0" fontId="21" fillId="0" borderId="0" xfId="0" applyFont="1" applyAlignment="1">
      <alignment vertical="top"/>
    </xf>
    <xf numFmtId="0" fontId="2" fillId="2" borderId="7" xfId="0" applyFont="1" applyFill="1" applyBorder="1" applyAlignment="1">
      <alignment horizontal="center" vertical="center"/>
    </xf>
    <xf numFmtId="0" fontId="2" fillId="2" borderId="12" xfId="0" applyFont="1" applyFill="1" applyBorder="1" applyAlignment="1">
      <alignment horizontal="center" vertical="center"/>
    </xf>
    <xf numFmtId="0" fontId="21" fillId="2" borderId="8" xfId="0" applyFont="1" applyFill="1" applyBorder="1" applyAlignment="1">
      <alignment vertical="center"/>
    </xf>
    <xf numFmtId="0" fontId="2" fillId="2" borderId="12" xfId="0" applyFont="1" applyFill="1" applyBorder="1" applyAlignment="1">
      <alignment vertical="center" wrapText="1"/>
    </xf>
    <xf numFmtId="0" fontId="2" fillId="0" borderId="2"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left" vertical="top"/>
    </xf>
    <xf numFmtId="0" fontId="2" fillId="0" borderId="13" xfId="0" applyFont="1" applyBorder="1" applyAlignment="1">
      <alignment vertical="top"/>
    </xf>
    <xf numFmtId="1" fontId="23" fillId="0" borderId="12" xfId="0" applyNumberFormat="1" applyFont="1" applyFill="1" applyBorder="1"/>
    <xf numFmtId="1" fontId="23" fillId="0" borderId="2" xfId="0" applyNumberFormat="1" applyFont="1" applyBorder="1" applyAlignment="1">
      <alignment vertical="center"/>
    </xf>
    <xf numFmtId="1" fontId="22" fillId="0" borderId="2" xfId="0" applyNumberFormat="1" applyFont="1" applyBorder="1" applyAlignment="1">
      <alignment vertical="center"/>
    </xf>
    <xf numFmtId="1" fontId="23" fillId="0" borderId="12" xfId="0" applyNumberFormat="1" applyFont="1" applyBorder="1" applyAlignment="1">
      <alignment vertical="center"/>
    </xf>
    <xf numFmtId="1" fontId="22" fillId="0" borderId="12" xfId="0" applyNumberFormat="1" applyFont="1" applyBorder="1" applyAlignment="1">
      <alignment vertical="center"/>
    </xf>
    <xf numFmtId="1" fontId="23" fillId="0" borderId="7" xfId="0" applyNumberFormat="1" applyFont="1" applyBorder="1" applyAlignment="1">
      <alignment vertical="center"/>
    </xf>
    <xf numFmtId="1" fontId="22" fillId="0" borderId="7" xfId="0" applyNumberFormat="1" applyFont="1" applyBorder="1" applyAlignment="1">
      <alignment vertical="center"/>
    </xf>
    <xf numFmtId="1" fontId="22" fillId="4" borderId="9" xfId="0" applyNumberFormat="1" applyFont="1" applyFill="1" applyBorder="1" applyAlignment="1">
      <alignment vertical="center"/>
    </xf>
    <xf numFmtId="1" fontId="37" fillId="0" borderId="2" xfId="1" applyNumberFormat="1" applyFont="1" applyBorder="1" applyAlignment="1">
      <alignment vertical="center"/>
    </xf>
    <xf numFmtId="1" fontId="32" fillId="0" borderId="2" xfId="1" applyNumberFormat="1" applyFont="1" applyBorder="1" applyAlignment="1">
      <alignment vertical="center"/>
    </xf>
    <xf numFmtId="1" fontId="37" fillId="0" borderId="12" xfId="1" applyNumberFormat="1" applyFont="1" applyBorder="1" applyAlignment="1">
      <alignment vertical="center"/>
    </xf>
    <xf numFmtId="1" fontId="32" fillId="0" borderId="12" xfId="1" applyNumberFormat="1" applyFont="1" applyBorder="1" applyAlignment="1">
      <alignment vertical="center"/>
    </xf>
    <xf numFmtId="1" fontId="37" fillId="0" borderId="7" xfId="1" applyNumberFormat="1" applyFont="1" applyBorder="1" applyAlignment="1">
      <alignment vertical="center"/>
    </xf>
    <xf numFmtId="1" fontId="32" fillId="0" borderId="7" xfId="1" applyNumberFormat="1" applyFont="1" applyBorder="1" applyAlignment="1">
      <alignment vertical="center"/>
    </xf>
    <xf numFmtId="1" fontId="22" fillId="4" borderId="9" xfId="0" applyNumberFormat="1" applyFont="1" applyFill="1" applyBorder="1"/>
    <xf numFmtId="1" fontId="22" fillId="0" borderId="12" xfId="0" applyNumberFormat="1" applyFont="1" applyFill="1" applyBorder="1"/>
    <xf numFmtId="1" fontId="23" fillId="0" borderId="2" xfId="0" applyNumberFormat="1" applyFont="1" applyBorder="1" applyAlignment="1"/>
    <xf numFmtId="1" fontId="22" fillId="0" borderId="12" xfId="0" applyNumberFormat="1" applyFont="1" applyBorder="1" applyAlignment="1"/>
    <xf numFmtId="1" fontId="23" fillId="0" borderId="12" xfId="0" applyNumberFormat="1" applyFont="1" applyBorder="1" applyAlignment="1"/>
    <xf numFmtId="1" fontId="23" fillId="0" borderId="7" xfId="0" applyNumberFormat="1" applyFont="1" applyBorder="1" applyAlignment="1"/>
    <xf numFmtId="1" fontId="22" fillId="4" borderId="3" xfId="0" applyNumberFormat="1" applyFont="1" applyFill="1" applyBorder="1"/>
    <xf numFmtId="0" fontId="46" fillId="0" borderId="0" xfId="0" applyFont="1" applyAlignment="1">
      <alignment vertical="center" wrapText="1"/>
    </xf>
    <xf numFmtId="0" fontId="46" fillId="0" borderId="0" xfId="0" applyFont="1" applyAlignment="1">
      <alignment vertical="top" wrapText="1"/>
    </xf>
    <xf numFmtId="0" fontId="2" fillId="0" borderId="8" xfId="0" applyFont="1" applyBorder="1" applyAlignment="1">
      <alignment horizontal="right"/>
    </xf>
    <xf numFmtId="0" fontId="2" fillId="0" borderId="8" xfId="0" applyFont="1" applyBorder="1" applyAlignment="1"/>
    <xf numFmtId="0" fontId="21" fillId="0" borderId="0" xfId="0" applyFont="1" applyAlignment="1">
      <alignment horizontal="center" vertical="center"/>
    </xf>
    <xf numFmtId="0" fontId="50" fillId="0" borderId="0" xfId="0" applyFont="1"/>
    <xf numFmtId="0" fontId="2" fillId="0" borderId="0" xfId="0" applyFont="1" applyAlignment="1">
      <alignment horizontal="justify" vertical="center" wrapText="1"/>
    </xf>
    <xf numFmtId="0" fontId="2" fillId="0" borderId="0" xfId="0" applyFont="1" applyAlignment="1">
      <alignment horizontal="justify" wrapText="1"/>
    </xf>
    <xf numFmtId="0" fontId="49" fillId="0" borderId="13" xfId="0" applyFont="1" applyBorder="1" applyAlignment="1">
      <alignment horizontal="justify" vertical="justify" wrapText="1"/>
    </xf>
    <xf numFmtId="0" fontId="49" fillId="0" borderId="0" xfId="0" applyFont="1" applyAlignment="1">
      <alignment horizontal="justify" vertical="justify" wrapText="1"/>
    </xf>
    <xf numFmtId="0" fontId="22" fillId="0" borderId="0" xfId="0" applyFont="1" applyAlignment="1">
      <alignment horizontal="center"/>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2" borderId="2" xfId="0" applyFont="1" applyFill="1" applyBorder="1" applyAlignment="1">
      <alignment horizontal="center" vertical="center"/>
    </xf>
    <xf numFmtId="0" fontId="2" fillId="2" borderId="7"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5" fillId="4" borderId="3" xfId="0" applyFont="1" applyFill="1" applyBorder="1" applyAlignment="1">
      <alignment horizontal="center"/>
    </xf>
    <xf numFmtId="0" fontId="25" fillId="4" borderId="5" xfId="0" applyFont="1" applyFill="1" applyBorder="1" applyAlignment="1">
      <alignment horizontal="center"/>
    </xf>
    <xf numFmtId="0" fontId="25" fillId="4" borderId="3" xfId="0" applyFont="1" applyFill="1" applyBorder="1" applyAlignment="1">
      <alignment horizontal="center" vertical="center"/>
    </xf>
    <xf numFmtId="0" fontId="25" fillId="4" borderId="5" xfId="0" applyFont="1" applyFill="1" applyBorder="1" applyAlignment="1">
      <alignment horizontal="center" vertical="center"/>
    </xf>
    <xf numFmtId="0" fontId="28" fillId="0" borderId="0" xfId="0" applyFont="1" applyAlignment="1">
      <alignment horizontal="center"/>
    </xf>
    <xf numFmtId="0" fontId="29" fillId="0" borderId="0" xfId="0" applyFont="1" applyAlignment="1">
      <alignment horizontal="center"/>
    </xf>
    <xf numFmtId="0" fontId="25" fillId="4" borderId="6" xfId="0" applyFont="1" applyFill="1" applyBorder="1" applyAlignment="1">
      <alignment horizontal="center"/>
    </xf>
    <xf numFmtId="0" fontId="25" fillId="4" borderId="8" xfId="0" applyFont="1" applyFill="1" applyBorder="1" applyAlignment="1">
      <alignment horizontal="center"/>
    </xf>
    <xf numFmtId="0" fontId="27" fillId="0" borderId="0" xfId="0" applyFont="1" applyFill="1" applyAlignment="1">
      <alignment horizontal="center"/>
    </xf>
    <xf numFmtId="0" fontId="25" fillId="4" borderId="4" xfId="0" applyFont="1" applyFill="1" applyBorder="1" applyAlignment="1">
      <alignment horizontal="center"/>
    </xf>
    <xf numFmtId="0" fontId="21" fillId="0" borderId="2" xfId="0" applyFont="1" applyFill="1" applyBorder="1" applyAlignment="1">
      <alignment horizontal="center" textRotation="90" wrapText="1"/>
    </xf>
    <xf numFmtId="0" fontId="21" fillId="0" borderId="7" xfId="0" applyFont="1" applyFill="1" applyBorder="1" applyAlignment="1">
      <alignment horizontal="center" textRotation="90" wrapText="1"/>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6" borderId="3" xfId="0" applyFont="1" applyFill="1" applyBorder="1" applyAlignment="1">
      <alignment horizontal="center"/>
    </xf>
    <xf numFmtId="0" fontId="2" fillId="6" borderId="4" xfId="0" applyFont="1" applyFill="1" applyBorder="1" applyAlignment="1">
      <alignment horizontal="center"/>
    </xf>
    <xf numFmtId="0" fontId="2" fillId="6" borderId="5" xfId="0" applyFont="1" applyFill="1" applyBorder="1" applyAlignment="1">
      <alignment horizontal="center"/>
    </xf>
    <xf numFmtId="0" fontId="25" fillId="4" borderId="6" xfId="0" applyFont="1" applyFill="1" applyBorder="1" applyAlignment="1">
      <alignment horizontal="center" vertical="center"/>
    </xf>
    <xf numFmtId="0" fontId="25" fillId="4" borderId="8" xfId="0" applyFont="1" applyFill="1" applyBorder="1" applyAlignment="1">
      <alignment horizontal="center" vertical="center"/>
    </xf>
    <xf numFmtId="0" fontId="48" fillId="0" borderId="0" xfId="0" applyFont="1" applyAlignment="1">
      <alignment horizontal="left" wrapText="1"/>
    </xf>
    <xf numFmtId="0" fontId="22" fillId="0" borderId="0" xfId="0" applyFont="1" applyAlignment="1">
      <alignment horizontal="center" wrapText="1"/>
    </xf>
    <xf numFmtId="166" fontId="33" fillId="2" borderId="11" xfId="1" applyNumberFormat="1" applyFont="1" applyFill="1" applyBorder="1" applyAlignment="1">
      <alignment horizontal="left" vertical="center"/>
    </xf>
    <xf numFmtId="166" fontId="33" fillId="2" borderId="14" xfId="1" applyNumberFormat="1" applyFont="1" applyFill="1" applyBorder="1" applyAlignment="1">
      <alignment horizontal="left" vertical="center"/>
    </xf>
    <xf numFmtId="165" fontId="33" fillId="0" borderId="3" xfId="1" applyNumberFormat="1" applyFont="1" applyBorder="1" applyAlignment="1">
      <alignment horizontal="center" vertical="center"/>
    </xf>
    <xf numFmtId="165" fontId="33" fillId="0" borderId="5" xfId="1" applyNumberFormat="1" applyFont="1" applyBorder="1" applyAlignment="1">
      <alignment horizontal="center" vertical="center"/>
    </xf>
    <xf numFmtId="0" fontId="34" fillId="0" borderId="3" xfId="1" applyFont="1" applyBorder="1" applyAlignment="1">
      <alignment horizontal="center" vertical="center"/>
    </xf>
    <xf numFmtId="0" fontId="34" fillId="0" borderId="5" xfId="1" applyFont="1" applyBorder="1" applyAlignment="1">
      <alignment horizontal="center" vertical="center"/>
    </xf>
    <xf numFmtId="166" fontId="33" fillId="2" borderId="1" xfId="1" applyNumberFormat="1" applyFont="1" applyFill="1" applyBorder="1" applyAlignment="1">
      <alignment horizontal="left" vertical="center"/>
    </xf>
    <xf numFmtId="166" fontId="33" fillId="2" borderId="24" xfId="1" applyNumberFormat="1" applyFont="1" applyFill="1" applyBorder="1" applyAlignment="1">
      <alignment horizontal="left" vertical="center"/>
    </xf>
    <xf numFmtId="0" fontId="33" fillId="2" borderId="11" xfId="1" applyFont="1" applyFill="1" applyBorder="1" applyAlignment="1">
      <alignment horizontal="left" vertical="center"/>
    </xf>
    <xf numFmtId="0" fontId="33" fillId="2" borderId="14" xfId="1" applyFont="1" applyFill="1" applyBorder="1" applyAlignment="1">
      <alignment horizontal="left" vertical="center"/>
    </xf>
    <xf numFmtId="0" fontId="48" fillId="0" borderId="0" xfId="0" applyFont="1" applyAlignment="1">
      <alignment horizontal="left" vertical="top" wrapText="1"/>
    </xf>
    <xf numFmtId="165" fontId="36" fillId="4" borderId="3" xfId="1" applyNumberFormat="1" applyFont="1" applyFill="1" applyBorder="1" applyAlignment="1">
      <alignment horizontal="center" vertical="center"/>
    </xf>
    <xf numFmtId="165" fontId="36" fillId="4" borderId="4" xfId="1" applyNumberFormat="1" applyFont="1" applyFill="1" applyBorder="1" applyAlignment="1">
      <alignment horizontal="center" vertical="center"/>
    </xf>
    <xf numFmtId="165" fontId="36" fillId="4" borderId="5" xfId="1" applyNumberFormat="1" applyFont="1" applyFill="1" applyBorder="1" applyAlignment="1">
      <alignment horizontal="center" vertical="center"/>
    </xf>
    <xf numFmtId="0" fontId="22" fillId="0" borderId="0" xfId="0" applyFont="1" applyAlignment="1">
      <alignment horizontal="center" vertical="center" wrapText="1"/>
    </xf>
    <xf numFmtId="0" fontId="40" fillId="0" borderId="0" xfId="0" applyFont="1" applyAlignment="1">
      <alignment horizontal="left" vertical="center" wrapText="1"/>
    </xf>
    <xf numFmtId="0" fontId="40" fillId="0" borderId="0" xfId="0" applyFont="1" applyAlignment="1">
      <alignment horizontal="justify" vertical="center" wrapText="1"/>
    </xf>
    <xf numFmtId="0" fontId="39" fillId="0" borderId="0" xfId="0" applyFont="1" applyAlignment="1">
      <alignment horizontal="justify" vertical="center" wrapText="1"/>
    </xf>
  </cellXfs>
  <cellStyles count="90">
    <cellStyle name="20% - Accent1" xfId="2"/>
    <cellStyle name="20% - Accent2" xfId="3"/>
    <cellStyle name="20% - Accent3" xfId="4"/>
    <cellStyle name="20% - Accent4" xfId="5"/>
    <cellStyle name="20% - Accent5" xfId="6"/>
    <cellStyle name="20% - Accent6" xfId="7"/>
    <cellStyle name="20% - Isticanje1 2" xfId="8"/>
    <cellStyle name="20% - Isticanje2 2" xfId="9"/>
    <cellStyle name="20% - Isticanje3 2" xfId="10"/>
    <cellStyle name="20% - Isticanje4 2" xfId="11"/>
    <cellStyle name="20% - Isticanje5 2" xfId="12"/>
    <cellStyle name="20% - Isticanje6 2" xfId="13"/>
    <cellStyle name="40% - Accent1" xfId="14"/>
    <cellStyle name="40% - Accent2" xfId="15"/>
    <cellStyle name="40% - Accent3" xfId="16"/>
    <cellStyle name="40% - Accent4" xfId="17"/>
    <cellStyle name="40% - Accent5" xfId="18"/>
    <cellStyle name="40% - Accent6" xfId="19"/>
    <cellStyle name="40% - Isticanje1 2" xfId="20"/>
    <cellStyle name="40% - Isticanje2 2" xfId="21"/>
    <cellStyle name="40% - Isticanje3 2" xfId="22"/>
    <cellStyle name="40% - Isticanje4 2" xfId="23"/>
    <cellStyle name="40% - Isticanje5 2" xfId="24"/>
    <cellStyle name="40% - Isticanje6 2" xfId="25"/>
    <cellStyle name="60% - Accent1" xfId="26"/>
    <cellStyle name="60% - Accent2" xfId="27"/>
    <cellStyle name="60% - Accent3" xfId="28"/>
    <cellStyle name="60% - Accent4" xfId="29"/>
    <cellStyle name="60% - Accent5" xfId="30"/>
    <cellStyle name="60% - Accent6" xfId="31"/>
    <cellStyle name="60% - Isticanje1 2" xfId="32"/>
    <cellStyle name="60% - Isticanje2 2" xfId="33"/>
    <cellStyle name="60% - Isticanje3 2" xfId="34"/>
    <cellStyle name="60% - Isticanje4 2" xfId="35"/>
    <cellStyle name="60% - Isticanje5 2" xfId="36"/>
    <cellStyle name="60% - Isticanje6 2" xfId="37"/>
    <cellStyle name="Accent1" xfId="38"/>
    <cellStyle name="Accent2" xfId="39"/>
    <cellStyle name="Accent3" xfId="40"/>
    <cellStyle name="Accent4" xfId="41"/>
    <cellStyle name="Accent5" xfId="42"/>
    <cellStyle name="Accent6" xfId="43"/>
    <cellStyle name="Bad" xfId="44"/>
    <cellStyle name="Bilješka 2" xfId="45"/>
    <cellStyle name="Calculation" xfId="46"/>
    <cellStyle name="Check Cell" xfId="47"/>
    <cellStyle name="Dobro 2" xfId="48"/>
    <cellStyle name="Explanatory Text" xfId="49"/>
    <cellStyle name="Good" xfId="50"/>
    <cellStyle name="Heading 1" xfId="51"/>
    <cellStyle name="Heading 2" xfId="52"/>
    <cellStyle name="Heading 3" xfId="53"/>
    <cellStyle name="Heading 4" xfId="54"/>
    <cellStyle name="Input" xfId="55"/>
    <cellStyle name="Isticanje1 2" xfId="56"/>
    <cellStyle name="Isticanje2 2" xfId="57"/>
    <cellStyle name="Isticanje3 2" xfId="58"/>
    <cellStyle name="Isticanje4 2" xfId="59"/>
    <cellStyle name="Isticanje5 2" xfId="60"/>
    <cellStyle name="Isticanje6 2" xfId="61"/>
    <cellStyle name="Izlaz 2" xfId="62"/>
    <cellStyle name="Izračun 2" xfId="63"/>
    <cellStyle name="Linked Cell" xfId="64"/>
    <cellStyle name="Loše 2" xfId="65"/>
    <cellStyle name="Naslov 1 2" xfId="66"/>
    <cellStyle name="Naslov 2 2" xfId="67"/>
    <cellStyle name="Naslov 3 2" xfId="68"/>
    <cellStyle name="Naslov 4 2" xfId="69"/>
    <cellStyle name="Naslov 5" xfId="70"/>
    <cellStyle name="Neutral" xfId="71"/>
    <cellStyle name="Neutralno 2" xfId="72"/>
    <cellStyle name="Normalno" xfId="0" builtinId="0"/>
    <cellStyle name="Normalno 2" xfId="73"/>
    <cellStyle name="Normalno 2 2" xfId="1"/>
    <cellStyle name="Normalno 3" xfId="74"/>
    <cellStyle name="Normalno 4" xfId="75"/>
    <cellStyle name="Normalno 4 2" xfId="76"/>
    <cellStyle name="Normalno 5" xfId="77"/>
    <cellStyle name="Normalno 6" xfId="89"/>
    <cellStyle name="Note" xfId="78"/>
    <cellStyle name="Output" xfId="79"/>
    <cellStyle name="Povezana ćelija 2" xfId="80"/>
    <cellStyle name="Provjera ćelije 2" xfId="81"/>
    <cellStyle name="Tekst objašnjenja 2" xfId="82"/>
    <cellStyle name="Tekst upozorenja 2" xfId="83"/>
    <cellStyle name="Title" xfId="84"/>
    <cellStyle name="Total" xfId="85"/>
    <cellStyle name="Ukupni zbroj 2" xfId="86"/>
    <cellStyle name="Unos 2" xfId="87"/>
    <cellStyle name="Warning Text" xfId="88"/>
  </cellStyles>
  <dxfs count="0"/>
  <tableStyles count="0" defaultTableStyle="TableStyleMedium2" defaultPivotStyle="PivotStyleLight16"/>
  <colors>
    <mruColors>
      <color rgb="FFFC60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charts/_rels/chart1.xml.rels><?xml version="1.0" encoding="UTF-8" standalone="yes"?>
<Relationships xmlns="http://schemas.openxmlformats.org/package/2006/relationships"><Relationship Id="rId1" Type="http://schemas.openxmlformats.org/officeDocument/2006/relationships/image" Target="../media/image1.jpeg"/></Relationships>
</file>

<file path=xl/charts/_rels/chart2.xml.rels><?xml version="1.0" encoding="UTF-8" standalone="yes"?>
<Relationships xmlns="http://schemas.openxmlformats.org/package/2006/relationships"><Relationship Id="rId1" Type="http://schemas.openxmlformats.org/officeDocument/2006/relationships/image" Target="../media/image1.jpeg"/></Relationships>
</file>

<file path=xl/charts/_rels/chart3.xml.rels><?xml version="1.0" encoding="UTF-8" standalone="yes"?>
<Relationships xmlns="http://schemas.openxmlformats.org/package/2006/relationships"><Relationship Id="rId1" Type="http://schemas.openxmlformats.org/officeDocument/2006/relationships/image" Target="../media/image1.jpeg"/></Relationships>
</file>

<file path=xl/charts/_rels/chart4.xml.rels><?xml version="1.0" encoding="UTF-8" standalone="yes"?>
<Relationships xmlns="http://schemas.openxmlformats.org/package/2006/relationships"><Relationship Id="rId1" Type="http://schemas.openxmlformats.org/officeDocument/2006/relationships/image" Target="../media/image1.jpeg"/></Relationships>
</file>

<file path=xl/charts/_rels/chart5.xml.rels><?xml version="1.0" encoding="UTF-8" standalone="yes"?>
<Relationships xmlns="http://schemas.openxmlformats.org/package/2006/relationships"><Relationship Id="rId3" Type="http://schemas.openxmlformats.org/officeDocument/2006/relationships/image" Target="../media/image1.jpeg"/><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3" Type="http://schemas.openxmlformats.org/officeDocument/2006/relationships/image" Target="../media/image1.jpeg"/><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3" Type="http://schemas.openxmlformats.org/officeDocument/2006/relationships/image" Target="../media/image1.jpeg"/><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hr-HR" sz="1200"/>
              <a:t>Osiguranici prema kategorijama osiguranja - ukupno</a:t>
            </a:r>
          </a:p>
        </c:rich>
      </c:tx>
      <c:layout>
        <c:manualLayout>
          <c:xMode val="edge"/>
          <c:yMode val="edge"/>
          <c:x val="0.12373176179064574"/>
          <c:y val="0.90223792697290928"/>
        </c:manualLayout>
      </c:layout>
      <c:overlay val="0"/>
    </c:title>
    <c:autoTitleDeleted val="0"/>
    <c:view3D>
      <c:rotX val="15"/>
      <c:rotY val="20"/>
      <c:rAngAx val="0"/>
      <c:perspective val="0"/>
    </c:view3D>
    <c:floor>
      <c:thickness val="0"/>
    </c:floor>
    <c:sideWall>
      <c:thickness val="0"/>
    </c:sideWall>
    <c:backWall>
      <c:thickness val="0"/>
    </c:backWall>
    <c:plotArea>
      <c:layout>
        <c:manualLayout>
          <c:layoutTarget val="inner"/>
          <c:xMode val="edge"/>
          <c:yMode val="edge"/>
          <c:x val="1.8356207929000692E-2"/>
          <c:y val="4.2442305822883247E-2"/>
          <c:w val="0.95252909261955998"/>
          <c:h val="0.93128725575969673"/>
        </c:manualLayout>
      </c:layout>
      <c:pie3DChart>
        <c:varyColors val="1"/>
        <c:ser>
          <c:idx val="0"/>
          <c:order val="0"/>
          <c:spPr>
            <a:ln>
              <a:noFill/>
            </a:ln>
          </c:spPr>
          <c:explosion val="25"/>
          <c:dPt>
            <c:idx val="0"/>
            <c:bubble3D val="0"/>
            <c:explosion val="10"/>
            <c:spPr>
              <a:solidFill>
                <a:srgbClr val="E874E2"/>
              </a:solidFill>
              <a:ln>
                <a:noFill/>
              </a:ln>
            </c:spPr>
            <c:extLst>
              <c:ext xmlns:c16="http://schemas.microsoft.com/office/drawing/2014/chart" uri="{C3380CC4-5D6E-409C-BE32-E72D297353CC}">
                <c16:uniqueId val="{00000001-29F9-4FEF-8C75-DE151014DBAE}"/>
              </c:ext>
            </c:extLst>
          </c:dPt>
          <c:dPt>
            <c:idx val="1"/>
            <c:bubble3D val="0"/>
            <c:spPr>
              <a:solidFill>
                <a:srgbClr val="28D830"/>
              </a:solidFill>
              <a:ln>
                <a:noFill/>
              </a:ln>
            </c:spPr>
            <c:extLst>
              <c:ext xmlns:c16="http://schemas.microsoft.com/office/drawing/2014/chart" uri="{C3380CC4-5D6E-409C-BE32-E72D297353CC}">
                <c16:uniqueId val="{00000003-29F9-4FEF-8C75-DE151014DBAE}"/>
              </c:ext>
            </c:extLst>
          </c:dPt>
          <c:dPt>
            <c:idx val="2"/>
            <c:bubble3D val="0"/>
            <c:spPr>
              <a:solidFill>
                <a:srgbClr val="CC00CC"/>
              </a:solidFill>
              <a:ln>
                <a:noFill/>
              </a:ln>
            </c:spPr>
            <c:extLst>
              <c:ext xmlns:c16="http://schemas.microsoft.com/office/drawing/2014/chart" uri="{C3380CC4-5D6E-409C-BE32-E72D297353CC}">
                <c16:uniqueId val="{00000005-29F9-4FEF-8C75-DE151014DBAE}"/>
              </c:ext>
            </c:extLst>
          </c:dPt>
          <c:dPt>
            <c:idx val="3"/>
            <c:bubble3D val="0"/>
            <c:spPr>
              <a:solidFill>
                <a:srgbClr val="FFFF00"/>
              </a:solidFill>
              <a:ln>
                <a:noFill/>
              </a:ln>
            </c:spPr>
            <c:extLst>
              <c:ext xmlns:c16="http://schemas.microsoft.com/office/drawing/2014/chart" uri="{C3380CC4-5D6E-409C-BE32-E72D297353CC}">
                <c16:uniqueId val="{00000007-29F9-4FEF-8C75-DE151014DBAE}"/>
              </c:ext>
            </c:extLst>
          </c:dPt>
          <c:dPt>
            <c:idx val="4"/>
            <c:bubble3D val="0"/>
            <c:spPr>
              <a:solidFill>
                <a:srgbClr val="00FFFF"/>
              </a:solidFill>
              <a:ln>
                <a:noFill/>
              </a:ln>
            </c:spPr>
            <c:extLst>
              <c:ext xmlns:c16="http://schemas.microsoft.com/office/drawing/2014/chart" uri="{C3380CC4-5D6E-409C-BE32-E72D297353CC}">
                <c16:uniqueId val="{00000009-29F9-4FEF-8C75-DE151014DBAE}"/>
              </c:ext>
            </c:extLst>
          </c:dPt>
          <c:dPt>
            <c:idx val="5"/>
            <c:bubble3D val="0"/>
            <c:spPr>
              <a:solidFill>
                <a:srgbClr val="FF3300"/>
              </a:solidFill>
              <a:ln>
                <a:noFill/>
              </a:ln>
            </c:spPr>
            <c:extLst>
              <c:ext xmlns:c16="http://schemas.microsoft.com/office/drawing/2014/chart" uri="{C3380CC4-5D6E-409C-BE32-E72D297353CC}">
                <c16:uniqueId val="{0000000B-29F9-4FEF-8C75-DE151014DBAE}"/>
              </c:ext>
            </c:extLst>
          </c:dPt>
          <c:dPt>
            <c:idx val="6"/>
            <c:bubble3D val="0"/>
            <c:spPr>
              <a:solidFill>
                <a:srgbClr val="FF0000"/>
              </a:solidFill>
              <a:ln>
                <a:noFill/>
              </a:ln>
            </c:spPr>
            <c:extLst>
              <c:ext xmlns:c16="http://schemas.microsoft.com/office/drawing/2014/chart" uri="{C3380CC4-5D6E-409C-BE32-E72D297353CC}">
                <c16:uniqueId val="{0000000D-29F9-4FEF-8C75-DE151014DBAE}"/>
              </c:ext>
            </c:extLst>
          </c:dPt>
          <c:dLbls>
            <c:dLbl>
              <c:idx val="0"/>
              <c:layout>
                <c:manualLayout>
                  <c:x val="6.668820707756358E-2"/>
                  <c:y val="7.8028180687940318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29F9-4FEF-8C75-DE151014DBAE}"/>
                </c:ext>
              </c:extLst>
            </c:dLbl>
            <c:dLbl>
              <c:idx val="1"/>
              <c:layout>
                <c:manualLayout>
                  <c:x val="-8.2479862430989231E-2"/>
                  <c:y val="-7.4372787172240162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29F9-4FEF-8C75-DE151014DBAE}"/>
                </c:ext>
              </c:extLst>
            </c:dLbl>
            <c:dLbl>
              <c:idx val="2"/>
              <c:layout>
                <c:manualLayout>
                  <c:x val="-0.20641433613901711"/>
                  <c:y val="-0.19516701201823455"/>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29F9-4FEF-8C75-DE151014DBAE}"/>
                </c:ext>
              </c:extLst>
            </c:dLbl>
            <c:dLbl>
              <c:idx val="3"/>
              <c:layout>
                <c:manualLayout>
                  <c:x val="-0.2081817359037017"/>
                  <c:y val="-0.21065412603918529"/>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29F9-4FEF-8C75-DE151014DBAE}"/>
                </c:ext>
              </c:extLst>
            </c:dLbl>
            <c:dLbl>
              <c:idx val="4"/>
              <c:layout>
                <c:manualLayout>
                  <c:x val="-7.7157366198790364E-2"/>
                  <c:y val="-0.15847935969134599"/>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29F9-4FEF-8C75-DE151014DBAE}"/>
                </c:ext>
              </c:extLst>
            </c:dLbl>
            <c:dLbl>
              <c:idx val="5"/>
              <c:layout>
                <c:manualLayout>
                  <c:x val="0.12863100733098026"/>
                  <c:y val="-8.8949415791696962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29F9-4FEF-8C75-DE151014DBAE}"/>
                </c:ext>
              </c:extLst>
            </c:dLbl>
            <c:dLbl>
              <c:idx val="6"/>
              <c:layout>
                <c:manualLayout>
                  <c:x val="0.14516191510543941"/>
                  <c:y val="6.7477828429341066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D-29F9-4FEF-8C75-DE151014DBAE}"/>
                </c:ext>
              </c:extLst>
            </c:dLbl>
            <c:numFmt formatCode="0.00%" sourceLinked="0"/>
            <c:spPr>
              <a:noFill/>
              <a:ln>
                <a:noFill/>
              </a:ln>
              <a:effectLst/>
            </c:spPr>
            <c:txPr>
              <a:bodyPr/>
              <a:lstStyle/>
              <a:p>
                <a:pPr>
                  <a:defRPr sz="800" b="1" baseline="0">
                    <a:latin typeface="+mn-lt"/>
                    <a:cs typeface="Arial" pitchFamily="34" charset="0"/>
                  </a:defRPr>
                </a:pPr>
                <a:endParaRPr lang="sr-Latn-RS"/>
              </a:p>
            </c:txPr>
            <c:showLegendKey val="0"/>
            <c:showVal val="0"/>
            <c:showCatName val="1"/>
            <c:showSerName val="0"/>
            <c:showPercent val="1"/>
            <c:showBubbleSize val="0"/>
            <c:showLeaderLines val="1"/>
            <c:extLst>
              <c:ext xmlns:c15="http://schemas.microsoft.com/office/drawing/2012/chart" uri="{CE6537A1-D6FC-4f65-9D91-7224C49458BB}"/>
            </c:extLst>
          </c:dLbls>
          <c:cat>
            <c:strRef>
              <c:f>'T 1.'!$C$8:$C$14</c:f>
              <c:strCache>
                <c:ptCount val="7"/>
                <c:pt idx="0">
                  <c:v>Radnici kod pravnih osoba</c:v>
                </c:pt>
                <c:pt idx="1">
                  <c:v>Radnici kod fizičkih osoba</c:v>
                </c:pt>
                <c:pt idx="2">
                  <c:v>Obrtnici</c:v>
                </c:pt>
                <c:pt idx="3">
                  <c:v>Poljoprivrednici</c:v>
                </c:pt>
                <c:pt idx="4">
                  <c:v>Samostalne profesionalne djelatnosti </c:v>
                </c:pt>
                <c:pt idx="5">
                  <c:v>Osiguranici zaposleni kod međunarodnih organizacija u inozemstvu i hrvatski državljani zaposleni na teritoriju RH kod poslodavaca sa sjedištem u inozemstvu</c:v>
                </c:pt>
                <c:pt idx="6">
                  <c:v>Produženo osiguranje</c:v>
                </c:pt>
              </c:strCache>
            </c:strRef>
          </c:cat>
          <c:val>
            <c:numRef>
              <c:f>'T 1.'!$F$8:$F$14</c:f>
              <c:numCache>
                <c:formatCode>0</c:formatCode>
                <c:ptCount val="7"/>
                <c:pt idx="0">
                  <c:v>1512618</c:v>
                </c:pt>
                <c:pt idx="1">
                  <c:v>108860</c:v>
                </c:pt>
                <c:pt idx="2">
                  <c:v>91673</c:v>
                </c:pt>
                <c:pt idx="3">
                  <c:v>17971</c:v>
                </c:pt>
                <c:pt idx="4">
                  <c:v>17912</c:v>
                </c:pt>
                <c:pt idx="5">
                  <c:v>162</c:v>
                </c:pt>
                <c:pt idx="6">
                  <c:v>3929</c:v>
                </c:pt>
              </c:numCache>
            </c:numRef>
          </c:val>
          <c:extLst>
            <c:ext xmlns:c16="http://schemas.microsoft.com/office/drawing/2014/chart" uri="{C3380CC4-5D6E-409C-BE32-E72D297353CC}">
              <c16:uniqueId val="{0000000E-29F9-4FEF-8C75-DE151014DBAE}"/>
            </c:ext>
          </c:extLst>
        </c:ser>
        <c:dLbls>
          <c:showLegendKey val="0"/>
          <c:showVal val="1"/>
          <c:showCatName val="0"/>
          <c:showSerName val="0"/>
          <c:showPercent val="0"/>
          <c:showBubbleSize val="0"/>
          <c:showLeaderLines val="1"/>
        </c:dLbls>
      </c:pie3DChart>
    </c:plotArea>
    <c:plotVisOnly val="1"/>
    <c:dispBlanksAs val="gap"/>
    <c:showDLblsOverMax val="0"/>
  </c:chart>
  <c:spPr>
    <a:blipFill>
      <a:blip xmlns:r="http://schemas.openxmlformats.org/officeDocument/2006/relationships" r:embed="rId1"/>
      <a:tile tx="0" ty="0" sx="100000" sy="100000" flip="none" algn="tl"/>
    </a:blipFill>
    <a:ln>
      <a:noFill/>
    </a:ln>
  </c:spPr>
  <c:printSettings>
    <c:headerFooter/>
    <c:pageMargins b="0.74803149606299213" l="0.51181102362204722" r="0.51181102362204722" t="0.55118110236220474" header="0.31496062992125984" footer="0.31496062992125984"/>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hr-HR" sz="1200"/>
              <a:t>Struktura</a:t>
            </a:r>
            <a:r>
              <a:rPr lang="hr-HR" sz="1200" baseline="0"/>
              <a:t> osiguranika prema godinama života</a:t>
            </a:r>
            <a:endParaRPr lang="hr-HR" sz="1200"/>
          </a:p>
        </c:rich>
      </c:tx>
      <c:layout/>
      <c:overlay val="0"/>
    </c:title>
    <c:autoTitleDeleted val="0"/>
    <c:view3D>
      <c:rotX val="30"/>
      <c:rotY val="0"/>
      <c:rAngAx val="0"/>
      <c:perspective val="20"/>
    </c:view3D>
    <c:floor>
      <c:thickness val="0"/>
    </c:floor>
    <c:sideWall>
      <c:thickness val="0"/>
    </c:sideWall>
    <c:backWall>
      <c:thickness val="0"/>
    </c:backWall>
    <c:plotArea>
      <c:layout>
        <c:manualLayout>
          <c:layoutTarget val="inner"/>
          <c:xMode val="edge"/>
          <c:yMode val="edge"/>
          <c:x val="0.1638889714257416"/>
          <c:y val="9.605479768453673E-2"/>
          <c:w val="0.5805555555555556"/>
          <c:h val="0.89814814814814814"/>
        </c:manualLayout>
      </c:layout>
      <c:pie3DChart>
        <c:varyColors val="1"/>
        <c:ser>
          <c:idx val="0"/>
          <c:order val="0"/>
          <c:explosion val="8"/>
          <c:dPt>
            <c:idx val="0"/>
            <c:bubble3D val="0"/>
            <c:spPr>
              <a:solidFill>
                <a:srgbClr val="FA06FA"/>
              </a:solidFill>
            </c:spPr>
            <c:extLst>
              <c:ext xmlns:c16="http://schemas.microsoft.com/office/drawing/2014/chart" uri="{C3380CC4-5D6E-409C-BE32-E72D297353CC}">
                <c16:uniqueId val="{00000001-D192-48EC-9778-93656CBDB09C}"/>
              </c:ext>
            </c:extLst>
          </c:dPt>
          <c:dPt>
            <c:idx val="1"/>
            <c:bubble3D val="0"/>
            <c:spPr>
              <a:solidFill>
                <a:srgbClr val="52E84A"/>
              </a:solidFill>
            </c:spPr>
            <c:extLst>
              <c:ext xmlns:c16="http://schemas.microsoft.com/office/drawing/2014/chart" uri="{C3380CC4-5D6E-409C-BE32-E72D297353CC}">
                <c16:uniqueId val="{00000003-D192-48EC-9778-93656CBDB09C}"/>
              </c:ext>
            </c:extLst>
          </c:dPt>
          <c:dPt>
            <c:idx val="2"/>
            <c:bubble3D val="0"/>
            <c:spPr>
              <a:solidFill>
                <a:srgbClr val="FF99FF"/>
              </a:solidFill>
            </c:spPr>
            <c:extLst>
              <c:ext xmlns:c16="http://schemas.microsoft.com/office/drawing/2014/chart" uri="{C3380CC4-5D6E-409C-BE32-E72D297353CC}">
                <c16:uniqueId val="{00000005-D192-48EC-9778-93656CBDB09C}"/>
              </c:ext>
            </c:extLst>
          </c:dPt>
          <c:dPt>
            <c:idx val="3"/>
            <c:bubble3D val="0"/>
            <c:spPr>
              <a:solidFill>
                <a:srgbClr val="00FFFF"/>
              </a:solidFill>
            </c:spPr>
            <c:extLst>
              <c:ext xmlns:c16="http://schemas.microsoft.com/office/drawing/2014/chart" uri="{C3380CC4-5D6E-409C-BE32-E72D297353CC}">
                <c16:uniqueId val="{00000007-D192-48EC-9778-93656CBDB09C}"/>
              </c:ext>
            </c:extLst>
          </c:dPt>
          <c:dLbls>
            <c:dLbl>
              <c:idx val="0"/>
              <c:layout>
                <c:manualLayout>
                  <c:x val="2.2749736873056706E-2"/>
                  <c:y val="-9.4293100008023142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D192-48EC-9778-93656CBDB09C}"/>
                </c:ext>
              </c:extLst>
            </c:dLbl>
            <c:dLbl>
              <c:idx val="1"/>
              <c:layout>
                <c:manualLayout>
                  <c:x val="-5.8488256546507876E-2"/>
                  <c:y val="0"/>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D192-48EC-9778-93656CBDB09C}"/>
                </c:ext>
              </c:extLst>
            </c:dLbl>
            <c:dLbl>
              <c:idx val="2"/>
              <c:layout>
                <c:manualLayout>
                  <c:x val="8.836240044151042E-4"/>
                  <c:y val="-0.12430681093211318"/>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D192-48EC-9778-93656CBDB09C}"/>
                </c:ext>
              </c:extLst>
            </c:dLbl>
            <c:dLbl>
              <c:idx val="3"/>
              <c:layout>
                <c:manualLayout>
                  <c:x val="0.10567845284373124"/>
                  <c:y val="-7.2595719221033403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D192-48EC-9778-93656CBDB09C}"/>
                </c:ext>
              </c:extLst>
            </c:dLbl>
            <c:numFmt formatCode="0.00%" sourceLinked="0"/>
            <c:spPr>
              <a:noFill/>
              <a:ln>
                <a:noFill/>
              </a:ln>
              <a:effectLst/>
            </c:spPr>
            <c:txPr>
              <a:bodyPr/>
              <a:lstStyle/>
              <a:p>
                <a:pPr>
                  <a:defRPr sz="1000" b="1" baseline="0">
                    <a:latin typeface="+mn-lt"/>
                    <a:cs typeface="Arial" pitchFamily="34" charset="0"/>
                  </a:defRPr>
                </a:pPr>
                <a:endParaRPr lang="sr-Latn-RS"/>
              </a:p>
            </c:txPr>
            <c:showLegendKey val="0"/>
            <c:showVal val="0"/>
            <c:showCatName val="1"/>
            <c:showSerName val="0"/>
            <c:showPercent val="1"/>
            <c:showBubbleSize val="0"/>
            <c:showLeaderLines val="1"/>
            <c:extLst>
              <c:ext xmlns:c15="http://schemas.microsoft.com/office/drawing/2012/chart" uri="{CE6537A1-D6FC-4f65-9D91-7224C49458BB}"/>
            </c:extLst>
          </c:dLbls>
          <c:cat>
            <c:strRef>
              <c:f>'T 2.'!$D$5:$G$5</c:f>
              <c:strCache>
                <c:ptCount val="4"/>
                <c:pt idx="0">
                  <c:v>Osiguranici mlađi
od 40 godina</c:v>
                </c:pt>
                <c:pt idx="1">
                  <c:v>Osiguranici koji imaju
 40 godina ili više, a manje od 50 godina</c:v>
                </c:pt>
                <c:pt idx="2">
                  <c:v>Osiguranici koji imaju
 50 godina ili više, a manje od 60 godina</c:v>
                </c:pt>
                <c:pt idx="3">
                  <c:v>Osiguranici koji imaju
60 godina i više</c:v>
                </c:pt>
              </c:strCache>
            </c:strRef>
          </c:cat>
          <c:val>
            <c:numRef>
              <c:f>'T 2.'!$D$14:$G$14</c:f>
              <c:numCache>
                <c:formatCode>0</c:formatCode>
                <c:ptCount val="4"/>
                <c:pt idx="0">
                  <c:v>732999</c:v>
                </c:pt>
                <c:pt idx="1">
                  <c:v>476827</c:v>
                </c:pt>
                <c:pt idx="2">
                  <c:v>383251</c:v>
                </c:pt>
                <c:pt idx="3">
                  <c:v>160048</c:v>
                </c:pt>
              </c:numCache>
            </c:numRef>
          </c:val>
          <c:extLst>
            <c:ext xmlns:c16="http://schemas.microsoft.com/office/drawing/2014/chart" uri="{C3380CC4-5D6E-409C-BE32-E72D297353CC}">
              <c16:uniqueId val="{00000008-D192-48EC-9778-93656CBDB09C}"/>
            </c:ext>
          </c:extLst>
        </c:ser>
        <c:dLbls>
          <c:showLegendKey val="0"/>
          <c:showVal val="1"/>
          <c:showCatName val="0"/>
          <c:showSerName val="0"/>
          <c:showPercent val="0"/>
          <c:showBubbleSize val="0"/>
          <c:showLeaderLines val="1"/>
        </c:dLbls>
      </c:pie3DChart>
    </c:plotArea>
    <c:plotVisOnly val="1"/>
    <c:dispBlanksAs val="gap"/>
    <c:showDLblsOverMax val="0"/>
  </c:chart>
  <c:spPr>
    <a:blipFill>
      <a:blip xmlns:r="http://schemas.openxmlformats.org/officeDocument/2006/relationships" r:embed="rId1"/>
      <a:tile tx="0" ty="0" sx="100000" sy="100000" flip="none" algn="tl"/>
    </a:blip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hr-HR" sz="1200"/>
              <a:t>Struktura osiguranika prema spolu</a:t>
            </a:r>
          </a:p>
        </c:rich>
      </c:tx>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6.2499834579501083E-2"/>
          <c:y val="0.14389471100285126"/>
          <c:w val="0.82570061095304259"/>
          <c:h val="0.7436094588895813"/>
        </c:manualLayout>
      </c:layout>
      <c:pie3DChart>
        <c:varyColors val="1"/>
        <c:ser>
          <c:idx val="0"/>
          <c:order val="0"/>
          <c:spPr>
            <a:solidFill>
              <a:srgbClr val="FA06FA"/>
            </a:solidFill>
          </c:spPr>
          <c:dPt>
            <c:idx val="0"/>
            <c:bubble3D val="0"/>
            <c:explosion val="8"/>
            <c:spPr>
              <a:solidFill>
                <a:srgbClr val="002060"/>
              </a:solidFill>
            </c:spPr>
            <c:extLst>
              <c:ext xmlns:c16="http://schemas.microsoft.com/office/drawing/2014/chart" uri="{C3380CC4-5D6E-409C-BE32-E72D297353CC}">
                <c16:uniqueId val="{00000001-C212-4CE6-BBF5-B0922572D5CE}"/>
              </c:ext>
            </c:extLst>
          </c:dPt>
          <c:dPt>
            <c:idx val="1"/>
            <c:bubble3D val="0"/>
            <c:explosion val="5"/>
            <c:spPr>
              <a:solidFill>
                <a:srgbClr val="FF0000"/>
              </a:solidFill>
            </c:spPr>
            <c:extLst>
              <c:ext xmlns:c16="http://schemas.microsoft.com/office/drawing/2014/chart" uri="{C3380CC4-5D6E-409C-BE32-E72D297353CC}">
                <c16:uniqueId val="{00000002-C212-4CE6-BBF5-B0922572D5CE}"/>
              </c:ext>
            </c:extLst>
          </c:dPt>
          <c:dLbls>
            <c:dLbl>
              <c:idx val="0"/>
              <c:layout>
                <c:manualLayout>
                  <c:x val="-0.23710946084346091"/>
                  <c:y val="-0.10929213595136057"/>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C212-4CE6-BBF5-B0922572D5CE}"/>
                </c:ext>
              </c:extLst>
            </c:dLbl>
            <c:dLbl>
              <c:idx val="1"/>
              <c:layout>
                <c:manualLayout>
                  <c:x val="0.19489146795039244"/>
                  <c:y val="6.4076547393601118E-3"/>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C212-4CE6-BBF5-B0922572D5CE}"/>
                </c:ext>
              </c:extLst>
            </c:dLbl>
            <c:numFmt formatCode="0.00%" sourceLinked="0"/>
            <c:spPr>
              <a:noFill/>
              <a:ln>
                <a:noFill/>
              </a:ln>
              <a:effectLst/>
            </c:spPr>
            <c:txPr>
              <a:bodyPr/>
              <a:lstStyle/>
              <a:p>
                <a:pPr>
                  <a:defRPr sz="1200" b="1" baseline="0">
                    <a:solidFill>
                      <a:schemeClr val="bg1"/>
                    </a:solidFill>
                    <a:latin typeface="+mn-lt"/>
                    <a:cs typeface="Arial" pitchFamily="34" charset="0"/>
                  </a:defRPr>
                </a:pPr>
                <a:endParaRPr lang="sr-Latn-RS"/>
              </a:p>
            </c:txPr>
            <c:showLegendKey val="0"/>
            <c:showVal val="0"/>
            <c:showCatName val="1"/>
            <c:showSerName val="0"/>
            <c:showPercent val="1"/>
            <c:showBubbleSize val="0"/>
            <c:showLeaderLines val="1"/>
            <c:extLst>
              <c:ext xmlns:c15="http://schemas.microsoft.com/office/drawing/2012/chart" uri="{CE6537A1-D6FC-4f65-9D91-7224C49458BB}"/>
            </c:extLst>
          </c:dLbls>
          <c:cat>
            <c:strRef>
              <c:f>'T 3.'!$E$5:$F$5</c:f>
              <c:strCache>
                <c:ptCount val="2"/>
                <c:pt idx="0">
                  <c:v>Muškarci</c:v>
                </c:pt>
                <c:pt idx="1">
                  <c:v>Žene</c:v>
                </c:pt>
              </c:strCache>
            </c:strRef>
          </c:cat>
          <c:val>
            <c:numRef>
              <c:f>'T 3.'!$E$30:$F$30</c:f>
              <c:numCache>
                <c:formatCode>0</c:formatCode>
                <c:ptCount val="2"/>
                <c:pt idx="0">
                  <c:v>931947</c:v>
                </c:pt>
                <c:pt idx="1">
                  <c:v>821178</c:v>
                </c:pt>
              </c:numCache>
            </c:numRef>
          </c:val>
          <c:extLst>
            <c:ext xmlns:c16="http://schemas.microsoft.com/office/drawing/2014/chart" uri="{C3380CC4-5D6E-409C-BE32-E72D297353CC}">
              <c16:uniqueId val="{00000003-C212-4CE6-BBF5-B0922572D5CE}"/>
            </c:ext>
          </c:extLst>
        </c:ser>
        <c:dLbls>
          <c:showLegendKey val="0"/>
          <c:showVal val="1"/>
          <c:showCatName val="0"/>
          <c:showSerName val="0"/>
          <c:showPercent val="0"/>
          <c:showBubbleSize val="0"/>
          <c:showLeaderLines val="1"/>
        </c:dLbls>
      </c:pie3DChart>
    </c:plotArea>
    <c:plotVisOnly val="1"/>
    <c:dispBlanksAs val="gap"/>
    <c:showDLblsOverMax val="0"/>
  </c:chart>
  <c:spPr>
    <a:blipFill>
      <a:blip xmlns:r="http://schemas.openxmlformats.org/officeDocument/2006/relationships" r:embed="rId1"/>
      <a:tile tx="0" ty="0" sx="100000" sy="100000" flip="none" algn="tl"/>
    </a:blip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mn-lt"/>
                <a:cs typeface="Arial" pitchFamily="34" charset="0"/>
              </a:defRPr>
            </a:pPr>
            <a:r>
              <a:rPr lang="hr-HR" sz="1200">
                <a:latin typeface="+mn-lt"/>
                <a:cs typeface="Arial" pitchFamily="34" charset="0"/>
              </a:rPr>
              <a:t>Osiguranici prema županijama</a:t>
            </a:r>
          </a:p>
        </c:rich>
      </c:tx>
      <c:layout/>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7.4486262611668949E-2"/>
          <c:y val="9.8786961762367606E-2"/>
          <c:w val="0.9164455360511129"/>
          <c:h val="0.48986601414922776"/>
        </c:manualLayout>
      </c:layout>
      <c:bar3DChart>
        <c:barDir val="col"/>
        <c:grouping val="clustered"/>
        <c:varyColors val="0"/>
        <c:ser>
          <c:idx val="0"/>
          <c:order val="0"/>
          <c:spPr>
            <a:solidFill>
              <a:srgbClr val="002060"/>
            </a:solidFill>
          </c:spPr>
          <c:invertIfNegative val="0"/>
          <c:cat>
            <c:strRef>
              <c:f>'T 4.'!$C$7:$C$27</c:f>
              <c:strCache>
                <c:ptCount val="21"/>
                <c:pt idx="0">
                  <c:v>Zagrebačka</c:v>
                </c:pt>
                <c:pt idx="1">
                  <c:v>Krapinsko-zagorska</c:v>
                </c:pt>
                <c:pt idx="2">
                  <c:v>Sisačko-moslavačka</c:v>
                </c:pt>
                <c:pt idx="3">
                  <c:v>Karlovačka</c:v>
                </c:pt>
                <c:pt idx="4">
                  <c:v>Varaždinska</c:v>
                </c:pt>
                <c:pt idx="5">
                  <c:v>Koprivničko-križevačka</c:v>
                </c:pt>
                <c:pt idx="6">
                  <c:v>Bjelovarsko-bilogorska</c:v>
                </c:pt>
                <c:pt idx="7">
                  <c:v>Primorsko-goranska</c:v>
                </c:pt>
                <c:pt idx="8">
                  <c:v>Ličko-senjska</c:v>
                </c:pt>
                <c:pt idx="9">
                  <c:v>Virovitičko-podravska</c:v>
                </c:pt>
                <c:pt idx="10">
                  <c:v>Požeško-slavonska</c:v>
                </c:pt>
                <c:pt idx="11">
                  <c:v>Brodsko-posavska</c:v>
                </c:pt>
                <c:pt idx="12">
                  <c:v>Zadarska</c:v>
                </c:pt>
                <c:pt idx="13">
                  <c:v>Osječko-baranjska</c:v>
                </c:pt>
                <c:pt idx="14">
                  <c:v>Šibensko-kninska</c:v>
                </c:pt>
                <c:pt idx="15">
                  <c:v>Vukovarsko-srijemska</c:v>
                </c:pt>
                <c:pt idx="16">
                  <c:v>Splitsko-dalmatinska</c:v>
                </c:pt>
                <c:pt idx="17">
                  <c:v>Istarska</c:v>
                </c:pt>
                <c:pt idx="18">
                  <c:v>Dubrovačko-neretvanska</c:v>
                </c:pt>
                <c:pt idx="19">
                  <c:v>Međimurska</c:v>
                </c:pt>
                <c:pt idx="20">
                  <c:v>Grad Zagreb</c:v>
                </c:pt>
              </c:strCache>
            </c:strRef>
          </c:cat>
          <c:val>
            <c:numRef>
              <c:f>'T 4.'!$K$7:$K$27</c:f>
              <c:numCache>
                <c:formatCode>0</c:formatCode>
                <c:ptCount val="21"/>
                <c:pt idx="0">
                  <c:v>104309</c:v>
                </c:pt>
                <c:pt idx="1">
                  <c:v>42532</c:v>
                </c:pt>
                <c:pt idx="2">
                  <c:v>44974</c:v>
                </c:pt>
                <c:pt idx="3">
                  <c:v>39639</c:v>
                </c:pt>
                <c:pt idx="4">
                  <c:v>70951</c:v>
                </c:pt>
                <c:pt idx="5">
                  <c:v>38207</c:v>
                </c:pt>
                <c:pt idx="6">
                  <c:v>34205</c:v>
                </c:pt>
                <c:pt idx="7">
                  <c:v>126922</c:v>
                </c:pt>
                <c:pt idx="8">
                  <c:v>17667</c:v>
                </c:pt>
                <c:pt idx="9">
                  <c:v>23737</c:v>
                </c:pt>
                <c:pt idx="10">
                  <c:v>21054</c:v>
                </c:pt>
                <c:pt idx="11">
                  <c:v>47254</c:v>
                </c:pt>
                <c:pt idx="12">
                  <c:v>68123</c:v>
                </c:pt>
                <c:pt idx="13">
                  <c:v>98653</c:v>
                </c:pt>
                <c:pt idx="14">
                  <c:v>37673</c:v>
                </c:pt>
                <c:pt idx="15">
                  <c:v>48114</c:v>
                </c:pt>
                <c:pt idx="16">
                  <c:v>178948</c:v>
                </c:pt>
                <c:pt idx="17">
                  <c:v>104659</c:v>
                </c:pt>
                <c:pt idx="18">
                  <c:v>55684</c:v>
                </c:pt>
                <c:pt idx="19">
                  <c:v>44837</c:v>
                </c:pt>
                <c:pt idx="20">
                  <c:v>504983</c:v>
                </c:pt>
              </c:numCache>
            </c:numRef>
          </c:val>
          <c:extLst>
            <c:ext xmlns:c16="http://schemas.microsoft.com/office/drawing/2014/chart" uri="{C3380CC4-5D6E-409C-BE32-E72D297353CC}">
              <c16:uniqueId val="{00000000-E53C-4DF4-852E-90ED27E1EECB}"/>
            </c:ext>
          </c:extLst>
        </c:ser>
        <c:dLbls>
          <c:showLegendKey val="0"/>
          <c:showVal val="0"/>
          <c:showCatName val="0"/>
          <c:showSerName val="0"/>
          <c:showPercent val="0"/>
          <c:showBubbleSize val="0"/>
        </c:dLbls>
        <c:gapWidth val="58"/>
        <c:shape val="box"/>
        <c:axId val="85684608"/>
        <c:axId val="85686528"/>
        <c:axId val="0"/>
      </c:bar3DChart>
      <c:catAx>
        <c:axId val="85684608"/>
        <c:scaling>
          <c:orientation val="minMax"/>
        </c:scaling>
        <c:delete val="0"/>
        <c:axPos val="b"/>
        <c:title>
          <c:tx>
            <c:rich>
              <a:bodyPr/>
              <a:lstStyle/>
              <a:p>
                <a:pPr>
                  <a:defRPr sz="800" b="1">
                    <a:latin typeface="Arial" pitchFamily="34" charset="0"/>
                    <a:cs typeface="Arial" pitchFamily="34" charset="0"/>
                  </a:defRPr>
                </a:pPr>
                <a:r>
                  <a:rPr lang="en-US" sz="800" b="1">
                    <a:latin typeface="Arial" pitchFamily="34" charset="0"/>
                    <a:cs typeface="Arial" pitchFamily="34" charset="0"/>
                  </a:rPr>
                  <a:t>Županija</a:t>
                </a:r>
              </a:p>
            </c:rich>
          </c:tx>
          <c:layout>
            <c:manualLayout>
              <c:xMode val="edge"/>
              <c:yMode val="edge"/>
              <c:x val="0.57748015443023748"/>
              <c:y val="0.92663909505306585"/>
            </c:manualLayout>
          </c:layout>
          <c:overlay val="0"/>
        </c:title>
        <c:numFmt formatCode="General" sourceLinked="0"/>
        <c:majorTickMark val="out"/>
        <c:minorTickMark val="none"/>
        <c:tickLblPos val="nextTo"/>
        <c:txPr>
          <a:bodyPr rot="-5400000" vert="horz"/>
          <a:lstStyle/>
          <a:p>
            <a:pPr>
              <a:defRPr sz="800">
                <a:solidFill>
                  <a:srgbClr val="002060"/>
                </a:solidFill>
                <a:latin typeface="+mn-lt"/>
                <a:cs typeface="Arial" pitchFamily="34" charset="0"/>
              </a:defRPr>
            </a:pPr>
            <a:endParaRPr lang="sr-Latn-RS"/>
          </a:p>
        </c:txPr>
        <c:crossAx val="85686528"/>
        <c:crosses val="autoZero"/>
        <c:auto val="1"/>
        <c:lblAlgn val="ctr"/>
        <c:lblOffset val="100"/>
        <c:noMultiLvlLbl val="0"/>
      </c:catAx>
      <c:valAx>
        <c:axId val="85686528"/>
        <c:scaling>
          <c:orientation val="minMax"/>
        </c:scaling>
        <c:delete val="0"/>
        <c:axPos val="l"/>
        <c:majorGridlines>
          <c:spPr>
            <a:ln>
              <a:noFill/>
            </a:ln>
          </c:spPr>
        </c:majorGridlines>
        <c:title>
          <c:tx>
            <c:rich>
              <a:bodyPr rot="-5400000" vert="horz"/>
              <a:lstStyle/>
              <a:p>
                <a:pPr>
                  <a:defRPr sz="800" b="0">
                    <a:latin typeface="Arial" pitchFamily="34" charset="0"/>
                    <a:cs typeface="Arial" pitchFamily="34" charset="0"/>
                  </a:defRPr>
                </a:pPr>
                <a:r>
                  <a:rPr lang="hr-HR" sz="800" b="0">
                    <a:latin typeface="Arial" pitchFamily="34" charset="0"/>
                    <a:cs typeface="Arial" pitchFamily="34" charset="0"/>
                  </a:rPr>
                  <a:t>Broj osiguranika</a:t>
                </a:r>
              </a:p>
            </c:rich>
          </c:tx>
          <c:layout>
            <c:manualLayout>
              <c:xMode val="edge"/>
              <c:yMode val="edge"/>
              <c:x val="1.056996315827494E-2"/>
              <c:y val="0.22830388575749341"/>
            </c:manualLayout>
          </c:layout>
          <c:overlay val="0"/>
        </c:title>
        <c:numFmt formatCode="0" sourceLinked="1"/>
        <c:majorTickMark val="out"/>
        <c:minorTickMark val="none"/>
        <c:tickLblPos val="nextTo"/>
        <c:txPr>
          <a:bodyPr/>
          <a:lstStyle/>
          <a:p>
            <a:pPr>
              <a:defRPr sz="700">
                <a:latin typeface="Arial" pitchFamily="34" charset="0"/>
                <a:cs typeface="Arial" pitchFamily="34" charset="0"/>
              </a:defRPr>
            </a:pPr>
            <a:endParaRPr lang="sr-Latn-RS"/>
          </a:p>
        </c:txPr>
        <c:crossAx val="85684608"/>
        <c:crosses val="autoZero"/>
        <c:crossBetween val="between"/>
      </c:valAx>
    </c:plotArea>
    <c:plotVisOnly val="1"/>
    <c:dispBlanksAs val="gap"/>
    <c:showDLblsOverMax val="0"/>
  </c:chart>
  <c:spPr>
    <a:blipFill>
      <a:blip xmlns:r="http://schemas.openxmlformats.org/officeDocument/2006/relationships" r:embed="rId1"/>
      <a:tile tx="0" ty="0" sx="100000" sy="100000" flip="none" algn="tl"/>
    </a:blip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100" baseline="0">
                <a:solidFill>
                  <a:srgbClr val="002060"/>
                </a:solidFill>
                <a:effectLst>
                  <a:outerShdw blurRad="50800" dist="38100" dir="5400000" algn="t" rotWithShape="0">
                    <a:prstClr val="black">
                      <a:alpha val="40000"/>
                    </a:prstClr>
                  </a:outerShdw>
                </a:effectLst>
                <a:latin typeface="+mn-lt"/>
                <a:ea typeface="+mn-ea"/>
                <a:cs typeface="+mn-cs"/>
              </a:defRPr>
            </a:pPr>
            <a:r>
              <a:rPr lang="hr-HR" sz="900">
                <a:solidFill>
                  <a:srgbClr val="002060"/>
                </a:solidFill>
              </a:rPr>
              <a:t>KORISNICI STAROSNIH, PRIJEVREMENIH STAROSNIH I OBITELJSKIH MIROVINA OSTVARENIH PREMA ZOMO-u, DVO-u I ZOHBDR-u KOJI RADE DO POLOVICE PUNOG RADNOG VREMENA I PRIMAJU MIROVINU </a:t>
            </a:r>
          </a:p>
          <a:p>
            <a:pPr>
              <a:defRPr sz="900">
                <a:solidFill>
                  <a:srgbClr val="002060"/>
                </a:solidFill>
              </a:defRPr>
            </a:pPr>
            <a:r>
              <a:rPr lang="hr-HR" sz="900">
                <a:solidFill>
                  <a:srgbClr val="002060"/>
                </a:solidFill>
              </a:rPr>
              <a:t>PREMA DJELATNOSTIMA I SPOLU </a:t>
            </a:r>
          </a:p>
        </c:rich>
      </c:tx>
      <c:layout/>
      <c:overlay val="0"/>
      <c:spPr>
        <a:noFill/>
        <a:ln>
          <a:noFill/>
        </a:ln>
        <a:effectLst/>
      </c:spPr>
      <c:txPr>
        <a:bodyPr rot="0" spcFirstLastPara="1" vertOverflow="ellipsis" vert="horz" wrap="square" anchor="ctr" anchorCtr="1"/>
        <a:lstStyle/>
        <a:p>
          <a:pPr>
            <a:defRPr sz="900" b="1" i="0" u="none" strike="noStrike" kern="1200" spc="100" baseline="0">
              <a:solidFill>
                <a:srgbClr val="002060"/>
              </a:solidFill>
              <a:effectLst>
                <a:outerShdw blurRad="50800" dist="38100" dir="5400000" algn="t" rotWithShape="0">
                  <a:prstClr val="black">
                    <a:alpha val="40000"/>
                  </a:prstClr>
                </a:outerShdw>
              </a:effectLst>
              <a:latin typeface="+mn-lt"/>
              <a:ea typeface="+mn-ea"/>
              <a:cs typeface="+mn-cs"/>
            </a:defRPr>
          </a:pPr>
          <a:endParaRPr lang="sr-Latn-RS"/>
        </a:p>
      </c:txPr>
    </c:title>
    <c:autoTitleDeleted val="0"/>
    <c:plotArea>
      <c:layout>
        <c:manualLayout>
          <c:layoutTarget val="inner"/>
          <c:xMode val="edge"/>
          <c:yMode val="edge"/>
          <c:x val="5.6463169376555204E-2"/>
          <c:y val="0.12596774193548388"/>
          <c:w val="0.91972730681392101"/>
          <c:h val="0.79413322326644642"/>
        </c:manualLayout>
      </c:layout>
      <c:barChart>
        <c:barDir val="col"/>
        <c:grouping val="clustered"/>
        <c:varyColors val="0"/>
        <c:ser>
          <c:idx val="0"/>
          <c:order val="0"/>
          <c:tx>
            <c:v>muškarci</c:v>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'T 5.'!$B$6:$B$27</c:f>
              <c:strCache>
                <c:ptCount val="22"/>
                <c:pt idx="0">
                  <c:v>A</c:v>
                </c:pt>
                <c:pt idx="1">
                  <c:v>B</c:v>
                </c:pt>
                <c:pt idx="2">
                  <c:v>C</c:v>
                </c:pt>
                <c:pt idx="3">
                  <c:v>D</c:v>
                </c:pt>
                <c:pt idx="4">
                  <c:v>E</c:v>
                </c:pt>
                <c:pt idx="5">
                  <c:v>F</c:v>
                </c:pt>
                <c:pt idx="6">
                  <c:v>G</c:v>
                </c:pt>
                <c:pt idx="7">
                  <c:v>H</c:v>
                </c:pt>
                <c:pt idx="8">
                  <c:v>I</c:v>
                </c:pt>
                <c:pt idx="9">
                  <c:v>J</c:v>
                </c:pt>
                <c:pt idx="10">
                  <c:v>K</c:v>
                </c:pt>
                <c:pt idx="11">
                  <c:v>L</c:v>
                </c:pt>
                <c:pt idx="12">
                  <c:v>M</c:v>
                </c:pt>
                <c:pt idx="13">
                  <c:v>N</c:v>
                </c:pt>
                <c:pt idx="14">
                  <c:v>O</c:v>
                </c:pt>
                <c:pt idx="15">
                  <c:v>P</c:v>
                </c:pt>
                <c:pt idx="16">
                  <c:v>Q</c:v>
                </c:pt>
                <c:pt idx="17">
                  <c:v>R</c:v>
                </c:pt>
                <c:pt idx="18">
                  <c:v>S</c:v>
                </c:pt>
                <c:pt idx="19">
                  <c:v>T</c:v>
                </c:pt>
                <c:pt idx="20">
                  <c:v>U</c:v>
                </c:pt>
                <c:pt idx="21">
                  <c:v>V</c:v>
                </c:pt>
              </c:strCache>
            </c:strRef>
          </c:cat>
          <c:val>
            <c:numRef>
              <c:f>'T 5.'!$D$6:$D$27</c:f>
              <c:numCache>
                <c:formatCode>0</c:formatCode>
                <c:ptCount val="22"/>
                <c:pt idx="0">
                  <c:v>580</c:v>
                </c:pt>
                <c:pt idx="1">
                  <c:v>91</c:v>
                </c:pt>
                <c:pt idx="2">
                  <c:v>3420</c:v>
                </c:pt>
                <c:pt idx="3">
                  <c:v>74</c:v>
                </c:pt>
                <c:pt idx="4">
                  <c:v>423</c:v>
                </c:pt>
                <c:pt idx="5">
                  <c:v>3379</c:v>
                </c:pt>
                <c:pt idx="6">
                  <c:v>3429</c:v>
                </c:pt>
                <c:pt idx="7">
                  <c:v>3093</c:v>
                </c:pt>
                <c:pt idx="8">
                  <c:v>1156</c:v>
                </c:pt>
                <c:pt idx="9">
                  <c:v>141</c:v>
                </c:pt>
                <c:pt idx="10">
                  <c:v>338</c:v>
                </c:pt>
                <c:pt idx="11">
                  <c:v>146</c:v>
                </c:pt>
                <c:pt idx="12">
                  <c:v>382</c:v>
                </c:pt>
                <c:pt idx="13">
                  <c:v>2582</c:v>
                </c:pt>
                <c:pt idx="14">
                  <c:v>3002</c:v>
                </c:pt>
                <c:pt idx="15">
                  <c:v>75</c:v>
                </c:pt>
                <c:pt idx="16">
                  <c:v>387</c:v>
                </c:pt>
                <c:pt idx="17">
                  <c:v>686</c:v>
                </c:pt>
                <c:pt idx="18">
                  <c:v>321</c:v>
                </c:pt>
                <c:pt idx="19">
                  <c:v>631</c:v>
                </c:pt>
                <c:pt idx="20">
                  <c:v>11</c:v>
                </c:pt>
                <c:pt idx="21">
                  <c:v>1</c:v>
                </c:pt>
              </c:numCache>
            </c:numRef>
          </c:val>
          <c:extLst>
            <c:ext xmlns:c16="http://schemas.microsoft.com/office/drawing/2014/chart" uri="{C3380CC4-5D6E-409C-BE32-E72D297353CC}">
              <c16:uniqueId val="{00000000-AABC-40BC-ACE4-2F2367852BB9}"/>
            </c:ext>
          </c:extLst>
        </c:ser>
        <c:ser>
          <c:idx val="1"/>
          <c:order val="1"/>
          <c:tx>
            <c:v>žene</c:v>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'T 5.'!$B$6:$B$27</c:f>
              <c:strCache>
                <c:ptCount val="22"/>
                <c:pt idx="0">
                  <c:v>A</c:v>
                </c:pt>
                <c:pt idx="1">
                  <c:v>B</c:v>
                </c:pt>
                <c:pt idx="2">
                  <c:v>C</c:v>
                </c:pt>
                <c:pt idx="3">
                  <c:v>D</c:v>
                </c:pt>
                <c:pt idx="4">
                  <c:v>E</c:v>
                </c:pt>
                <c:pt idx="5">
                  <c:v>F</c:v>
                </c:pt>
                <c:pt idx="6">
                  <c:v>G</c:v>
                </c:pt>
                <c:pt idx="7">
                  <c:v>H</c:v>
                </c:pt>
                <c:pt idx="8">
                  <c:v>I</c:v>
                </c:pt>
                <c:pt idx="9">
                  <c:v>J</c:v>
                </c:pt>
                <c:pt idx="10">
                  <c:v>K</c:v>
                </c:pt>
                <c:pt idx="11">
                  <c:v>L</c:v>
                </c:pt>
                <c:pt idx="12">
                  <c:v>M</c:v>
                </c:pt>
                <c:pt idx="13">
                  <c:v>N</c:v>
                </c:pt>
                <c:pt idx="14">
                  <c:v>O</c:v>
                </c:pt>
                <c:pt idx="15">
                  <c:v>P</c:v>
                </c:pt>
                <c:pt idx="16">
                  <c:v>Q</c:v>
                </c:pt>
                <c:pt idx="17">
                  <c:v>R</c:v>
                </c:pt>
                <c:pt idx="18">
                  <c:v>S</c:v>
                </c:pt>
                <c:pt idx="19">
                  <c:v>T</c:v>
                </c:pt>
                <c:pt idx="20">
                  <c:v>U</c:v>
                </c:pt>
                <c:pt idx="21">
                  <c:v>V</c:v>
                </c:pt>
              </c:strCache>
            </c:strRef>
          </c:cat>
          <c:val>
            <c:numRef>
              <c:f>'T 5.'!$E$6:$E$27</c:f>
              <c:numCache>
                <c:formatCode>0</c:formatCode>
                <c:ptCount val="22"/>
                <c:pt idx="0">
                  <c:v>264</c:v>
                </c:pt>
                <c:pt idx="1">
                  <c:v>8</c:v>
                </c:pt>
                <c:pt idx="2">
                  <c:v>1333</c:v>
                </c:pt>
                <c:pt idx="3">
                  <c:v>11</c:v>
                </c:pt>
                <c:pt idx="4">
                  <c:v>66</c:v>
                </c:pt>
                <c:pt idx="5">
                  <c:v>435</c:v>
                </c:pt>
                <c:pt idx="6">
                  <c:v>2553</c:v>
                </c:pt>
                <c:pt idx="7">
                  <c:v>281</c:v>
                </c:pt>
                <c:pt idx="8">
                  <c:v>1332</c:v>
                </c:pt>
                <c:pt idx="9">
                  <c:v>88</c:v>
                </c:pt>
                <c:pt idx="10">
                  <c:v>147</c:v>
                </c:pt>
                <c:pt idx="11">
                  <c:v>136</c:v>
                </c:pt>
                <c:pt idx="12">
                  <c:v>272</c:v>
                </c:pt>
                <c:pt idx="13">
                  <c:v>2054</c:v>
                </c:pt>
                <c:pt idx="14">
                  <c:v>1172</c:v>
                </c:pt>
                <c:pt idx="15">
                  <c:v>84</c:v>
                </c:pt>
                <c:pt idx="16">
                  <c:v>633</c:v>
                </c:pt>
                <c:pt idx="17">
                  <c:v>1615</c:v>
                </c:pt>
                <c:pt idx="18">
                  <c:v>174</c:v>
                </c:pt>
                <c:pt idx="19">
                  <c:v>611</c:v>
                </c:pt>
                <c:pt idx="20">
                  <c:v>18</c:v>
                </c:pt>
                <c:pt idx="21">
                  <c:v>0</c:v>
                </c:pt>
              </c:numCache>
            </c:numRef>
          </c:val>
          <c:extLst>
            <c:ext xmlns:c16="http://schemas.microsoft.com/office/drawing/2014/chart" uri="{C3380CC4-5D6E-409C-BE32-E72D297353CC}">
              <c16:uniqueId val="{00000001-AABC-40BC-ACE4-2F2367852BB9}"/>
            </c:ext>
          </c:extLst>
        </c:ser>
        <c:dLbls>
          <c:showLegendKey val="0"/>
          <c:showVal val="0"/>
          <c:showCatName val="0"/>
          <c:showSerName val="0"/>
          <c:showPercent val="0"/>
          <c:showBubbleSize val="0"/>
        </c:dLbls>
        <c:gapWidth val="40"/>
        <c:overlap val="-24"/>
        <c:axId val="1528386527"/>
        <c:axId val="1528382783"/>
      </c:barChart>
      <c:catAx>
        <c:axId val="1528386527"/>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0" spcFirstLastPara="1" vertOverflow="ellipsis" wrap="square" anchor="ctr" anchorCtr="1"/>
          <a:lstStyle/>
          <a:p>
            <a:pPr>
              <a:defRPr sz="900" b="0" i="0" u="none" strike="noStrike" kern="1200" baseline="0">
                <a:solidFill>
                  <a:srgbClr val="002060"/>
                </a:solidFill>
                <a:latin typeface="+mn-lt"/>
                <a:ea typeface="+mn-ea"/>
                <a:cs typeface="+mn-cs"/>
              </a:defRPr>
            </a:pPr>
            <a:endParaRPr lang="sr-Latn-RS"/>
          </a:p>
        </c:txPr>
        <c:crossAx val="1528382783"/>
        <c:crosses val="autoZero"/>
        <c:auto val="1"/>
        <c:lblAlgn val="ctr"/>
        <c:lblOffset val="100"/>
        <c:noMultiLvlLbl val="0"/>
      </c:catAx>
      <c:valAx>
        <c:axId val="1528382783"/>
        <c:scaling>
          <c:orientation val="minMax"/>
        </c:scaling>
        <c:delete val="0"/>
        <c:axPos val="l"/>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2060"/>
                </a:solidFill>
                <a:latin typeface="+mn-lt"/>
                <a:ea typeface="+mn-ea"/>
                <a:cs typeface="+mn-cs"/>
              </a:defRPr>
            </a:pPr>
            <a:endParaRPr lang="sr-Latn-RS"/>
          </a:p>
        </c:txPr>
        <c:crossAx val="1528386527"/>
        <c:crosses val="autoZero"/>
        <c:crossBetween val="between"/>
      </c:valAx>
      <c:spPr>
        <a:noFill/>
        <a:ln>
          <a:noFill/>
        </a:ln>
        <a:effectLst/>
      </c:spPr>
    </c:plotArea>
    <c:legend>
      <c:legendPos val="r"/>
      <c:layout>
        <c:manualLayout>
          <c:xMode val="edge"/>
          <c:yMode val="edge"/>
          <c:x val="0.76578004486111284"/>
          <c:y val="0.27401853529370773"/>
          <c:w val="0.15021349310334592"/>
          <c:h val="0.11432536640884491"/>
        </c:manualLayout>
      </c:layout>
      <c:overlay val="0"/>
      <c:spPr>
        <a:noFill/>
        <a:ln>
          <a:noFill/>
        </a:ln>
        <a:effectLst/>
      </c:spPr>
      <c:txPr>
        <a:bodyPr rot="0" spcFirstLastPara="1" vertOverflow="ellipsis" vert="horz" wrap="square" anchor="ctr" anchorCtr="1"/>
        <a:lstStyle/>
        <a:p>
          <a:pPr>
            <a:defRPr sz="1200" b="0" i="0" u="none" strike="noStrike" kern="1200" baseline="0">
              <a:solidFill>
                <a:srgbClr val="002060"/>
              </a:solidFill>
              <a:latin typeface="+mn-lt"/>
              <a:ea typeface="+mn-ea"/>
              <a:cs typeface="+mn-cs"/>
            </a:defRPr>
          </a:pPr>
          <a:endParaRPr lang="sr-Latn-RS"/>
        </a:p>
      </c:txPr>
    </c:legend>
    <c:plotVisOnly val="1"/>
    <c:dispBlanksAs val="gap"/>
    <c:showDLblsOverMax val="0"/>
  </c:chart>
  <c:spPr>
    <a:blipFill>
      <a:blip xmlns:r="http://schemas.openxmlformats.org/officeDocument/2006/relationships" r:embed="rId3"/>
      <a:tile tx="0" ty="0" sx="100000" sy="100000" flip="none" algn="tl"/>
    </a:blipFill>
    <a:ln>
      <a:noFill/>
    </a:ln>
    <a:effectLst/>
  </c:spPr>
  <c:txPr>
    <a:bodyPr/>
    <a:lstStyle/>
    <a:p>
      <a:pPr>
        <a:defRPr/>
      </a:pPr>
      <a:endParaRPr lang="sr-Latn-RS"/>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100" baseline="0">
                <a:solidFill>
                  <a:srgbClr val="002060"/>
                </a:solidFill>
                <a:effectLst>
                  <a:outerShdw blurRad="50800" dist="38100" dir="5400000" algn="t" rotWithShape="0">
                    <a:prstClr val="black">
                      <a:alpha val="40000"/>
                    </a:prstClr>
                  </a:outerShdw>
                </a:effectLst>
                <a:latin typeface="+mn-lt"/>
                <a:ea typeface="+mn-ea"/>
                <a:cs typeface="+mn-cs"/>
              </a:defRPr>
            </a:pPr>
            <a:r>
              <a:rPr lang="hr-HR" sz="900">
                <a:solidFill>
                  <a:srgbClr val="002060"/>
                </a:solidFill>
              </a:rPr>
              <a:t>KORISNICI STAROSNIH, PRIJEVREMENIH STAROSNIH I OBITELJSKIH MIROVINA OSTVARENIH PREMA ZOMO-u, DVO-u I ZOHBDR-u KOJI RADE DO POLOVICE PUNOG RADNOG VREMENA I PRIMAJU MIROVINU PREMA ŽUPANIJAMA I SPOLU </a:t>
            </a:r>
          </a:p>
        </c:rich>
      </c:tx>
      <c:layout/>
      <c:overlay val="0"/>
      <c:spPr>
        <a:noFill/>
        <a:ln>
          <a:noFill/>
        </a:ln>
        <a:effectLst/>
      </c:spPr>
      <c:txPr>
        <a:bodyPr rot="0" spcFirstLastPara="1" vertOverflow="ellipsis" vert="horz" wrap="square" anchor="ctr" anchorCtr="1"/>
        <a:lstStyle/>
        <a:p>
          <a:pPr>
            <a:defRPr sz="900" b="1" i="0" u="none" strike="noStrike" kern="1200" spc="100" baseline="0">
              <a:solidFill>
                <a:srgbClr val="002060"/>
              </a:solidFill>
              <a:effectLst>
                <a:outerShdw blurRad="50800" dist="38100" dir="5400000" algn="t" rotWithShape="0">
                  <a:prstClr val="black">
                    <a:alpha val="40000"/>
                  </a:prstClr>
                </a:outerShdw>
              </a:effectLst>
              <a:latin typeface="+mn-lt"/>
              <a:ea typeface="+mn-ea"/>
              <a:cs typeface="+mn-cs"/>
            </a:defRPr>
          </a:pPr>
          <a:endParaRPr lang="sr-Latn-RS"/>
        </a:p>
      </c:txPr>
    </c:title>
    <c:autoTitleDeleted val="0"/>
    <c:plotArea>
      <c:layout>
        <c:manualLayout>
          <c:layoutTarget val="inner"/>
          <c:xMode val="edge"/>
          <c:yMode val="edge"/>
          <c:x val="5.7575036824689445E-2"/>
          <c:y val="0.11177101967799642"/>
          <c:w val="0.92546682857011708"/>
          <c:h val="0.64080252043628716"/>
        </c:manualLayout>
      </c:layout>
      <c:barChart>
        <c:barDir val="col"/>
        <c:grouping val="clustered"/>
        <c:varyColors val="0"/>
        <c:ser>
          <c:idx val="0"/>
          <c:order val="0"/>
          <c:tx>
            <c:strRef>
              <c:f>'T 6.'!$E$5</c:f>
              <c:strCache>
                <c:ptCount val="1"/>
                <c:pt idx="0">
                  <c:v>Muškarci</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'T 6.'!$C$7:$D$27</c:f>
              <c:strCache>
                <c:ptCount val="21"/>
                <c:pt idx="0">
                  <c:v>Zagrebačka</c:v>
                </c:pt>
                <c:pt idx="1">
                  <c:v>Krapinsko-zagorska</c:v>
                </c:pt>
                <c:pt idx="2">
                  <c:v>Sisačko-moslavačka</c:v>
                </c:pt>
                <c:pt idx="3">
                  <c:v>Karlovačka</c:v>
                </c:pt>
                <c:pt idx="4">
                  <c:v>Varaždinska</c:v>
                </c:pt>
                <c:pt idx="5">
                  <c:v>Koprivničko-križevačka</c:v>
                </c:pt>
                <c:pt idx="6">
                  <c:v>Bjelovarsko-bilogorska</c:v>
                </c:pt>
                <c:pt idx="7">
                  <c:v>Primorsko-goranska</c:v>
                </c:pt>
                <c:pt idx="8">
                  <c:v>Ličko-senjska</c:v>
                </c:pt>
                <c:pt idx="9">
                  <c:v>Virovitičko-podravska</c:v>
                </c:pt>
                <c:pt idx="10">
                  <c:v>Požeško-slavonska</c:v>
                </c:pt>
                <c:pt idx="11">
                  <c:v>Brodsko-posavska</c:v>
                </c:pt>
                <c:pt idx="12">
                  <c:v>Zadarska</c:v>
                </c:pt>
                <c:pt idx="13">
                  <c:v>Osječko-baranjska</c:v>
                </c:pt>
                <c:pt idx="14">
                  <c:v>Šibensko-kninska</c:v>
                </c:pt>
                <c:pt idx="15">
                  <c:v>Vukovarsko-srijemska</c:v>
                </c:pt>
                <c:pt idx="16">
                  <c:v>Splitsko-dalmatinska</c:v>
                </c:pt>
                <c:pt idx="17">
                  <c:v>Istarska</c:v>
                </c:pt>
                <c:pt idx="18">
                  <c:v>Dubrovačko-neretvanska</c:v>
                </c:pt>
                <c:pt idx="19">
                  <c:v>Međimurska</c:v>
                </c:pt>
                <c:pt idx="20">
                  <c:v>Grad Zagreb</c:v>
                </c:pt>
              </c:strCache>
            </c:strRef>
          </c:cat>
          <c:val>
            <c:numRef>
              <c:f>'T 6.'!$E$7:$E$27</c:f>
              <c:numCache>
                <c:formatCode>0</c:formatCode>
                <c:ptCount val="21"/>
                <c:pt idx="0">
                  <c:v>1539</c:v>
                </c:pt>
                <c:pt idx="1">
                  <c:v>535</c:v>
                </c:pt>
                <c:pt idx="2">
                  <c:v>528</c:v>
                </c:pt>
                <c:pt idx="3">
                  <c:v>639</c:v>
                </c:pt>
                <c:pt idx="4">
                  <c:v>852</c:v>
                </c:pt>
                <c:pt idx="5">
                  <c:v>335</c:v>
                </c:pt>
                <c:pt idx="6">
                  <c:v>427</c:v>
                </c:pt>
                <c:pt idx="7">
                  <c:v>2243</c:v>
                </c:pt>
                <c:pt idx="8">
                  <c:v>200</c:v>
                </c:pt>
                <c:pt idx="9">
                  <c:v>260</c:v>
                </c:pt>
                <c:pt idx="10">
                  <c:v>249</c:v>
                </c:pt>
                <c:pt idx="11">
                  <c:v>659</c:v>
                </c:pt>
                <c:pt idx="12">
                  <c:v>886</c:v>
                </c:pt>
                <c:pt idx="13">
                  <c:v>1303</c:v>
                </c:pt>
                <c:pt idx="14">
                  <c:v>480</c:v>
                </c:pt>
                <c:pt idx="15">
                  <c:v>538</c:v>
                </c:pt>
                <c:pt idx="16">
                  <c:v>2793</c:v>
                </c:pt>
                <c:pt idx="17">
                  <c:v>1667</c:v>
                </c:pt>
                <c:pt idx="18">
                  <c:v>794</c:v>
                </c:pt>
                <c:pt idx="19">
                  <c:v>594</c:v>
                </c:pt>
                <c:pt idx="20">
                  <c:v>6830</c:v>
                </c:pt>
              </c:numCache>
            </c:numRef>
          </c:val>
          <c:extLst>
            <c:ext xmlns:c16="http://schemas.microsoft.com/office/drawing/2014/chart" uri="{C3380CC4-5D6E-409C-BE32-E72D297353CC}">
              <c16:uniqueId val="{00000000-D0B7-48D2-AEA0-A68870583D45}"/>
            </c:ext>
          </c:extLst>
        </c:ser>
        <c:ser>
          <c:idx val="1"/>
          <c:order val="1"/>
          <c:tx>
            <c:strRef>
              <c:f>'T 6.'!$F$5</c:f>
              <c:strCache>
                <c:ptCount val="1"/>
                <c:pt idx="0">
                  <c:v>Žene</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'T 6.'!$C$7:$D$27</c:f>
              <c:strCache>
                <c:ptCount val="21"/>
                <c:pt idx="0">
                  <c:v>Zagrebačka</c:v>
                </c:pt>
                <c:pt idx="1">
                  <c:v>Krapinsko-zagorska</c:v>
                </c:pt>
                <c:pt idx="2">
                  <c:v>Sisačko-moslavačka</c:v>
                </c:pt>
                <c:pt idx="3">
                  <c:v>Karlovačka</c:v>
                </c:pt>
                <c:pt idx="4">
                  <c:v>Varaždinska</c:v>
                </c:pt>
                <c:pt idx="5">
                  <c:v>Koprivničko-križevačka</c:v>
                </c:pt>
                <c:pt idx="6">
                  <c:v>Bjelovarsko-bilogorska</c:v>
                </c:pt>
                <c:pt idx="7">
                  <c:v>Primorsko-goranska</c:v>
                </c:pt>
                <c:pt idx="8">
                  <c:v>Ličko-senjska</c:v>
                </c:pt>
                <c:pt idx="9">
                  <c:v>Virovitičko-podravska</c:v>
                </c:pt>
                <c:pt idx="10">
                  <c:v>Požeško-slavonska</c:v>
                </c:pt>
                <c:pt idx="11">
                  <c:v>Brodsko-posavska</c:v>
                </c:pt>
                <c:pt idx="12">
                  <c:v>Zadarska</c:v>
                </c:pt>
                <c:pt idx="13">
                  <c:v>Osječko-baranjska</c:v>
                </c:pt>
                <c:pt idx="14">
                  <c:v>Šibensko-kninska</c:v>
                </c:pt>
                <c:pt idx="15">
                  <c:v>Vukovarsko-srijemska</c:v>
                </c:pt>
                <c:pt idx="16">
                  <c:v>Splitsko-dalmatinska</c:v>
                </c:pt>
                <c:pt idx="17">
                  <c:v>Istarska</c:v>
                </c:pt>
                <c:pt idx="18">
                  <c:v>Dubrovačko-neretvanska</c:v>
                </c:pt>
                <c:pt idx="19">
                  <c:v>Međimurska</c:v>
                </c:pt>
                <c:pt idx="20">
                  <c:v>Grad Zagreb</c:v>
                </c:pt>
              </c:strCache>
            </c:strRef>
          </c:cat>
          <c:val>
            <c:numRef>
              <c:f>'T 6.'!$F$7:$F$27</c:f>
              <c:numCache>
                <c:formatCode>0</c:formatCode>
                <c:ptCount val="21"/>
                <c:pt idx="0">
                  <c:v>775</c:v>
                </c:pt>
                <c:pt idx="1">
                  <c:v>326</c:v>
                </c:pt>
                <c:pt idx="2">
                  <c:v>306</c:v>
                </c:pt>
                <c:pt idx="3">
                  <c:v>340</c:v>
                </c:pt>
                <c:pt idx="4">
                  <c:v>498</c:v>
                </c:pt>
                <c:pt idx="5">
                  <c:v>240</c:v>
                </c:pt>
                <c:pt idx="6">
                  <c:v>215</c:v>
                </c:pt>
                <c:pt idx="7">
                  <c:v>1362</c:v>
                </c:pt>
                <c:pt idx="8">
                  <c:v>95</c:v>
                </c:pt>
                <c:pt idx="9">
                  <c:v>147</c:v>
                </c:pt>
                <c:pt idx="10">
                  <c:v>106</c:v>
                </c:pt>
                <c:pt idx="11">
                  <c:v>259</c:v>
                </c:pt>
                <c:pt idx="12">
                  <c:v>398</c:v>
                </c:pt>
                <c:pt idx="13">
                  <c:v>534</c:v>
                </c:pt>
                <c:pt idx="14">
                  <c:v>282</c:v>
                </c:pt>
                <c:pt idx="15">
                  <c:v>253</c:v>
                </c:pt>
                <c:pt idx="16">
                  <c:v>1392</c:v>
                </c:pt>
                <c:pt idx="17">
                  <c:v>1171</c:v>
                </c:pt>
                <c:pt idx="18">
                  <c:v>432</c:v>
                </c:pt>
                <c:pt idx="19">
                  <c:v>314</c:v>
                </c:pt>
                <c:pt idx="20">
                  <c:v>3846</c:v>
                </c:pt>
              </c:numCache>
            </c:numRef>
          </c:val>
          <c:extLst>
            <c:ext xmlns:c16="http://schemas.microsoft.com/office/drawing/2014/chart" uri="{C3380CC4-5D6E-409C-BE32-E72D297353CC}">
              <c16:uniqueId val="{00000001-D0B7-48D2-AEA0-A68870583D45}"/>
            </c:ext>
          </c:extLst>
        </c:ser>
        <c:dLbls>
          <c:showLegendKey val="0"/>
          <c:showVal val="0"/>
          <c:showCatName val="0"/>
          <c:showSerName val="0"/>
          <c:showPercent val="0"/>
          <c:showBubbleSize val="0"/>
        </c:dLbls>
        <c:gapWidth val="40"/>
        <c:overlap val="-24"/>
        <c:axId val="1528386111"/>
        <c:axId val="1528384031"/>
      </c:barChart>
      <c:catAx>
        <c:axId val="1528386111"/>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5400000" spcFirstLastPara="1" vertOverflow="ellipsis" wrap="square" anchor="ctr" anchorCtr="1"/>
          <a:lstStyle/>
          <a:p>
            <a:pPr>
              <a:defRPr sz="900" b="0" i="0" u="none" strike="noStrike" kern="1200" baseline="0">
                <a:solidFill>
                  <a:srgbClr val="002060"/>
                </a:solidFill>
                <a:latin typeface="+mn-lt"/>
                <a:ea typeface="+mn-ea"/>
                <a:cs typeface="+mn-cs"/>
              </a:defRPr>
            </a:pPr>
            <a:endParaRPr lang="sr-Latn-RS"/>
          </a:p>
        </c:txPr>
        <c:crossAx val="1528384031"/>
        <c:crosses val="autoZero"/>
        <c:auto val="1"/>
        <c:lblAlgn val="ctr"/>
        <c:lblOffset val="100"/>
        <c:noMultiLvlLbl val="0"/>
      </c:catAx>
      <c:valAx>
        <c:axId val="1528384031"/>
        <c:scaling>
          <c:orientation val="minMax"/>
        </c:scaling>
        <c:delete val="0"/>
        <c:axPos val="l"/>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2060"/>
                </a:solidFill>
                <a:latin typeface="+mn-lt"/>
                <a:ea typeface="+mn-ea"/>
                <a:cs typeface="+mn-cs"/>
              </a:defRPr>
            </a:pPr>
            <a:endParaRPr lang="sr-Latn-RS"/>
          </a:p>
        </c:txPr>
        <c:crossAx val="1528386111"/>
        <c:crosses val="autoZero"/>
        <c:crossBetween val="between"/>
      </c:valAx>
      <c:spPr>
        <a:noFill/>
        <a:ln>
          <a:noFill/>
        </a:ln>
        <a:effectLst/>
      </c:spPr>
    </c:plotArea>
    <c:legend>
      <c:legendPos val="r"/>
      <c:layout>
        <c:manualLayout>
          <c:xMode val="edge"/>
          <c:yMode val="edge"/>
          <c:x val="0.17701822248371574"/>
          <c:y val="0.27353570070288624"/>
          <c:w val="0.13829709283159952"/>
          <c:h val="8.0501457890214539E-2"/>
        </c:manualLayout>
      </c:layout>
      <c:overlay val="0"/>
      <c:spPr>
        <a:noFill/>
        <a:ln>
          <a:noFill/>
        </a:ln>
        <a:effectLst/>
      </c:spPr>
      <c:txPr>
        <a:bodyPr rot="0" spcFirstLastPara="1" vertOverflow="ellipsis" vert="horz" wrap="square" anchor="ctr" anchorCtr="1"/>
        <a:lstStyle/>
        <a:p>
          <a:pPr>
            <a:defRPr sz="1200" b="0" i="0" u="none" strike="noStrike" kern="1200" baseline="0">
              <a:solidFill>
                <a:srgbClr val="002060"/>
              </a:solidFill>
              <a:latin typeface="+mn-lt"/>
              <a:ea typeface="+mn-ea"/>
              <a:cs typeface="+mn-cs"/>
            </a:defRPr>
          </a:pPr>
          <a:endParaRPr lang="sr-Latn-RS"/>
        </a:p>
      </c:txPr>
    </c:legend>
    <c:plotVisOnly val="1"/>
    <c:dispBlanksAs val="gap"/>
    <c:showDLblsOverMax val="0"/>
  </c:chart>
  <c:spPr>
    <a:blipFill>
      <a:blip xmlns:r="http://schemas.openxmlformats.org/officeDocument/2006/relationships" r:embed="rId3"/>
      <a:tile tx="0" ty="0" sx="100000" sy="100000" flip="none" algn="tl"/>
    </a:blipFill>
    <a:ln>
      <a:noFill/>
    </a:ln>
    <a:effectLst/>
  </c:spPr>
  <c:txPr>
    <a:bodyPr/>
    <a:lstStyle/>
    <a:p>
      <a:pPr>
        <a:defRPr/>
      </a:pPr>
      <a:endParaRPr lang="sr-Latn-R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100" baseline="0">
                <a:solidFill>
                  <a:srgbClr val="002060"/>
                </a:solidFill>
                <a:effectLst>
                  <a:outerShdw blurRad="50800" dist="38100" dir="5400000" algn="t" rotWithShape="0">
                    <a:prstClr val="black">
                      <a:alpha val="40000"/>
                    </a:prstClr>
                  </a:outerShdw>
                </a:effectLst>
                <a:latin typeface="+mn-lt"/>
                <a:ea typeface="+mn-ea"/>
                <a:cs typeface="+mn-cs"/>
              </a:defRPr>
            </a:pPr>
            <a:r>
              <a:rPr lang="hr-HR" sz="1000">
                <a:solidFill>
                  <a:srgbClr val="002060"/>
                </a:solidFill>
                <a:latin typeface="+mn-lt"/>
              </a:rPr>
              <a:t>OSIGURANICI  DO DOBI OD 30 GODINA ZA KOJE JE POSLODAVAC OSLOBOĐEN PLAĆANJA DOPRINOSA NA PLAĆU DO PET GODINA PREMA ŽUPANIJAMA I SPOLU</a:t>
            </a:r>
          </a:p>
        </c:rich>
      </c:tx>
      <c:layout/>
      <c:overlay val="0"/>
      <c:spPr>
        <a:noFill/>
        <a:ln>
          <a:noFill/>
        </a:ln>
        <a:effectLst/>
      </c:spPr>
      <c:txPr>
        <a:bodyPr rot="0" spcFirstLastPara="1" vertOverflow="ellipsis" vert="horz" wrap="square" anchor="ctr" anchorCtr="1"/>
        <a:lstStyle/>
        <a:p>
          <a:pPr>
            <a:defRPr sz="1000" b="1" i="0" u="none" strike="noStrike" kern="1200" spc="100" baseline="0">
              <a:solidFill>
                <a:srgbClr val="002060"/>
              </a:solidFill>
              <a:effectLst>
                <a:outerShdw blurRad="50800" dist="38100" dir="5400000" algn="t" rotWithShape="0">
                  <a:prstClr val="black">
                    <a:alpha val="40000"/>
                  </a:prstClr>
                </a:outerShdw>
              </a:effectLst>
              <a:latin typeface="+mn-lt"/>
              <a:ea typeface="+mn-ea"/>
              <a:cs typeface="+mn-cs"/>
            </a:defRPr>
          </a:pPr>
          <a:endParaRPr lang="sr-Latn-RS"/>
        </a:p>
      </c:txPr>
    </c:title>
    <c:autoTitleDeleted val="0"/>
    <c:plotArea>
      <c:layout>
        <c:manualLayout>
          <c:layoutTarget val="inner"/>
          <c:xMode val="edge"/>
          <c:yMode val="edge"/>
          <c:x val="5.7575036824689445E-2"/>
          <c:y val="0.11177101967799642"/>
          <c:w val="0.92546682857011708"/>
          <c:h val="0.64080252043628716"/>
        </c:manualLayout>
      </c:layout>
      <c:barChart>
        <c:barDir val="col"/>
        <c:grouping val="clustered"/>
        <c:varyColors val="0"/>
        <c:ser>
          <c:idx val="0"/>
          <c:order val="0"/>
          <c:tx>
            <c:strRef>
              <c:f>'T 7.'!$E$5</c:f>
              <c:strCache>
                <c:ptCount val="1"/>
                <c:pt idx="0">
                  <c:v>Muškarci</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'T 7.'!$C$7:$D$27</c:f>
              <c:strCache>
                <c:ptCount val="21"/>
                <c:pt idx="0">
                  <c:v>Zagrebačka</c:v>
                </c:pt>
                <c:pt idx="1">
                  <c:v>Krapinsko-zagorska</c:v>
                </c:pt>
                <c:pt idx="2">
                  <c:v>Sisačko-moslavačka</c:v>
                </c:pt>
                <c:pt idx="3">
                  <c:v>Karlovačka</c:v>
                </c:pt>
                <c:pt idx="4">
                  <c:v>Varaždinska</c:v>
                </c:pt>
                <c:pt idx="5">
                  <c:v>Koprivničko-križevačka</c:v>
                </c:pt>
                <c:pt idx="6">
                  <c:v>Bjelovarsko-bilogorska</c:v>
                </c:pt>
                <c:pt idx="7">
                  <c:v>Primorsko-goranska</c:v>
                </c:pt>
                <c:pt idx="8">
                  <c:v>Ličko-senjska</c:v>
                </c:pt>
                <c:pt idx="9">
                  <c:v>Virovitičko-podravska</c:v>
                </c:pt>
                <c:pt idx="10">
                  <c:v>Požeško-slavonska</c:v>
                </c:pt>
                <c:pt idx="11">
                  <c:v>Brodsko-posavska</c:v>
                </c:pt>
                <c:pt idx="12">
                  <c:v>Zadarska</c:v>
                </c:pt>
                <c:pt idx="13">
                  <c:v>Osječko-baranjska</c:v>
                </c:pt>
                <c:pt idx="14">
                  <c:v>Šibensko-kninska</c:v>
                </c:pt>
                <c:pt idx="15">
                  <c:v>Vukovarsko-srijemska</c:v>
                </c:pt>
                <c:pt idx="16">
                  <c:v>Splitsko-dalmatinska</c:v>
                </c:pt>
                <c:pt idx="17">
                  <c:v>Istarska</c:v>
                </c:pt>
                <c:pt idx="18">
                  <c:v>Dubrovačko-neretvanska</c:v>
                </c:pt>
                <c:pt idx="19">
                  <c:v>Međimurska</c:v>
                </c:pt>
                <c:pt idx="20">
                  <c:v>Grad Zagreb</c:v>
                </c:pt>
              </c:strCache>
            </c:strRef>
          </c:cat>
          <c:val>
            <c:numRef>
              <c:f>'T 7.'!$E$7:$E$27</c:f>
              <c:numCache>
                <c:formatCode>0</c:formatCode>
                <c:ptCount val="21"/>
                <c:pt idx="0">
                  <c:v>6310</c:v>
                </c:pt>
                <c:pt idx="1">
                  <c:v>2470</c:v>
                </c:pt>
                <c:pt idx="2">
                  <c:v>1966</c:v>
                </c:pt>
                <c:pt idx="3">
                  <c:v>1766</c:v>
                </c:pt>
                <c:pt idx="4">
                  <c:v>4552</c:v>
                </c:pt>
                <c:pt idx="5">
                  <c:v>1918</c:v>
                </c:pt>
                <c:pt idx="6">
                  <c:v>1807</c:v>
                </c:pt>
                <c:pt idx="7">
                  <c:v>4540</c:v>
                </c:pt>
                <c:pt idx="8">
                  <c:v>616</c:v>
                </c:pt>
                <c:pt idx="9">
                  <c:v>1046</c:v>
                </c:pt>
                <c:pt idx="10">
                  <c:v>1057</c:v>
                </c:pt>
                <c:pt idx="11">
                  <c:v>2533</c:v>
                </c:pt>
                <c:pt idx="12">
                  <c:v>2505</c:v>
                </c:pt>
                <c:pt idx="13">
                  <c:v>5472</c:v>
                </c:pt>
                <c:pt idx="14">
                  <c:v>1291</c:v>
                </c:pt>
                <c:pt idx="15">
                  <c:v>2283</c:v>
                </c:pt>
                <c:pt idx="16">
                  <c:v>7077</c:v>
                </c:pt>
                <c:pt idx="17">
                  <c:v>3446</c:v>
                </c:pt>
                <c:pt idx="18">
                  <c:v>1686</c:v>
                </c:pt>
                <c:pt idx="19">
                  <c:v>3019</c:v>
                </c:pt>
                <c:pt idx="20">
                  <c:v>26019</c:v>
                </c:pt>
              </c:numCache>
            </c:numRef>
          </c:val>
          <c:extLst>
            <c:ext xmlns:c16="http://schemas.microsoft.com/office/drawing/2014/chart" uri="{C3380CC4-5D6E-409C-BE32-E72D297353CC}">
              <c16:uniqueId val="{00000000-961D-4655-A026-5575AA30EF1D}"/>
            </c:ext>
          </c:extLst>
        </c:ser>
        <c:ser>
          <c:idx val="1"/>
          <c:order val="1"/>
          <c:tx>
            <c:strRef>
              <c:f>'T 7.'!$F$5</c:f>
              <c:strCache>
                <c:ptCount val="1"/>
                <c:pt idx="0">
                  <c:v>Žene</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'T 7.'!$C$7:$D$27</c:f>
              <c:strCache>
                <c:ptCount val="21"/>
                <c:pt idx="0">
                  <c:v>Zagrebačka</c:v>
                </c:pt>
                <c:pt idx="1">
                  <c:v>Krapinsko-zagorska</c:v>
                </c:pt>
                <c:pt idx="2">
                  <c:v>Sisačko-moslavačka</c:v>
                </c:pt>
                <c:pt idx="3">
                  <c:v>Karlovačka</c:v>
                </c:pt>
                <c:pt idx="4">
                  <c:v>Varaždinska</c:v>
                </c:pt>
                <c:pt idx="5">
                  <c:v>Koprivničko-križevačka</c:v>
                </c:pt>
                <c:pt idx="6">
                  <c:v>Bjelovarsko-bilogorska</c:v>
                </c:pt>
                <c:pt idx="7">
                  <c:v>Primorsko-goranska</c:v>
                </c:pt>
                <c:pt idx="8">
                  <c:v>Ličko-senjska</c:v>
                </c:pt>
                <c:pt idx="9">
                  <c:v>Virovitičko-podravska</c:v>
                </c:pt>
                <c:pt idx="10">
                  <c:v>Požeško-slavonska</c:v>
                </c:pt>
                <c:pt idx="11">
                  <c:v>Brodsko-posavska</c:v>
                </c:pt>
                <c:pt idx="12">
                  <c:v>Zadarska</c:v>
                </c:pt>
                <c:pt idx="13">
                  <c:v>Osječko-baranjska</c:v>
                </c:pt>
                <c:pt idx="14">
                  <c:v>Šibensko-kninska</c:v>
                </c:pt>
                <c:pt idx="15">
                  <c:v>Vukovarsko-srijemska</c:v>
                </c:pt>
                <c:pt idx="16">
                  <c:v>Splitsko-dalmatinska</c:v>
                </c:pt>
                <c:pt idx="17">
                  <c:v>Istarska</c:v>
                </c:pt>
                <c:pt idx="18">
                  <c:v>Dubrovačko-neretvanska</c:v>
                </c:pt>
                <c:pt idx="19">
                  <c:v>Međimurska</c:v>
                </c:pt>
                <c:pt idx="20">
                  <c:v>Grad Zagreb</c:v>
                </c:pt>
              </c:strCache>
            </c:strRef>
          </c:cat>
          <c:val>
            <c:numRef>
              <c:f>'T 7.'!$F$7:$F$27</c:f>
              <c:numCache>
                <c:formatCode>0</c:formatCode>
                <c:ptCount val="21"/>
                <c:pt idx="0">
                  <c:v>4071</c:v>
                </c:pt>
                <c:pt idx="1">
                  <c:v>1969</c:v>
                </c:pt>
                <c:pt idx="2">
                  <c:v>1729</c:v>
                </c:pt>
                <c:pt idx="3">
                  <c:v>1386</c:v>
                </c:pt>
                <c:pt idx="4">
                  <c:v>3792</c:v>
                </c:pt>
                <c:pt idx="5">
                  <c:v>1629</c:v>
                </c:pt>
                <c:pt idx="6">
                  <c:v>1437</c:v>
                </c:pt>
                <c:pt idx="7">
                  <c:v>4380</c:v>
                </c:pt>
                <c:pt idx="8">
                  <c:v>588</c:v>
                </c:pt>
                <c:pt idx="9">
                  <c:v>955</c:v>
                </c:pt>
                <c:pt idx="10">
                  <c:v>832</c:v>
                </c:pt>
                <c:pt idx="11">
                  <c:v>1802</c:v>
                </c:pt>
                <c:pt idx="12">
                  <c:v>2500</c:v>
                </c:pt>
                <c:pt idx="13">
                  <c:v>4437</c:v>
                </c:pt>
                <c:pt idx="14">
                  <c:v>1302</c:v>
                </c:pt>
                <c:pt idx="15">
                  <c:v>1991</c:v>
                </c:pt>
                <c:pt idx="16">
                  <c:v>7147</c:v>
                </c:pt>
                <c:pt idx="17">
                  <c:v>3147</c:v>
                </c:pt>
                <c:pt idx="18">
                  <c:v>1393</c:v>
                </c:pt>
                <c:pt idx="19">
                  <c:v>2193</c:v>
                </c:pt>
                <c:pt idx="20">
                  <c:v>25170</c:v>
                </c:pt>
              </c:numCache>
            </c:numRef>
          </c:val>
          <c:extLst>
            <c:ext xmlns:c16="http://schemas.microsoft.com/office/drawing/2014/chart" uri="{C3380CC4-5D6E-409C-BE32-E72D297353CC}">
              <c16:uniqueId val="{00000001-961D-4655-A026-5575AA30EF1D}"/>
            </c:ext>
          </c:extLst>
        </c:ser>
        <c:dLbls>
          <c:showLegendKey val="0"/>
          <c:showVal val="0"/>
          <c:showCatName val="0"/>
          <c:showSerName val="0"/>
          <c:showPercent val="0"/>
          <c:showBubbleSize val="0"/>
        </c:dLbls>
        <c:gapWidth val="40"/>
        <c:overlap val="-24"/>
        <c:axId val="1528386111"/>
        <c:axId val="1528384031"/>
      </c:barChart>
      <c:catAx>
        <c:axId val="1528386111"/>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5400000" spcFirstLastPara="1" vertOverflow="ellipsis" wrap="square" anchor="ctr" anchorCtr="1"/>
          <a:lstStyle/>
          <a:p>
            <a:pPr>
              <a:defRPr sz="900" b="0" i="0" u="none" strike="noStrike" kern="1200" baseline="0">
                <a:solidFill>
                  <a:srgbClr val="002060"/>
                </a:solidFill>
                <a:latin typeface="+mn-lt"/>
                <a:ea typeface="+mn-ea"/>
                <a:cs typeface="+mn-cs"/>
              </a:defRPr>
            </a:pPr>
            <a:endParaRPr lang="sr-Latn-RS"/>
          </a:p>
        </c:txPr>
        <c:crossAx val="1528384031"/>
        <c:crosses val="autoZero"/>
        <c:auto val="1"/>
        <c:lblAlgn val="ctr"/>
        <c:lblOffset val="100"/>
        <c:noMultiLvlLbl val="0"/>
      </c:catAx>
      <c:valAx>
        <c:axId val="1528384031"/>
        <c:scaling>
          <c:orientation val="minMax"/>
        </c:scaling>
        <c:delete val="0"/>
        <c:axPos val="l"/>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rgbClr val="002060"/>
                </a:solidFill>
                <a:latin typeface="+mn-lt"/>
                <a:ea typeface="+mn-ea"/>
                <a:cs typeface="+mn-cs"/>
              </a:defRPr>
            </a:pPr>
            <a:endParaRPr lang="sr-Latn-RS"/>
          </a:p>
        </c:txPr>
        <c:crossAx val="1528386111"/>
        <c:crosses val="autoZero"/>
        <c:crossBetween val="between"/>
      </c:valAx>
      <c:spPr>
        <a:noFill/>
        <a:ln>
          <a:noFill/>
        </a:ln>
        <a:effectLst/>
      </c:spPr>
    </c:plotArea>
    <c:legend>
      <c:legendPos val="r"/>
      <c:layout>
        <c:manualLayout>
          <c:xMode val="edge"/>
          <c:yMode val="edge"/>
          <c:x val="0.20881472486845348"/>
          <c:y val="0.34318738507269819"/>
          <c:w val="0.14677616013419625"/>
          <c:h val="0.1004019011499194"/>
        </c:manualLayout>
      </c:layout>
      <c:overlay val="0"/>
      <c:spPr>
        <a:noFill/>
        <a:ln>
          <a:noFill/>
        </a:ln>
        <a:effectLst/>
      </c:spPr>
      <c:txPr>
        <a:bodyPr rot="0" spcFirstLastPara="1" vertOverflow="ellipsis" vert="horz" wrap="square" anchor="ctr" anchorCtr="1"/>
        <a:lstStyle/>
        <a:p>
          <a:pPr>
            <a:defRPr sz="1100" b="0" i="0" u="none" strike="noStrike" kern="1200" baseline="0">
              <a:solidFill>
                <a:srgbClr val="002060"/>
              </a:solidFill>
              <a:latin typeface="+mn-lt"/>
              <a:ea typeface="+mn-ea"/>
              <a:cs typeface="+mn-cs"/>
            </a:defRPr>
          </a:pPr>
          <a:endParaRPr lang="sr-Latn-RS"/>
        </a:p>
      </c:txPr>
    </c:legend>
    <c:plotVisOnly val="1"/>
    <c:dispBlanksAs val="gap"/>
    <c:showDLblsOverMax val="0"/>
  </c:chart>
  <c:spPr>
    <a:blipFill>
      <a:blip xmlns:r="http://schemas.openxmlformats.org/officeDocument/2006/relationships" r:embed="rId3"/>
      <a:tile tx="0" ty="0" sx="100000" sy="100000" flip="none" algn="tl"/>
    </a:blipFill>
    <a:ln>
      <a:noFill/>
    </a:ln>
    <a:effectLst/>
  </c:spPr>
  <c:txPr>
    <a:bodyPr/>
    <a:lstStyle/>
    <a:p>
      <a:pPr>
        <a:defRPr/>
      </a:pPr>
      <a:endParaRPr lang="sr-Latn-R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314325</xdr:colOff>
      <xdr:row>25</xdr:row>
      <xdr:rowOff>85725</xdr:rowOff>
    </xdr:from>
    <xdr:to>
      <xdr:col>6</xdr:col>
      <xdr:colOff>228600</xdr:colOff>
      <xdr:row>58</xdr:row>
      <xdr:rowOff>123825</xdr:rowOff>
    </xdr:to>
    <xdr:graphicFrame macro="">
      <xdr:nvGraphicFramePr>
        <xdr:cNvPr id="2" name="Grafikon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266700</xdr:colOff>
      <xdr:row>16</xdr:row>
      <xdr:rowOff>9525</xdr:rowOff>
    </xdr:from>
    <xdr:to>
      <xdr:col>8</xdr:col>
      <xdr:colOff>371475</xdr:colOff>
      <xdr:row>49</xdr:row>
      <xdr:rowOff>76199</xdr:rowOff>
    </xdr:to>
    <xdr:graphicFrame macro="">
      <xdr:nvGraphicFramePr>
        <xdr:cNvPr id="2" name="Grafikon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333375</xdr:colOff>
      <xdr:row>31</xdr:row>
      <xdr:rowOff>19050</xdr:rowOff>
    </xdr:from>
    <xdr:to>
      <xdr:col>7</xdr:col>
      <xdr:colOff>409575</xdr:colOff>
      <xdr:row>54</xdr:row>
      <xdr:rowOff>95250</xdr:rowOff>
    </xdr:to>
    <xdr:graphicFrame macro="">
      <xdr:nvGraphicFramePr>
        <xdr:cNvPr id="2" name="Grafikon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257174</xdr:colOff>
      <xdr:row>28</xdr:row>
      <xdr:rowOff>152400</xdr:rowOff>
    </xdr:from>
    <xdr:to>
      <xdr:col>11</xdr:col>
      <xdr:colOff>561974</xdr:colOff>
      <xdr:row>51</xdr:row>
      <xdr:rowOff>85726</xdr:rowOff>
    </xdr:to>
    <xdr:graphicFrame macro="">
      <xdr:nvGraphicFramePr>
        <xdr:cNvPr id="2" name="Grafikon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19049</xdr:colOff>
      <xdr:row>30</xdr:row>
      <xdr:rowOff>28576</xdr:rowOff>
    </xdr:from>
    <xdr:to>
      <xdr:col>5</xdr:col>
      <xdr:colOff>723899</xdr:colOff>
      <xdr:row>56</xdr:row>
      <xdr:rowOff>114300</xdr:rowOff>
    </xdr:to>
    <xdr:graphicFrame macro="">
      <xdr:nvGraphicFramePr>
        <xdr:cNvPr id="4" name="Grafikon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66674</xdr:colOff>
      <xdr:row>28</xdr:row>
      <xdr:rowOff>114300</xdr:rowOff>
    </xdr:from>
    <xdr:to>
      <xdr:col>7</xdr:col>
      <xdr:colOff>676274</xdr:colOff>
      <xdr:row>61</xdr:row>
      <xdr:rowOff>152400</xdr:rowOff>
    </xdr:to>
    <xdr:graphicFrame macro="">
      <xdr:nvGraphicFramePr>
        <xdr:cNvPr id="4" name="Grafikon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57149</xdr:colOff>
      <xdr:row>28</xdr:row>
      <xdr:rowOff>161924</xdr:rowOff>
    </xdr:from>
    <xdr:to>
      <xdr:col>7</xdr:col>
      <xdr:colOff>666749</xdr:colOff>
      <xdr:row>52</xdr:row>
      <xdr:rowOff>104775</xdr:rowOff>
    </xdr:to>
    <xdr:graphicFrame macro="">
      <xdr:nvGraphicFramePr>
        <xdr:cNvPr id="2" name="Grafikon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25"/>
  <sheetViews>
    <sheetView tabSelected="1" zoomScaleNormal="100" workbookViewId="0">
      <selection activeCell="A18" sqref="A18"/>
    </sheetView>
  </sheetViews>
  <sheetFormatPr defaultColWidth="9.140625" defaultRowHeight="12.75" x14ac:dyDescent="0.2"/>
  <cols>
    <col min="1" max="1" width="7.140625" style="3" customWidth="1"/>
    <col min="2" max="2" width="5.85546875" style="3" customWidth="1"/>
    <col min="3" max="3" width="40.5703125" style="3" customWidth="1"/>
    <col min="4" max="6" width="12.7109375" style="3" customWidth="1"/>
    <col min="7" max="8" width="10.140625" style="3" customWidth="1"/>
    <col min="9" max="9" width="10.140625" style="39" customWidth="1"/>
    <col min="10" max="10" width="34.140625" style="39" bestFit="1" customWidth="1"/>
    <col min="11" max="12" width="10.7109375" style="3" customWidth="1"/>
    <col min="13" max="13" width="12.140625" style="3" customWidth="1"/>
    <col min="14" max="16384" width="9.140625" style="3"/>
  </cols>
  <sheetData>
    <row r="2" spans="1:12" ht="13.5" customHeight="1" x14ac:dyDescent="0.25">
      <c r="B2" s="119" t="s">
        <v>104</v>
      </c>
      <c r="C2" s="119"/>
      <c r="D2" s="119"/>
      <c r="E2" s="119"/>
      <c r="F2" s="119"/>
      <c r="G2" s="21"/>
      <c r="H2" s="21"/>
      <c r="I2" s="44"/>
      <c r="J2" s="45"/>
    </row>
    <row r="3" spans="1:12" ht="13.5" customHeight="1" x14ac:dyDescent="0.2"/>
    <row r="4" spans="1:12" x14ac:dyDescent="0.2">
      <c r="B4" s="5" t="s">
        <v>94</v>
      </c>
      <c r="C4" s="5"/>
      <c r="D4" s="5"/>
      <c r="E4" s="5"/>
      <c r="F4" s="5"/>
      <c r="I4" s="46"/>
    </row>
    <row r="5" spans="1:12" ht="25.5" customHeight="1" x14ac:dyDescent="0.2">
      <c r="B5" s="120" t="s">
        <v>1</v>
      </c>
      <c r="C5" s="122" t="s">
        <v>105</v>
      </c>
      <c r="D5" s="124" t="s">
        <v>138</v>
      </c>
      <c r="E5" s="125"/>
      <c r="F5" s="126"/>
    </row>
    <row r="6" spans="1:12" ht="15.75" customHeight="1" x14ac:dyDescent="0.2">
      <c r="B6" s="121"/>
      <c r="C6" s="123"/>
      <c r="D6" s="47" t="s">
        <v>2</v>
      </c>
      <c r="E6" s="48" t="s">
        <v>3</v>
      </c>
      <c r="F6" s="49" t="s">
        <v>4</v>
      </c>
    </row>
    <row r="7" spans="1:12" s="15" customFormat="1" ht="9" customHeight="1" x14ac:dyDescent="0.15">
      <c r="B7" s="11">
        <v>0</v>
      </c>
      <c r="C7" s="14">
        <v>1</v>
      </c>
      <c r="D7" s="13">
        <v>2</v>
      </c>
      <c r="E7" s="14">
        <v>3</v>
      </c>
      <c r="F7" s="36">
        <v>4</v>
      </c>
      <c r="I7" s="50"/>
      <c r="J7" s="50"/>
    </row>
    <row r="8" spans="1:12" ht="15" customHeight="1" x14ac:dyDescent="0.2">
      <c r="B8" s="37" t="s">
        <v>5</v>
      </c>
      <c r="C8" s="38" t="s">
        <v>6</v>
      </c>
      <c r="D8" s="96">
        <v>791316</v>
      </c>
      <c r="E8" s="96">
        <v>721302</v>
      </c>
      <c r="F8" s="97">
        <f>SUM(D8:E8)</f>
        <v>1512618</v>
      </c>
      <c r="H8" s="28"/>
      <c r="J8" s="51"/>
      <c r="L8" s="29"/>
    </row>
    <row r="9" spans="1:12" ht="15" customHeight="1" x14ac:dyDescent="0.2">
      <c r="B9" s="37" t="s">
        <v>7</v>
      </c>
      <c r="C9" s="38" t="s">
        <v>8</v>
      </c>
      <c r="D9" s="98">
        <v>56406</v>
      </c>
      <c r="E9" s="98">
        <v>52454</v>
      </c>
      <c r="F9" s="99">
        <f t="shared" ref="F9:F14" si="0">SUM(D9:E9)</f>
        <v>108860</v>
      </c>
      <c r="H9" s="28"/>
      <c r="J9" s="51"/>
      <c r="L9" s="29"/>
    </row>
    <row r="10" spans="1:12" ht="15" customHeight="1" x14ac:dyDescent="0.2">
      <c r="B10" s="37" t="s">
        <v>9</v>
      </c>
      <c r="C10" s="38" t="s">
        <v>10</v>
      </c>
      <c r="D10" s="98">
        <v>58512</v>
      </c>
      <c r="E10" s="98">
        <v>33161</v>
      </c>
      <c r="F10" s="99">
        <f t="shared" si="0"/>
        <v>91673</v>
      </c>
      <c r="H10" s="28"/>
      <c r="J10" s="51"/>
      <c r="L10" s="29"/>
    </row>
    <row r="11" spans="1:12" ht="15" customHeight="1" x14ac:dyDescent="0.2">
      <c r="B11" s="37" t="s">
        <v>11</v>
      </c>
      <c r="C11" s="38" t="s">
        <v>12</v>
      </c>
      <c r="D11" s="98">
        <v>12425</v>
      </c>
      <c r="E11" s="98">
        <v>5546</v>
      </c>
      <c r="F11" s="99">
        <f t="shared" si="0"/>
        <v>17971</v>
      </c>
      <c r="H11" s="28"/>
      <c r="J11" s="51"/>
      <c r="L11" s="29"/>
    </row>
    <row r="12" spans="1:12" ht="15" customHeight="1" x14ac:dyDescent="0.2">
      <c r="B12" s="37" t="s">
        <v>13</v>
      </c>
      <c r="C12" s="38" t="s">
        <v>14</v>
      </c>
      <c r="D12" s="98">
        <v>11596</v>
      </c>
      <c r="E12" s="98">
        <v>6316</v>
      </c>
      <c r="F12" s="99">
        <f t="shared" si="0"/>
        <v>17912</v>
      </c>
      <c r="H12" s="28"/>
      <c r="J12" s="51"/>
      <c r="L12" s="29"/>
    </row>
    <row r="13" spans="1:12" ht="51" customHeight="1" x14ac:dyDescent="0.2">
      <c r="B13" s="37" t="s">
        <v>15</v>
      </c>
      <c r="C13" s="81" t="s">
        <v>16</v>
      </c>
      <c r="D13" s="98">
        <v>110</v>
      </c>
      <c r="E13" s="98">
        <v>52</v>
      </c>
      <c r="F13" s="99">
        <f t="shared" si="0"/>
        <v>162</v>
      </c>
      <c r="H13" s="28"/>
      <c r="J13" s="52"/>
      <c r="L13" s="29"/>
    </row>
    <row r="14" spans="1:12" ht="15" customHeight="1" x14ac:dyDescent="0.2">
      <c r="B14" s="37" t="s">
        <v>17</v>
      </c>
      <c r="C14" s="38" t="s">
        <v>18</v>
      </c>
      <c r="D14" s="100">
        <v>1582</v>
      </c>
      <c r="E14" s="100">
        <v>2347</v>
      </c>
      <c r="F14" s="101">
        <f t="shared" si="0"/>
        <v>3929</v>
      </c>
      <c r="H14" s="28"/>
      <c r="J14" s="51"/>
      <c r="L14" s="29"/>
    </row>
    <row r="15" spans="1:12" ht="15" customHeight="1" x14ac:dyDescent="0.2">
      <c r="B15" s="127" t="s">
        <v>19</v>
      </c>
      <c r="C15" s="128"/>
      <c r="D15" s="102">
        <f>SUM(D8:D14)</f>
        <v>931947</v>
      </c>
      <c r="E15" s="102">
        <f t="shared" ref="E15:F15" si="1">SUM(E8:E14)</f>
        <v>821178</v>
      </c>
      <c r="F15" s="102">
        <f t="shared" si="1"/>
        <v>1753125</v>
      </c>
      <c r="L15" s="53"/>
    </row>
    <row r="16" spans="1:12" ht="12.75" customHeight="1" x14ac:dyDescent="0.2">
      <c r="A16" s="110"/>
      <c r="B16" s="117" t="s">
        <v>107</v>
      </c>
      <c r="C16" s="117"/>
      <c r="D16" s="117"/>
      <c r="E16" s="117"/>
      <c r="F16" s="117"/>
      <c r="G16" s="110"/>
    </row>
    <row r="17" spans="1:19" x14ac:dyDescent="0.2">
      <c r="A17" s="110"/>
      <c r="B17" s="118"/>
      <c r="C17" s="118"/>
      <c r="D17" s="118"/>
      <c r="E17" s="118"/>
      <c r="F17" s="118"/>
      <c r="G17" s="110"/>
    </row>
    <row r="18" spans="1:19" x14ac:dyDescent="0.2">
      <c r="A18" s="110"/>
      <c r="B18" s="118"/>
      <c r="C18" s="118"/>
      <c r="D18" s="118"/>
      <c r="E18" s="118"/>
      <c r="F18" s="118"/>
      <c r="G18" s="110"/>
      <c r="J18" s="115"/>
      <c r="K18" s="116"/>
      <c r="L18" s="116"/>
      <c r="M18" s="116"/>
      <c r="N18" s="116"/>
      <c r="O18" s="116"/>
      <c r="P18" s="116"/>
      <c r="Q18" s="116"/>
      <c r="R18" s="116"/>
      <c r="S18" s="116"/>
    </row>
    <row r="19" spans="1:19" x14ac:dyDescent="0.2">
      <c r="A19" s="110"/>
      <c r="B19" s="118"/>
      <c r="C19" s="118"/>
      <c r="D19" s="118"/>
      <c r="E19" s="118"/>
      <c r="F19" s="118"/>
      <c r="G19" s="110"/>
    </row>
    <row r="20" spans="1:19" x14ac:dyDescent="0.2">
      <c r="A20" s="110"/>
      <c r="B20" s="118"/>
      <c r="C20" s="118"/>
      <c r="D20" s="118"/>
      <c r="E20" s="118"/>
      <c r="F20" s="118"/>
      <c r="G20" s="110"/>
    </row>
    <row r="21" spans="1:19" x14ac:dyDescent="0.2">
      <c r="A21" s="110"/>
      <c r="B21" s="118"/>
      <c r="C21" s="118"/>
      <c r="D21" s="118"/>
      <c r="E21" s="118"/>
      <c r="F21" s="118"/>
      <c r="G21" s="110"/>
    </row>
    <row r="22" spans="1:19" x14ac:dyDescent="0.2">
      <c r="A22" s="110"/>
      <c r="B22" s="118"/>
      <c r="C22" s="118"/>
      <c r="D22" s="118"/>
      <c r="E22" s="118"/>
      <c r="F22" s="118"/>
      <c r="G22" s="110"/>
    </row>
    <row r="23" spans="1:19" x14ac:dyDescent="0.2">
      <c r="A23" s="110"/>
      <c r="B23" s="118"/>
      <c r="C23" s="118"/>
      <c r="D23" s="118"/>
      <c r="E23" s="118"/>
      <c r="F23" s="118"/>
      <c r="G23" s="110"/>
    </row>
    <row r="24" spans="1:19" x14ac:dyDescent="0.2">
      <c r="A24" s="109"/>
      <c r="B24" s="118"/>
      <c r="C24" s="118"/>
      <c r="D24" s="118"/>
      <c r="E24" s="118"/>
      <c r="F24" s="118"/>
      <c r="G24" s="109"/>
    </row>
    <row r="25" spans="1:19" x14ac:dyDescent="0.2">
      <c r="B25" s="118"/>
      <c r="C25" s="118"/>
      <c r="D25" s="118"/>
      <c r="E25" s="118"/>
      <c r="F25" s="118"/>
    </row>
  </sheetData>
  <mergeCells count="7">
    <mergeCell ref="J18:S18"/>
    <mergeCell ref="B16:F25"/>
    <mergeCell ref="B2:F2"/>
    <mergeCell ref="B5:B6"/>
    <mergeCell ref="C5:C6"/>
    <mergeCell ref="D5:F5"/>
    <mergeCell ref="B15:C15"/>
  </mergeCells>
  <printOptions horizontalCentered="1"/>
  <pageMargins left="0.35433070866141736" right="0.35433070866141736" top="0.98425196850393704" bottom="0.98425196850393704" header="0.47244094488188981" footer="0.31496062992125984"/>
  <pageSetup paperSize="9" scale="88" fitToWidth="0" fitToHeight="0" orientation="portrait" r:id="rId1"/>
  <headerFooter alignWithMargins="0">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8"/>
  <sheetViews>
    <sheetView zoomScaleNormal="100" workbookViewId="0">
      <selection activeCell="A13" sqref="A13"/>
    </sheetView>
  </sheetViews>
  <sheetFormatPr defaultColWidth="9.140625" defaultRowHeight="12.75" x14ac:dyDescent="0.2"/>
  <cols>
    <col min="1" max="1" width="9.140625" style="3"/>
    <col min="2" max="2" width="4.140625" style="3" customWidth="1"/>
    <col min="3" max="3" width="36.140625" style="3" customWidth="1"/>
    <col min="4" max="4" width="8.5703125" style="3" customWidth="1"/>
    <col min="5" max="6" width="9.42578125" style="3" customWidth="1"/>
    <col min="7" max="7" width="9.28515625" style="3" customWidth="1"/>
    <col min="8" max="8" width="8.5703125" style="3" customWidth="1"/>
    <col min="9" max="9" width="10.7109375" style="3" customWidth="1"/>
    <col min="10" max="10" width="12.5703125" style="3" customWidth="1"/>
    <col min="11" max="11" width="16.85546875" style="3" customWidth="1"/>
    <col min="12" max="15" width="9.140625" style="3"/>
    <col min="16" max="16" width="0" style="3" hidden="1" customWidth="1"/>
    <col min="17" max="16384" width="9.140625" style="3"/>
  </cols>
  <sheetData>
    <row r="2" spans="2:16" ht="13.5" customHeight="1" x14ac:dyDescent="0.2">
      <c r="B2" s="119" t="s">
        <v>103</v>
      </c>
      <c r="C2" s="119"/>
      <c r="D2" s="119"/>
      <c r="E2" s="119"/>
      <c r="F2" s="119"/>
      <c r="G2" s="119"/>
      <c r="H2" s="119"/>
    </row>
    <row r="4" spans="2:16" ht="15" customHeight="1" x14ac:dyDescent="0.2">
      <c r="B4" s="5" t="s">
        <v>0</v>
      </c>
      <c r="C4" s="5"/>
      <c r="D4" s="5"/>
      <c r="E4" s="5"/>
      <c r="H4" s="111" t="s">
        <v>139</v>
      </c>
    </row>
    <row r="5" spans="2:16" ht="67.5" x14ac:dyDescent="0.2">
      <c r="B5" s="30" t="s">
        <v>1</v>
      </c>
      <c r="C5" s="31" t="s">
        <v>105</v>
      </c>
      <c r="D5" s="32" t="s">
        <v>21</v>
      </c>
      <c r="E5" s="33" t="s">
        <v>22</v>
      </c>
      <c r="F5" s="34" t="s">
        <v>23</v>
      </c>
      <c r="G5" s="33" t="s">
        <v>24</v>
      </c>
      <c r="H5" s="35" t="s">
        <v>4</v>
      </c>
    </row>
    <row r="6" spans="2:16" s="15" customFormat="1" ht="9" customHeight="1" x14ac:dyDescent="0.15">
      <c r="B6" s="11">
        <v>0</v>
      </c>
      <c r="C6" s="14">
        <v>1</v>
      </c>
      <c r="D6" s="11">
        <v>2</v>
      </c>
      <c r="E6" s="14">
        <v>3</v>
      </c>
      <c r="F6" s="13">
        <v>4</v>
      </c>
      <c r="G6" s="14">
        <v>5</v>
      </c>
      <c r="H6" s="36">
        <v>6</v>
      </c>
    </row>
    <row r="7" spans="2:16" ht="21.95" customHeight="1" x14ac:dyDescent="0.2">
      <c r="B7" s="37" t="s">
        <v>5</v>
      </c>
      <c r="C7" s="38" t="s">
        <v>6</v>
      </c>
      <c r="D7" s="89">
        <v>634248</v>
      </c>
      <c r="E7" s="89">
        <v>410650</v>
      </c>
      <c r="F7" s="89">
        <v>331713</v>
      </c>
      <c r="G7" s="89">
        <v>136007</v>
      </c>
      <c r="H7" s="90">
        <f>SUM(D7:G7)</f>
        <v>1512618</v>
      </c>
      <c r="K7" s="40"/>
      <c r="L7" s="40"/>
      <c r="M7" s="40"/>
      <c r="N7" s="41"/>
      <c r="P7" s="1" t="s">
        <v>25</v>
      </c>
    </row>
    <row r="8" spans="2:16" ht="21.95" customHeight="1" x14ac:dyDescent="0.2">
      <c r="B8" s="37" t="s">
        <v>7</v>
      </c>
      <c r="C8" s="38" t="s">
        <v>8</v>
      </c>
      <c r="D8" s="91">
        <v>56351</v>
      </c>
      <c r="E8" s="91">
        <v>26002</v>
      </c>
      <c r="F8" s="91">
        <v>18405</v>
      </c>
      <c r="G8" s="91">
        <v>8102</v>
      </c>
      <c r="H8" s="92">
        <f t="shared" ref="H8:H13" si="0">SUM(D8:G8)</f>
        <v>108860</v>
      </c>
      <c r="K8" s="40"/>
      <c r="L8" s="39"/>
      <c r="M8" s="39"/>
      <c r="P8" s="2">
        <f>H7-'T 1.'!F8</f>
        <v>0</v>
      </c>
    </row>
    <row r="9" spans="2:16" ht="21.95" customHeight="1" x14ac:dyDescent="0.2">
      <c r="B9" s="37" t="s">
        <v>9</v>
      </c>
      <c r="C9" s="38" t="s">
        <v>10</v>
      </c>
      <c r="D9" s="91">
        <v>31081</v>
      </c>
      <c r="E9" s="91">
        <v>29448</v>
      </c>
      <c r="F9" s="91">
        <v>21681</v>
      </c>
      <c r="G9" s="91">
        <v>9463</v>
      </c>
      <c r="H9" s="92">
        <f t="shared" si="0"/>
        <v>91673</v>
      </c>
      <c r="K9" s="40"/>
      <c r="L9" s="39"/>
      <c r="M9" s="39"/>
      <c r="P9" s="2">
        <f>H8-'T 1.'!F9</f>
        <v>0</v>
      </c>
    </row>
    <row r="10" spans="2:16" ht="21.95" customHeight="1" x14ac:dyDescent="0.2">
      <c r="B10" s="37" t="s">
        <v>11</v>
      </c>
      <c r="C10" s="38" t="s">
        <v>12</v>
      </c>
      <c r="D10" s="91">
        <v>5645</v>
      </c>
      <c r="E10" s="91">
        <v>4457</v>
      </c>
      <c r="F10" s="91">
        <v>5483</v>
      </c>
      <c r="G10" s="91">
        <v>2386</v>
      </c>
      <c r="H10" s="92">
        <f t="shared" si="0"/>
        <v>17971</v>
      </c>
      <c r="K10" s="41"/>
      <c r="L10" s="42"/>
      <c r="M10" s="39"/>
      <c r="P10" s="2">
        <f>H9-'T 1.'!F10</f>
        <v>0</v>
      </c>
    </row>
    <row r="11" spans="2:16" ht="21.95" customHeight="1" x14ac:dyDescent="0.2">
      <c r="B11" s="37" t="s">
        <v>13</v>
      </c>
      <c r="C11" s="38" t="s">
        <v>14</v>
      </c>
      <c r="D11" s="91">
        <v>5122</v>
      </c>
      <c r="E11" s="91">
        <v>5298</v>
      </c>
      <c r="F11" s="91">
        <v>4242</v>
      </c>
      <c r="G11" s="91">
        <v>3250</v>
      </c>
      <c r="H11" s="92">
        <f t="shared" si="0"/>
        <v>17912</v>
      </c>
      <c r="K11" s="43"/>
      <c r="L11" s="42"/>
      <c r="M11" s="39"/>
      <c r="P11" s="2">
        <f>H10-'T 1.'!F11</f>
        <v>0</v>
      </c>
    </row>
    <row r="12" spans="2:16" ht="51" customHeight="1" x14ac:dyDescent="0.2">
      <c r="B12" s="37" t="s">
        <v>15</v>
      </c>
      <c r="C12" s="81" t="s">
        <v>16</v>
      </c>
      <c r="D12" s="91">
        <v>79</v>
      </c>
      <c r="E12" s="91">
        <v>42</v>
      </c>
      <c r="F12" s="91">
        <v>23</v>
      </c>
      <c r="G12" s="91">
        <v>18</v>
      </c>
      <c r="H12" s="92">
        <f t="shared" si="0"/>
        <v>162</v>
      </c>
      <c r="K12" s="43"/>
      <c r="L12" s="42"/>
      <c r="M12" s="39"/>
      <c r="P12" s="2">
        <f>H11-'T 1.'!F12</f>
        <v>0</v>
      </c>
    </row>
    <row r="13" spans="2:16" ht="21.95" customHeight="1" x14ac:dyDescent="0.2">
      <c r="B13" s="37" t="s">
        <v>17</v>
      </c>
      <c r="C13" s="38" t="s">
        <v>18</v>
      </c>
      <c r="D13" s="93">
        <v>473</v>
      </c>
      <c r="E13" s="93">
        <v>930</v>
      </c>
      <c r="F13" s="93">
        <v>1704</v>
      </c>
      <c r="G13" s="93">
        <v>822</v>
      </c>
      <c r="H13" s="94">
        <f t="shared" si="0"/>
        <v>3929</v>
      </c>
      <c r="K13" s="43"/>
      <c r="L13" s="42"/>
      <c r="M13" s="39"/>
      <c r="P13" s="2">
        <f>H12-'T 1.'!F13</f>
        <v>0</v>
      </c>
    </row>
    <row r="14" spans="2:16" ht="21.95" customHeight="1" x14ac:dyDescent="0.2">
      <c r="B14" s="129" t="s">
        <v>19</v>
      </c>
      <c r="C14" s="130"/>
      <c r="D14" s="95">
        <f>SUM(D7:D13)</f>
        <v>732999</v>
      </c>
      <c r="E14" s="95">
        <f t="shared" ref="E14:H14" si="1">SUM(E7:E13)</f>
        <v>476827</v>
      </c>
      <c r="F14" s="95">
        <f t="shared" si="1"/>
        <v>383251</v>
      </c>
      <c r="G14" s="95">
        <f t="shared" si="1"/>
        <v>160048</v>
      </c>
      <c r="H14" s="95">
        <f t="shared" si="1"/>
        <v>1753125</v>
      </c>
      <c r="K14" s="42"/>
      <c r="L14" s="42"/>
      <c r="M14" s="39"/>
      <c r="P14" s="2">
        <f>H13-'T 1.'!F14</f>
        <v>0</v>
      </c>
    </row>
    <row r="15" spans="2:16" x14ac:dyDescent="0.2">
      <c r="B15" s="86"/>
      <c r="C15" s="87"/>
      <c r="D15" s="87"/>
      <c r="E15" s="87"/>
      <c r="F15" s="87"/>
      <c r="G15" s="87"/>
      <c r="H15" s="87"/>
    </row>
    <row r="17" spans="2:8" x14ac:dyDescent="0.2">
      <c r="B17" s="131"/>
      <c r="C17" s="131"/>
      <c r="D17" s="131"/>
      <c r="E17" s="131"/>
      <c r="F17" s="131"/>
      <c r="G17" s="131"/>
      <c r="H17" s="131"/>
    </row>
    <row r="18" spans="2:8" x14ac:dyDescent="0.2">
      <c r="B18" s="132"/>
      <c r="C18" s="132"/>
      <c r="D18" s="132"/>
      <c r="E18" s="132"/>
      <c r="F18" s="132"/>
      <c r="G18" s="132"/>
      <c r="H18" s="132"/>
    </row>
  </sheetData>
  <mergeCells count="4">
    <mergeCell ref="B2:H2"/>
    <mergeCell ref="B14:C14"/>
    <mergeCell ref="B17:H17"/>
    <mergeCell ref="B18:H18"/>
  </mergeCells>
  <printOptions horizontalCentered="1"/>
  <pageMargins left="0.35433070866141736" right="0.35433070866141736" top="0.98425196850393704" bottom="0.98425196850393704" header="0.47244094488188981" footer="0.31496062992125984"/>
  <pageSetup paperSize="9" scale="88" fitToWidth="0" fitToHeight="0" orientation="portrait" r:id="rId1"/>
  <headerFooter alignWithMargins="0">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3"/>
  <sheetViews>
    <sheetView zoomScaleNormal="100" workbookViewId="0">
      <selection activeCell="A26" sqref="A26"/>
    </sheetView>
  </sheetViews>
  <sheetFormatPr defaultColWidth="9.140625" defaultRowHeight="12.75" x14ac:dyDescent="0.2"/>
  <cols>
    <col min="1" max="1" width="9.140625" style="3"/>
    <col min="2" max="2" width="4.28515625" style="3" customWidth="1"/>
    <col min="3" max="3" width="8.140625" style="4" customWidth="1"/>
    <col min="4" max="4" width="49.42578125" style="3" customWidth="1"/>
    <col min="5" max="5" width="8" style="3" bestFit="1" customWidth="1"/>
    <col min="6" max="6" width="8.140625" style="3" customWidth="1"/>
    <col min="7" max="7" width="8.42578125" style="3" customWidth="1"/>
    <col min="8" max="8" width="10.140625" style="3" customWidth="1"/>
    <col min="9" max="9" width="12.140625" style="3" customWidth="1"/>
    <col min="10" max="12" width="9.140625" style="3"/>
    <col min="13" max="13" width="0" style="3" hidden="1" customWidth="1"/>
    <col min="14" max="16384" width="9.140625" style="3"/>
  </cols>
  <sheetData>
    <row r="2" spans="2:8" ht="13.5" customHeight="1" x14ac:dyDescent="0.2">
      <c r="B2" s="119" t="s">
        <v>26</v>
      </c>
      <c r="C2" s="119"/>
      <c r="D2" s="119"/>
      <c r="E2" s="119"/>
      <c r="F2" s="119"/>
      <c r="G2" s="119"/>
      <c r="H2" s="21"/>
    </row>
    <row r="3" spans="2:8" ht="13.5" customHeight="1" x14ac:dyDescent="0.2"/>
    <row r="4" spans="2:8" ht="15" customHeight="1" x14ac:dyDescent="0.2">
      <c r="B4" s="5" t="s">
        <v>20</v>
      </c>
      <c r="C4" s="6"/>
      <c r="D4" s="5"/>
      <c r="G4" s="111" t="str">
        <f>+'T 2.'!H4</f>
        <v>Stanje: 31. listopada 2025.</v>
      </c>
    </row>
    <row r="5" spans="2:8" s="4" customFormat="1" ht="24.75" customHeight="1" x14ac:dyDescent="0.25">
      <c r="B5" s="22" t="s">
        <v>1</v>
      </c>
      <c r="C5" s="23" t="s">
        <v>28</v>
      </c>
      <c r="D5" s="24" t="s">
        <v>111</v>
      </c>
      <c r="E5" s="25" t="s">
        <v>2</v>
      </c>
      <c r="F5" s="26" t="s">
        <v>3</v>
      </c>
      <c r="G5" s="26" t="s">
        <v>4</v>
      </c>
    </row>
    <row r="6" spans="2:8" s="15" customFormat="1" ht="9" customHeight="1" x14ac:dyDescent="0.15">
      <c r="B6" s="11">
        <v>0</v>
      </c>
      <c r="C6" s="12">
        <v>1</v>
      </c>
      <c r="D6" s="13">
        <v>2</v>
      </c>
      <c r="E6" s="14">
        <v>3</v>
      </c>
      <c r="F6" s="13">
        <v>4</v>
      </c>
      <c r="G6" s="14">
        <v>5</v>
      </c>
    </row>
    <row r="7" spans="2:8" s="27" customFormat="1" ht="13.5" customHeight="1" x14ac:dyDescent="0.2">
      <c r="B7" s="82" t="s">
        <v>5</v>
      </c>
      <c r="C7" s="79" t="s">
        <v>29</v>
      </c>
      <c r="D7" s="66" t="s">
        <v>112</v>
      </c>
      <c r="E7" s="88">
        <v>39002</v>
      </c>
      <c r="F7" s="88">
        <v>18218</v>
      </c>
      <c r="G7" s="103">
        <f>SUM(E7:F7)</f>
        <v>57220</v>
      </c>
    </row>
    <row r="8" spans="2:8" ht="14.25" customHeight="1" x14ac:dyDescent="0.2">
      <c r="B8" s="83" t="s">
        <v>7</v>
      </c>
      <c r="C8" s="79" t="s">
        <v>30</v>
      </c>
      <c r="D8" s="66" t="s">
        <v>113</v>
      </c>
      <c r="E8" s="88">
        <v>3750</v>
      </c>
      <c r="F8" s="88">
        <v>542</v>
      </c>
      <c r="G8" s="103">
        <f t="shared" ref="G8:G29" si="0">SUM(E8:F8)</f>
        <v>4292</v>
      </c>
    </row>
    <row r="9" spans="2:8" ht="14.25" customHeight="1" x14ac:dyDescent="0.2">
      <c r="B9" s="84" t="s">
        <v>9</v>
      </c>
      <c r="C9" s="79" t="s">
        <v>31</v>
      </c>
      <c r="D9" s="66" t="s">
        <v>114</v>
      </c>
      <c r="E9" s="88">
        <v>160481</v>
      </c>
      <c r="F9" s="88">
        <v>87163</v>
      </c>
      <c r="G9" s="103">
        <f t="shared" si="0"/>
        <v>247644</v>
      </c>
    </row>
    <row r="10" spans="2:8" ht="14.25" customHeight="1" x14ac:dyDescent="0.2">
      <c r="B10" s="84" t="s">
        <v>11</v>
      </c>
      <c r="C10" s="79" t="s">
        <v>32</v>
      </c>
      <c r="D10" s="66" t="s">
        <v>115</v>
      </c>
      <c r="E10" s="88">
        <v>11774</v>
      </c>
      <c r="F10" s="88">
        <v>3788</v>
      </c>
      <c r="G10" s="103">
        <f t="shared" si="0"/>
        <v>15562</v>
      </c>
    </row>
    <row r="11" spans="2:8" ht="27" customHeight="1" x14ac:dyDescent="0.2">
      <c r="B11" s="84" t="s">
        <v>13</v>
      </c>
      <c r="C11" s="79" t="s">
        <v>33</v>
      </c>
      <c r="D11" s="67" t="s">
        <v>116</v>
      </c>
      <c r="E11" s="88">
        <v>19688</v>
      </c>
      <c r="F11" s="88">
        <v>5837</v>
      </c>
      <c r="G11" s="103">
        <f t="shared" si="0"/>
        <v>25525</v>
      </c>
    </row>
    <row r="12" spans="2:8" ht="13.5" customHeight="1" x14ac:dyDescent="0.2">
      <c r="B12" s="84" t="s">
        <v>15</v>
      </c>
      <c r="C12" s="79" t="s">
        <v>34</v>
      </c>
      <c r="D12" s="67" t="s">
        <v>117</v>
      </c>
      <c r="E12" s="88">
        <v>136127</v>
      </c>
      <c r="F12" s="88">
        <v>16972</v>
      </c>
      <c r="G12" s="103">
        <f t="shared" si="0"/>
        <v>153099</v>
      </c>
    </row>
    <row r="13" spans="2:8" ht="15.75" customHeight="1" x14ac:dyDescent="0.2">
      <c r="B13" s="84" t="s">
        <v>17</v>
      </c>
      <c r="C13" s="79" t="s">
        <v>35</v>
      </c>
      <c r="D13" s="67" t="s">
        <v>118</v>
      </c>
      <c r="E13" s="88">
        <v>109036</v>
      </c>
      <c r="F13" s="88">
        <v>130410</v>
      </c>
      <c r="G13" s="103">
        <f t="shared" si="0"/>
        <v>239446</v>
      </c>
    </row>
    <row r="14" spans="2:8" ht="15" customHeight="1" x14ac:dyDescent="0.2">
      <c r="B14" s="37" t="s">
        <v>36</v>
      </c>
      <c r="C14" s="79" t="s">
        <v>37</v>
      </c>
      <c r="D14" s="66" t="s">
        <v>119</v>
      </c>
      <c r="E14" s="88">
        <v>75866</v>
      </c>
      <c r="F14" s="88">
        <v>20071</v>
      </c>
      <c r="G14" s="103">
        <f t="shared" si="0"/>
        <v>95937</v>
      </c>
    </row>
    <row r="15" spans="2:8" ht="15" customHeight="1" x14ac:dyDescent="0.2">
      <c r="B15" s="37" t="s">
        <v>38</v>
      </c>
      <c r="C15" s="79" t="s">
        <v>39</v>
      </c>
      <c r="D15" s="66" t="s">
        <v>120</v>
      </c>
      <c r="E15" s="88">
        <v>57298</v>
      </c>
      <c r="F15" s="88">
        <v>60093</v>
      </c>
      <c r="G15" s="103">
        <f t="shared" si="0"/>
        <v>117391</v>
      </c>
    </row>
    <row r="16" spans="2:8" ht="22.5" customHeight="1" x14ac:dyDescent="0.2">
      <c r="B16" s="37" t="s">
        <v>40</v>
      </c>
      <c r="C16" s="79" t="s">
        <v>41</v>
      </c>
      <c r="D16" s="67" t="s">
        <v>121</v>
      </c>
      <c r="E16" s="88">
        <v>9160</v>
      </c>
      <c r="F16" s="88">
        <v>7844</v>
      </c>
      <c r="G16" s="103">
        <f t="shared" si="0"/>
        <v>17004</v>
      </c>
    </row>
    <row r="17" spans="2:13" ht="31.5" customHeight="1" x14ac:dyDescent="0.2">
      <c r="B17" s="37" t="s">
        <v>42</v>
      </c>
      <c r="C17" s="79" t="s">
        <v>43</v>
      </c>
      <c r="D17" s="67" t="s">
        <v>122</v>
      </c>
      <c r="E17" s="88">
        <v>33299</v>
      </c>
      <c r="F17" s="88">
        <v>15762</v>
      </c>
      <c r="G17" s="103">
        <f t="shared" si="0"/>
        <v>49061</v>
      </c>
    </row>
    <row r="18" spans="2:13" ht="15" customHeight="1" x14ac:dyDescent="0.2">
      <c r="B18" s="37" t="s">
        <v>44</v>
      </c>
      <c r="C18" s="79" t="s">
        <v>45</v>
      </c>
      <c r="D18" s="66" t="s">
        <v>123</v>
      </c>
      <c r="E18" s="88">
        <v>13256</v>
      </c>
      <c r="F18" s="88">
        <v>27363</v>
      </c>
      <c r="G18" s="103">
        <f t="shared" si="0"/>
        <v>40619</v>
      </c>
    </row>
    <row r="19" spans="2:13" ht="15" customHeight="1" x14ac:dyDescent="0.2">
      <c r="B19" s="37" t="s">
        <v>46</v>
      </c>
      <c r="C19" s="79" t="s">
        <v>47</v>
      </c>
      <c r="D19" s="66" t="s">
        <v>124</v>
      </c>
      <c r="E19" s="88">
        <v>12398</v>
      </c>
      <c r="F19" s="88">
        <v>8311</v>
      </c>
      <c r="G19" s="103">
        <f t="shared" si="0"/>
        <v>20709</v>
      </c>
    </row>
    <row r="20" spans="2:13" ht="15" customHeight="1" x14ac:dyDescent="0.2">
      <c r="B20" s="37" t="s">
        <v>48</v>
      </c>
      <c r="C20" s="79" t="s">
        <v>49</v>
      </c>
      <c r="D20" s="66" t="s">
        <v>125</v>
      </c>
      <c r="E20" s="88">
        <v>58328</v>
      </c>
      <c r="F20" s="88">
        <v>59277</v>
      </c>
      <c r="G20" s="103">
        <f t="shared" si="0"/>
        <v>117605</v>
      </c>
    </row>
    <row r="21" spans="2:13" ht="15" customHeight="1" x14ac:dyDescent="0.2">
      <c r="B21" s="37" t="s">
        <v>50</v>
      </c>
      <c r="C21" s="79" t="s">
        <v>51</v>
      </c>
      <c r="D21" s="66" t="s">
        <v>126</v>
      </c>
      <c r="E21" s="88">
        <v>36139</v>
      </c>
      <c r="F21" s="88">
        <v>27421</v>
      </c>
      <c r="G21" s="103">
        <f t="shared" si="0"/>
        <v>63560</v>
      </c>
    </row>
    <row r="22" spans="2:13" ht="15" customHeight="1" x14ac:dyDescent="0.2">
      <c r="B22" s="37" t="s">
        <v>52</v>
      </c>
      <c r="C22" s="79" t="s">
        <v>53</v>
      </c>
      <c r="D22" s="66" t="s">
        <v>127</v>
      </c>
      <c r="E22" s="88">
        <v>59696</v>
      </c>
      <c r="F22" s="88">
        <v>67825</v>
      </c>
      <c r="G22" s="103">
        <f t="shared" si="0"/>
        <v>127521</v>
      </c>
    </row>
    <row r="23" spans="2:13" ht="15" customHeight="1" x14ac:dyDescent="0.2">
      <c r="B23" s="37" t="s">
        <v>54</v>
      </c>
      <c r="C23" s="79" t="s">
        <v>55</v>
      </c>
      <c r="D23" s="66" t="s">
        <v>128</v>
      </c>
      <c r="E23" s="88">
        <v>26406</v>
      </c>
      <c r="F23" s="88">
        <v>108167</v>
      </c>
      <c r="G23" s="103">
        <f t="shared" si="0"/>
        <v>134573</v>
      </c>
    </row>
    <row r="24" spans="2:13" ht="15" customHeight="1" x14ac:dyDescent="0.2">
      <c r="B24" s="37" t="s">
        <v>56</v>
      </c>
      <c r="C24" s="79" t="s">
        <v>57</v>
      </c>
      <c r="D24" s="66" t="s">
        <v>129</v>
      </c>
      <c r="E24" s="88">
        <v>26199</v>
      </c>
      <c r="F24" s="88">
        <v>98297</v>
      </c>
      <c r="G24" s="103">
        <f t="shared" si="0"/>
        <v>124496</v>
      </c>
    </row>
    <row r="25" spans="2:13" ht="15" customHeight="1" x14ac:dyDescent="0.2">
      <c r="B25" s="37" t="s">
        <v>58</v>
      </c>
      <c r="C25" s="79" t="s">
        <v>59</v>
      </c>
      <c r="D25" s="66" t="s">
        <v>130</v>
      </c>
      <c r="E25" s="88">
        <v>16663</v>
      </c>
      <c r="F25" s="88">
        <v>18622</v>
      </c>
      <c r="G25" s="103">
        <f t="shared" si="0"/>
        <v>35285</v>
      </c>
    </row>
    <row r="26" spans="2:13" ht="15" customHeight="1" x14ac:dyDescent="0.2">
      <c r="B26" s="37" t="s">
        <v>60</v>
      </c>
      <c r="C26" s="79" t="s">
        <v>61</v>
      </c>
      <c r="D26" s="66" t="s">
        <v>131</v>
      </c>
      <c r="E26" s="88">
        <v>25958</v>
      </c>
      <c r="F26" s="88">
        <v>37059</v>
      </c>
      <c r="G26" s="103">
        <f t="shared" si="0"/>
        <v>63017</v>
      </c>
    </row>
    <row r="27" spans="2:13" ht="39" customHeight="1" x14ac:dyDescent="0.2">
      <c r="B27" s="37" t="s">
        <v>62</v>
      </c>
      <c r="C27" s="79" t="s">
        <v>63</v>
      </c>
      <c r="D27" s="67" t="s">
        <v>132</v>
      </c>
      <c r="E27" s="88">
        <v>283</v>
      </c>
      <c r="F27" s="88">
        <v>1076</v>
      </c>
      <c r="G27" s="103">
        <f t="shared" si="0"/>
        <v>1359</v>
      </c>
    </row>
    <row r="28" spans="2:13" ht="15" customHeight="1" x14ac:dyDescent="0.2">
      <c r="B28" s="37" t="s">
        <v>64</v>
      </c>
      <c r="C28" s="79" t="s">
        <v>133</v>
      </c>
      <c r="D28" s="66" t="s">
        <v>134</v>
      </c>
      <c r="E28" s="88">
        <v>184</v>
      </c>
      <c r="F28" s="88">
        <v>236</v>
      </c>
      <c r="G28" s="103">
        <f t="shared" si="0"/>
        <v>420</v>
      </c>
      <c r="M28" s="3" t="s">
        <v>25</v>
      </c>
    </row>
    <row r="29" spans="2:13" ht="15" customHeight="1" x14ac:dyDescent="0.2">
      <c r="B29" s="85" t="s">
        <v>135</v>
      </c>
      <c r="C29" s="78"/>
      <c r="D29" s="80" t="s">
        <v>65</v>
      </c>
      <c r="E29" s="88">
        <v>956</v>
      </c>
      <c r="F29" s="88">
        <v>824</v>
      </c>
      <c r="G29" s="103">
        <f t="shared" si="0"/>
        <v>1780</v>
      </c>
      <c r="M29" s="40">
        <f>F30-'T 1.'!E15</f>
        <v>0</v>
      </c>
    </row>
    <row r="30" spans="2:13" ht="15" customHeight="1" x14ac:dyDescent="0.2">
      <c r="B30" s="133" t="s">
        <v>19</v>
      </c>
      <c r="C30" s="134"/>
      <c r="D30" s="134"/>
      <c r="E30" s="102">
        <f>SUM(E7:E29)</f>
        <v>931947</v>
      </c>
      <c r="F30" s="102">
        <f t="shared" ref="F30:G30" si="1">SUM(F7:F29)</f>
        <v>821178</v>
      </c>
      <c r="G30" s="102">
        <f t="shared" si="1"/>
        <v>1753125</v>
      </c>
      <c r="M30" s="40">
        <f>E30-'T 1.'!D15</f>
        <v>0</v>
      </c>
    </row>
    <row r="31" spans="2:13" x14ac:dyDescent="0.2">
      <c r="B31" s="114" t="s">
        <v>136</v>
      </c>
      <c r="C31" s="113"/>
      <c r="D31" s="1"/>
      <c r="E31" s="1"/>
      <c r="F31" s="1"/>
      <c r="G31" s="1"/>
    </row>
    <row r="32" spans="2:13" x14ac:dyDescent="0.2">
      <c r="B32" s="1"/>
      <c r="C32" s="113"/>
      <c r="D32" s="1"/>
      <c r="E32" s="1"/>
      <c r="F32" s="1"/>
      <c r="G32" s="1"/>
    </row>
    <row r="33" spans="2:7" x14ac:dyDescent="0.2">
      <c r="B33" s="135"/>
      <c r="C33" s="135"/>
      <c r="D33" s="135"/>
      <c r="E33" s="135"/>
      <c r="F33" s="135"/>
      <c r="G33" s="135"/>
    </row>
  </sheetData>
  <mergeCells count="3">
    <mergeCell ref="B2:G2"/>
    <mergeCell ref="B30:D30"/>
    <mergeCell ref="B33:G33"/>
  </mergeCells>
  <conditionalFormatting sqref="G7:G29">
    <cfRule type="dataBar" priority="1">
      <dataBar>
        <cfvo type="min"/>
        <cfvo type="max"/>
        <color rgb="FF63C384"/>
      </dataBar>
      <extLst>
        <ext xmlns:x14="http://schemas.microsoft.com/office/spreadsheetml/2009/9/main" uri="{B025F937-C7B1-47D3-B67F-A62EFF666E3E}">
          <x14:id>{EEE9D266-4F8F-4FF7-96ED-6BC5DFFFE9D5}</x14:id>
        </ext>
      </extLst>
    </cfRule>
  </conditionalFormatting>
  <printOptions horizontalCentered="1"/>
  <pageMargins left="0.35433070866141736" right="0.35433070866141736" top="0.98425196850393704" bottom="0.98425196850393704" header="0.47244094488188981" footer="0.31496062992125984"/>
  <pageSetup paperSize="9" scale="88" fitToWidth="0" fitToHeight="0" orientation="portrait" r:id="rId1"/>
  <headerFooter alignWithMargins="0">
    <oddFooter>&amp;C&amp;P</oddFooter>
  </headerFooter>
  <drawing r:id="rId2"/>
  <extLst>
    <ext xmlns:x14="http://schemas.microsoft.com/office/spreadsheetml/2009/9/main" uri="{78C0D931-6437-407d-A8EE-F0AAD7539E65}">
      <x14:conditionalFormattings>
        <x14:conditionalFormatting xmlns:xm="http://schemas.microsoft.com/office/excel/2006/main">
          <x14:cfRule type="dataBar" id="{EEE9D266-4F8F-4FF7-96ED-6BC5DFFFE9D5}">
            <x14:dataBar minLength="0" maxLength="100" border="1" negativeBarBorderColorSameAsPositive="0">
              <x14:cfvo type="autoMin"/>
              <x14:cfvo type="autoMax"/>
              <x14:borderColor rgb="FF63C384"/>
              <x14:negativeFillColor rgb="FFFF0000"/>
              <x14:negativeBorderColor rgb="FFFF0000"/>
              <x14:axisColor rgb="FF000000"/>
            </x14:dataBar>
          </x14:cfRule>
          <xm:sqref>G7:G29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29"/>
  <sheetViews>
    <sheetView zoomScaleNormal="100" workbookViewId="0">
      <selection activeCell="A18" sqref="A18"/>
    </sheetView>
  </sheetViews>
  <sheetFormatPr defaultColWidth="9.140625" defaultRowHeight="12.75" x14ac:dyDescent="0.2"/>
  <cols>
    <col min="1" max="1" width="9.140625" style="3"/>
    <col min="2" max="2" width="4.28515625" style="3" customWidth="1"/>
    <col min="3" max="3" width="20.42578125" style="4" customWidth="1"/>
    <col min="4" max="4" width="8.28515625" style="3" customWidth="1"/>
    <col min="5" max="5" width="7" style="3" customWidth="1"/>
    <col min="6" max="6" width="6" style="3" bestFit="1" customWidth="1"/>
    <col min="7" max="7" width="6.140625" style="3" customWidth="1"/>
    <col min="8" max="8" width="6.28515625" style="3" customWidth="1"/>
    <col min="9" max="9" width="11.42578125" style="3" customWidth="1"/>
    <col min="10" max="10" width="6.28515625" style="3" customWidth="1"/>
    <col min="11" max="11" width="8" style="3" customWidth="1"/>
    <col min="12" max="12" width="10.7109375" style="3" customWidth="1"/>
    <col min="13" max="13" width="12.140625" style="3" customWidth="1"/>
    <col min="14" max="16" width="9.140625" style="3" hidden="1" customWidth="1"/>
    <col min="17" max="18" width="9.140625" style="3"/>
    <col min="19" max="19" width="0" style="3" hidden="1" customWidth="1"/>
    <col min="20" max="16384" width="9.140625" style="3"/>
  </cols>
  <sheetData>
    <row r="1" spans="2:19" ht="13.5" customHeight="1" x14ac:dyDescent="0.2">
      <c r="B1" s="119" t="s">
        <v>102</v>
      </c>
      <c r="C1" s="119"/>
      <c r="D1" s="119"/>
      <c r="E1" s="119"/>
      <c r="F1" s="119"/>
      <c r="G1" s="119"/>
      <c r="H1" s="119"/>
      <c r="I1" s="119"/>
      <c r="J1" s="119"/>
      <c r="K1" s="119"/>
    </row>
    <row r="2" spans="2:19" ht="13.5" customHeight="1" x14ac:dyDescent="0.2"/>
    <row r="3" spans="2:19" ht="15" customHeight="1" x14ac:dyDescent="0.2">
      <c r="B3" s="5" t="s">
        <v>27</v>
      </c>
      <c r="C3" s="6"/>
      <c r="D3" s="5"/>
      <c r="E3" s="5"/>
      <c r="F3" s="5"/>
      <c r="G3" s="5"/>
      <c r="H3" s="5"/>
      <c r="J3" s="112"/>
      <c r="K3" s="111" t="str">
        <f>+'T 2.'!H4</f>
        <v>Stanje: 31. listopada 2025.</v>
      </c>
    </row>
    <row r="4" spans="2:19" x14ac:dyDescent="0.2">
      <c r="B4" s="137" t="s">
        <v>66</v>
      </c>
      <c r="C4" s="139" t="s">
        <v>67</v>
      </c>
      <c r="D4" s="141" t="s">
        <v>106</v>
      </c>
      <c r="E4" s="142"/>
      <c r="F4" s="142"/>
      <c r="G4" s="142"/>
      <c r="H4" s="142"/>
      <c r="I4" s="142"/>
      <c r="J4" s="142"/>
      <c r="K4" s="143"/>
    </row>
    <row r="5" spans="2:19" s="4" customFormat="1" ht="121.5" customHeight="1" x14ac:dyDescent="0.25">
      <c r="B5" s="138"/>
      <c r="C5" s="140"/>
      <c r="D5" s="7" t="s">
        <v>68</v>
      </c>
      <c r="E5" s="8" t="s">
        <v>69</v>
      </c>
      <c r="F5" s="9" t="s">
        <v>10</v>
      </c>
      <c r="G5" s="9" t="s">
        <v>12</v>
      </c>
      <c r="H5" s="10" t="s">
        <v>70</v>
      </c>
      <c r="I5" s="8" t="s">
        <v>71</v>
      </c>
      <c r="J5" s="10" t="s">
        <v>72</v>
      </c>
      <c r="K5" s="8" t="s">
        <v>4</v>
      </c>
    </row>
    <row r="6" spans="2:19" s="15" customFormat="1" ht="9" customHeight="1" x14ac:dyDescent="0.15">
      <c r="B6" s="11">
        <v>0</v>
      </c>
      <c r="C6" s="12">
        <v>1</v>
      </c>
      <c r="D6" s="13">
        <v>2</v>
      </c>
      <c r="E6" s="14">
        <v>3</v>
      </c>
      <c r="F6" s="13">
        <v>4</v>
      </c>
      <c r="G6" s="14">
        <v>5</v>
      </c>
      <c r="H6" s="13">
        <v>6</v>
      </c>
      <c r="I6" s="14">
        <v>7</v>
      </c>
      <c r="J6" s="13">
        <v>8</v>
      </c>
      <c r="K6" s="14">
        <v>9</v>
      </c>
    </row>
    <row r="7" spans="2:19" ht="15" customHeight="1" x14ac:dyDescent="0.2">
      <c r="B7" s="16" t="s">
        <v>5</v>
      </c>
      <c r="C7" s="17" t="s">
        <v>73</v>
      </c>
      <c r="D7" s="104">
        <v>89614</v>
      </c>
      <c r="E7" s="104">
        <v>7009</v>
      </c>
      <c r="F7" s="104">
        <v>5805</v>
      </c>
      <c r="G7" s="104">
        <v>1044</v>
      </c>
      <c r="H7" s="104">
        <v>572</v>
      </c>
      <c r="I7" s="104">
        <v>8</v>
      </c>
      <c r="J7" s="104">
        <v>257</v>
      </c>
      <c r="K7" s="105">
        <f>SUM(D7:J7)</f>
        <v>104309</v>
      </c>
      <c r="S7" s="3" t="s">
        <v>25</v>
      </c>
    </row>
    <row r="8" spans="2:19" ht="15" customHeight="1" x14ac:dyDescent="0.2">
      <c r="B8" s="16" t="s">
        <v>7</v>
      </c>
      <c r="C8" s="17" t="s">
        <v>74</v>
      </c>
      <c r="D8" s="106">
        <v>34993</v>
      </c>
      <c r="E8" s="106">
        <v>4297</v>
      </c>
      <c r="F8" s="106">
        <v>2701</v>
      </c>
      <c r="G8" s="106">
        <v>265</v>
      </c>
      <c r="H8" s="106">
        <v>191</v>
      </c>
      <c r="I8" s="106">
        <v>2</v>
      </c>
      <c r="J8" s="106">
        <v>83</v>
      </c>
      <c r="K8" s="105">
        <f t="shared" ref="K8:K27" si="0">SUM(D8:J8)</f>
        <v>42532</v>
      </c>
      <c r="S8" s="3">
        <f>D28-'T 1.'!F8</f>
        <v>0</v>
      </c>
    </row>
    <row r="9" spans="2:19" ht="15" customHeight="1" x14ac:dyDescent="0.2">
      <c r="B9" s="16" t="s">
        <v>9</v>
      </c>
      <c r="C9" s="17" t="s">
        <v>75</v>
      </c>
      <c r="D9" s="106">
        <v>37677</v>
      </c>
      <c r="E9" s="106">
        <v>3801</v>
      </c>
      <c r="F9" s="106">
        <v>2300</v>
      </c>
      <c r="G9" s="106">
        <v>824</v>
      </c>
      <c r="H9" s="106">
        <v>277</v>
      </c>
      <c r="I9" s="106">
        <v>2</v>
      </c>
      <c r="J9" s="106">
        <v>93</v>
      </c>
      <c r="K9" s="105">
        <f t="shared" si="0"/>
        <v>44974</v>
      </c>
      <c r="S9" s="3">
        <f>E28-'T 1.'!F9</f>
        <v>0</v>
      </c>
    </row>
    <row r="10" spans="2:19" ht="15" customHeight="1" x14ac:dyDescent="0.2">
      <c r="B10" s="16" t="s">
        <v>11</v>
      </c>
      <c r="C10" s="17" t="s">
        <v>76</v>
      </c>
      <c r="D10" s="106">
        <v>33567</v>
      </c>
      <c r="E10" s="106">
        <v>3514</v>
      </c>
      <c r="F10" s="106">
        <v>1833</v>
      </c>
      <c r="G10" s="106">
        <v>414</v>
      </c>
      <c r="H10" s="106">
        <v>241</v>
      </c>
      <c r="I10" s="106">
        <v>4</v>
      </c>
      <c r="J10" s="106">
        <v>66</v>
      </c>
      <c r="K10" s="105">
        <f t="shared" si="0"/>
        <v>39639</v>
      </c>
      <c r="S10" s="3">
        <f>F28-'T 1.'!F10</f>
        <v>0</v>
      </c>
    </row>
    <row r="11" spans="2:19" ht="15" customHeight="1" x14ac:dyDescent="0.2">
      <c r="B11" s="16" t="s">
        <v>13</v>
      </c>
      <c r="C11" s="17" t="s">
        <v>77</v>
      </c>
      <c r="D11" s="106">
        <v>61578</v>
      </c>
      <c r="E11" s="106">
        <v>5122</v>
      </c>
      <c r="F11" s="106">
        <v>3105</v>
      </c>
      <c r="G11" s="106">
        <v>632</v>
      </c>
      <c r="H11" s="106">
        <v>348</v>
      </c>
      <c r="I11" s="106">
        <v>0</v>
      </c>
      <c r="J11" s="106">
        <v>166</v>
      </c>
      <c r="K11" s="105">
        <f t="shared" si="0"/>
        <v>70951</v>
      </c>
      <c r="S11" s="3">
        <f>G28-'T 1.'!F11</f>
        <v>0</v>
      </c>
    </row>
    <row r="12" spans="2:19" ht="15" customHeight="1" x14ac:dyDescent="0.2">
      <c r="B12" s="16" t="s">
        <v>15</v>
      </c>
      <c r="C12" s="17" t="s">
        <v>78</v>
      </c>
      <c r="D12" s="106">
        <v>32207</v>
      </c>
      <c r="E12" s="106">
        <v>2294</v>
      </c>
      <c r="F12" s="106">
        <v>1691</v>
      </c>
      <c r="G12" s="106">
        <v>1708</v>
      </c>
      <c r="H12" s="106">
        <v>231</v>
      </c>
      <c r="I12" s="106">
        <v>4</v>
      </c>
      <c r="J12" s="106">
        <v>72</v>
      </c>
      <c r="K12" s="105">
        <f t="shared" si="0"/>
        <v>38207</v>
      </c>
      <c r="S12" s="3">
        <f>H28-'T 1.'!F12</f>
        <v>0</v>
      </c>
    </row>
    <row r="13" spans="2:19" ht="15" customHeight="1" x14ac:dyDescent="0.2">
      <c r="B13" s="16" t="s">
        <v>17</v>
      </c>
      <c r="C13" s="17" t="s">
        <v>79</v>
      </c>
      <c r="D13" s="106">
        <v>28473</v>
      </c>
      <c r="E13" s="106">
        <v>2703</v>
      </c>
      <c r="F13" s="106">
        <v>1251</v>
      </c>
      <c r="G13" s="106">
        <v>1488</v>
      </c>
      <c r="H13" s="106">
        <v>200</v>
      </c>
      <c r="I13" s="106">
        <v>4</v>
      </c>
      <c r="J13" s="106">
        <v>86</v>
      </c>
      <c r="K13" s="105">
        <f t="shared" si="0"/>
        <v>34205</v>
      </c>
      <c r="S13" s="3">
        <f>I28-'T 1.'!F13</f>
        <v>0</v>
      </c>
    </row>
    <row r="14" spans="2:19" ht="15" customHeight="1" x14ac:dyDescent="0.2">
      <c r="B14" s="16" t="s">
        <v>36</v>
      </c>
      <c r="C14" s="17" t="s">
        <v>80</v>
      </c>
      <c r="D14" s="106">
        <v>107487</v>
      </c>
      <c r="E14" s="106">
        <v>7560</v>
      </c>
      <c r="F14" s="106">
        <v>8625</v>
      </c>
      <c r="G14" s="106">
        <v>287</v>
      </c>
      <c r="H14" s="106">
        <v>2516</v>
      </c>
      <c r="I14" s="106">
        <v>11</v>
      </c>
      <c r="J14" s="106">
        <v>436</v>
      </c>
      <c r="K14" s="105">
        <f t="shared" si="0"/>
        <v>126922</v>
      </c>
      <c r="S14" s="3">
        <f>J28-'T 1.'!F14</f>
        <v>0</v>
      </c>
    </row>
    <row r="15" spans="2:19" ht="15" customHeight="1" x14ac:dyDescent="0.2">
      <c r="B15" s="16" t="s">
        <v>38</v>
      </c>
      <c r="C15" s="17" t="s">
        <v>81</v>
      </c>
      <c r="D15" s="106">
        <v>14620</v>
      </c>
      <c r="E15" s="106">
        <v>1520</v>
      </c>
      <c r="F15" s="106">
        <v>849</v>
      </c>
      <c r="G15" s="106">
        <v>532</v>
      </c>
      <c r="H15" s="106">
        <v>92</v>
      </c>
      <c r="I15" s="106">
        <v>0</v>
      </c>
      <c r="J15" s="106">
        <v>54</v>
      </c>
      <c r="K15" s="105">
        <f t="shared" si="0"/>
        <v>17667</v>
      </c>
      <c r="S15" s="3">
        <f>K28-'T 1.'!F15</f>
        <v>0</v>
      </c>
    </row>
    <row r="16" spans="2:19" ht="15" customHeight="1" x14ac:dyDescent="0.2">
      <c r="B16" s="16" t="s">
        <v>40</v>
      </c>
      <c r="C16" s="17" t="s">
        <v>82</v>
      </c>
      <c r="D16" s="106">
        <v>18385</v>
      </c>
      <c r="E16" s="106">
        <v>2472</v>
      </c>
      <c r="F16" s="106">
        <v>1218</v>
      </c>
      <c r="G16" s="106">
        <v>1503</v>
      </c>
      <c r="H16" s="106">
        <v>112</v>
      </c>
      <c r="I16" s="106">
        <v>1</v>
      </c>
      <c r="J16" s="106">
        <v>46</v>
      </c>
      <c r="K16" s="105">
        <f t="shared" si="0"/>
        <v>23737</v>
      </c>
    </row>
    <row r="17" spans="2:16" ht="15" customHeight="1" x14ac:dyDescent="0.2">
      <c r="B17" s="16" t="s">
        <v>42</v>
      </c>
      <c r="C17" s="17" t="s">
        <v>83</v>
      </c>
      <c r="D17" s="106">
        <v>17250</v>
      </c>
      <c r="E17" s="106">
        <v>1911</v>
      </c>
      <c r="F17" s="106">
        <v>1198</v>
      </c>
      <c r="G17" s="106">
        <v>524</v>
      </c>
      <c r="H17" s="106">
        <v>126</v>
      </c>
      <c r="I17" s="106">
        <v>1</v>
      </c>
      <c r="J17" s="106">
        <v>44</v>
      </c>
      <c r="K17" s="105">
        <f t="shared" si="0"/>
        <v>21054</v>
      </c>
    </row>
    <row r="18" spans="2:16" ht="15" customHeight="1" x14ac:dyDescent="0.2">
      <c r="B18" s="16" t="s">
        <v>44</v>
      </c>
      <c r="C18" s="17" t="s">
        <v>84</v>
      </c>
      <c r="D18" s="106">
        <v>39261</v>
      </c>
      <c r="E18" s="106">
        <v>4293</v>
      </c>
      <c r="F18" s="106">
        <v>2549</v>
      </c>
      <c r="G18" s="106">
        <v>867</v>
      </c>
      <c r="H18" s="106">
        <v>214</v>
      </c>
      <c r="I18" s="106">
        <v>1</v>
      </c>
      <c r="J18" s="106">
        <v>69</v>
      </c>
      <c r="K18" s="105">
        <f t="shared" si="0"/>
        <v>47254</v>
      </c>
    </row>
    <row r="19" spans="2:16" ht="15" customHeight="1" x14ac:dyDescent="0.2">
      <c r="B19" s="16" t="s">
        <v>46</v>
      </c>
      <c r="C19" s="17" t="s">
        <v>85</v>
      </c>
      <c r="D19" s="106">
        <v>55179</v>
      </c>
      <c r="E19" s="106">
        <v>6077</v>
      </c>
      <c r="F19" s="106">
        <v>4662</v>
      </c>
      <c r="G19" s="106">
        <v>780</v>
      </c>
      <c r="H19" s="106">
        <v>1145</v>
      </c>
      <c r="I19" s="106">
        <v>2</v>
      </c>
      <c r="J19" s="106">
        <v>278</v>
      </c>
      <c r="K19" s="105">
        <f t="shared" si="0"/>
        <v>68123</v>
      </c>
    </row>
    <row r="20" spans="2:16" ht="15" customHeight="1" x14ac:dyDescent="0.2">
      <c r="B20" s="16" t="s">
        <v>48</v>
      </c>
      <c r="C20" s="17" t="s">
        <v>86</v>
      </c>
      <c r="D20" s="106">
        <v>84536</v>
      </c>
      <c r="E20" s="106">
        <v>6472</v>
      </c>
      <c r="F20" s="106">
        <v>5061</v>
      </c>
      <c r="G20" s="106">
        <v>1851</v>
      </c>
      <c r="H20" s="106">
        <v>592</v>
      </c>
      <c r="I20" s="106">
        <v>3</v>
      </c>
      <c r="J20" s="106">
        <v>138</v>
      </c>
      <c r="K20" s="105">
        <f t="shared" si="0"/>
        <v>98653</v>
      </c>
    </row>
    <row r="21" spans="2:16" ht="15" customHeight="1" x14ac:dyDescent="0.2">
      <c r="B21" s="16" t="s">
        <v>50</v>
      </c>
      <c r="C21" s="17" t="s">
        <v>87</v>
      </c>
      <c r="D21" s="106">
        <v>30469</v>
      </c>
      <c r="E21" s="106">
        <v>3458</v>
      </c>
      <c r="F21" s="106">
        <v>2904</v>
      </c>
      <c r="G21" s="106">
        <v>303</v>
      </c>
      <c r="H21" s="106">
        <v>491</v>
      </c>
      <c r="I21" s="106">
        <v>2</v>
      </c>
      <c r="J21" s="106">
        <v>46</v>
      </c>
      <c r="K21" s="105">
        <f t="shared" si="0"/>
        <v>37673</v>
      </c>
    </row>
    <row r="22" spans="2:16" ht="15" customHeight="1" x14ac:dyDescent="0.2">
      <c r="B22" s="16" t="s">
        <v>52</v>
      </c>
      <c r="C22" s="17" t="s">
        <v>88</v>
      </c>
      <c r="D22" s="106">
        <v>39203</v>
      </c>
      <c r="E22" s="106">
        <v>4392</v>
      </c>
      <c r="F22" s="106">
        <v>2583</v>
      </c>
      <c r="G22" s="106">
        <v>1613</v>
      </c>
      <c r="H22" s="106">
        <v>244</v>
      </c>
      <c r="I22" s="106">
        <v>3</v>
      </c>
      <c r="J22" s="106">
        <v>76</v>
      </c>
      <c r="K22" s="105">
        <f t="shared" si="0"/>
        <v>48114</v>
      </c>
      <c r="P22" s="3">
        <f>+D28-'T 1.'!F8</f>
        <v>0</v>
      </c>
    </row>
    <row r="23" spans="2:16" ht="15" customHeight="1" x14ac:dyDescent="0.2">
      <c r="B23" s="16" t="s">
        <v>54</v>
      </c>
      <c r="C23" s="17" t="s">
        <v>89</v>
      </c>
      <c r="D23" s="106">
        <v>147850</v>
      </c>
      <c r="E23" s="106">
        <v>13947</v>
      </c>
      <c r="F23" s="106">
        <v>11792</v>
      </c>
      <c r="G23" s="106">
        <v>813</v>
      </c>
      <c r="H23" s="106">
        <v>4019</v>
      </c>
      <c r="I23" s="106">
        <v>19</v>
      </c>
      <c r="J23" s="106">
        <v>508</v>
      </c>
      <c r="K23" s="105">
        <f t="shared" si="0"/>
        <v>178948</v>
      </c>
      <c r="P23" s="3">
        <f>+E28-'T 1.'!F9</f>
        <v>0</v>
      </c>
    </row>
    <row r="24" spans="2:16" ht="15" customHeight="1" x14ac:dyDescent="0.2">
      <c r="B24" s="16" t="s">
        <v>56</v>
      </c>
      <c r="C24" s="17" t="s">
        <v>90</v>
      </c>
      <c r="D24" s="106">
        <v>84442</v>
      </c>
      <c r="E24" s="106">
        <v>9312</v>
      </c>
      <c r="F24" s="106">
        <v>8956</v>
      </c>
      <c r="G24" s="106">
        <v>781</v>
      </c>
      <c r="H24" s="106">
        <v>840</v>
      </c>
      <c r="I24" s="106">
        <v>12</v>
      </c>
      <c r="J24" s="106">
        <v>316</v>
      </c>
      <c r="K24" s="105">
        <f t="shared" si="0"/>
        <v>104659</v>
      </c>
      <c r="P24" s="3">
        <f>+F28-'T 1.'!F10</f>
        <v>0</v>
      </c>
    </row>
    <row r="25" spans="2:16" ht="15" customHeight="1" x14ac:dyDescent="0.2">
      <c r="B25" s="16" t="s">
        <v>58</v>
      </c>
      <c r="C25" s="17" t="s">
        <v>91</v>
      </c>
      <c r="D25" s="106">
        <v>45688</v>
      </c>
      <c r="E25" s="106">
        <v>4590</v>
      </c>
      <c r="F25" s="106">
        <v>3616</v>
      </c>
      <c r="G25" s="106">
        <v>556</v>
      </c>
      <c r="H25" s="106">
        <v>1026</v>
      </c>
      <c r="I25" s="106">
        <v>5</v>
      </c>
      <c r="J25" s="106">
        <v>203</v>
      </c>
      <c r="K25" s="105">
        <f t="shared" si="0"/>
        <v>55684</v>
      </c>
      <c r="P25" s="3">
        <f>+G28-'T 1.'!F11</f>
        <v>0</v>
      </c>
    </row>
    <row r="26" spans="2:16" ht="15" customHeight="1" x14ac:dyDescent="0.2">
      <c r="B26" s="16" t="s">
        <v>60</v>
      </c>
      <c r="C26" s="17" t="s">
        <v>92</v>
      </c>
      <c r="D26" s="106">
        <v>40374</v>
      </c>
      <c r="E26" s="106">
        <v>2048</v>
      </c>
      <c r="F26" s="106">
        <v>1425</v>
      </c>
      <c r="G26" s="106">
        <v>729</v>
      </c>
      <c r="H26" s="106">
        <v>192</v>
      </c>
      <c r="I26" s="106">
        <v>0</v>
      </c>
      <c r="J26" s="106">
        <v>69</v>
      </c>
      <c r="K26" s="105">
        <f t="shared" si="0"/>
        <v>44837</v>
      </c>
      <c r="P26" s="3">
        <f>+H28-'T 1.'!F12</f>
        <v>0</v>
      </c>
    </row>
    <row r="27" spans="2:16" ht="15" customHeight="1" x14ac:dyDescent="0.2">
      <c r="B27" s="16" t="s">
        <v>62</v>
      </c>
      <c r="C27" s="19" t="s">
        <v>93</v>
      </c>
      <c r="D27" s="107">
        <v>469765</v>
      </c>
      <c r="E27" s="107">
        <v>12068</v>
      </c>
      <c r="F27" s="107">
        <v>17549</v>
      </c>
      <c r="G27" s="107">
        <v>457</v>
      </c>
      <c r="H27" s="107">
        <v>4243</v>
      </c>
      <c r="I27" s="107">
        <v>78</v>
      </c>
      <c r="J27" s="107">
        <v>823</v>
      </c>
      <c r="K27" s="105">
        <f t="shared" si="0"/>
        <v>504983</v>
      </c>
      <c r="P27" s="3">
        <f>+I28-'T 1.'!F13</f>
        <v>0</v>
      </c>
    </row>
    <row r="28" spans="2:16" ht="15" customHeight="1" x14ac:dyDescent="0.2">
      <c r="B28" s="127" t="s">
        <v>19</v>
      </c>
      <c r="C28" s="136"/>
      <c r="D28" s="108">
        <f>SUM(D7:D27)</f>
        <v>1512618</v>
      </c>
      <c r="E28" s="108">
        <f t="shared" ref="E28:K28" si="1">SUM(E7:E27)</f>
        <v>108860</v>
      </c>
      <c r="F28" s="108">
        <f t="shared" si="1"/>
        <v>91673</v>
      </c>
      <c r="G28" s="108">
        <f t="shared" si="1"/>
        <v>17971</v>
      </c>
      <c r="H28" s="108">
        <f t="shared" si="1"/>
        <v>17912</v>
      </c>
      <c r="I28" s="108">
        <f t="shared" si="1"/>
        <v>162</v>
      </c>
      <c r="J28" s="108">
        <f t="shared" si="1"/>
        <v>3929</v>
      </c>
      <c r="K28" s="102">
        <f t="shared" si="1"/>
        <v>1753125</v>
      </c>
      <c r="N28" s="3" t="s">
        <v>25</v>
      </c>
      <c r="O28" s="20">
        <f>+K28-'T 1.'!F15</f>
        <v>0</v>
      </c>
      <c r="P28" s="3">
        <f>+J28-'T 1.'!F14</f>
        <v>0</v>
      </c>
    </row>
    <row r="29" spans="2:16" ht="14.25" customHeight="1" x14ac:dyDescent="0.2">
      <c r="B29" s="86"/>
      <c r="C29" s="87"/>
      <c r="D29" s="87"/>
      <c r="E29" s="87"/>
      <c r="F29" s="87"/>
      <c r="G29" s="87"/>
      <c r="H29" s="87"/>
      <c r="I29" s="5"/>
      <c r="J29" s="5"/>
      <c r="K29" s="5"/>
    </row>
  </sheetData>
  <mergeCells count="5">
    <mergeCell ref="B28:C28"/>
    <mergeCell ref="B1:K1"/>
    <mergeCell ref="B4:B5"/>
    <mergeCell ref="C4:C5"/>
    <mergeCell ref="D4:K4"/>
  </mergeCells>
  <conditionalFormatting sqref="K7:K27">
    <cfRule type="dataBar" priority="5">
      <dataBar>
        <cfvo type="min"/>
        <cfvo type="max"/>
        <color rgb="FF008AEF"/>
      </dataBar>
      <extLst>
        <ext xmlns:x14="http://schemas.microsoft.com/office/spreadsheetml/2009/9/main" uri="{B025F937-C7B1-47D3-B67F-A62EFF666E3E}">
          <x14:id>{FA54D3BF-F7D3-4619-862C-393D89AB79B8}</x14:id>
        </ext>
      </extLst>
    </cfRule>
  </conditionalFormatting>
  <conditionalFormatting sqref="K7:K27">
    <cfRule type="dataBar" priority="3">
      <dataBar>
        <cfvo type="min"/>
        <cfvo type="max"/>
        <color rgb="FF008AEF"/>
      </dataBar>
      <extLst>
        <ext xmlns:x14="http://schemas.microsoft.com/office/spreadsheetml/2009/9/main" uri="{B025F937-C7B1-47D3-B67F-A62EFF666E3E}">
          <x14:id>{A77F6CEC-8F97-4C51-936A-A4CA1E6C8462}</x14:id>
        </ext>
      </extLst>
    </cfRule>
  </conditionalFormatting>
  <printOptions horizontalCentered="1"/>
  <pageMargins left="0.35433070866141736" right="0.35433070866141736" top="0.98425196850393704" bottom="0.98425196850393704" header="0.47244094488188981" footer="0.31496062992125984"/>
  <pageSetup paperSize="9" scale="88" fitToWidth="0" fitToHeight="0" orientation="portrait" r:id="rId1"/>
  <headerFooter alignWithMargins="0">
    <oddFooter>&amp;C&amp;P</oddFooter>
  </headerFooter>
  <drawing r:id="rId2"/>
  <extLst>
    <ext xmlns:x14="http://schemas.microsoft.com/office/spreadsheetml/2009/9/main" uri="{78C0D931-6437-407d-A8EE-F0AAD7539E65}">
      <x14:conditionalFormattings>
        <x14:conditionalFormatting xmlns:xm="http://schemas.microsoft.com/office/excel/2006/main">
          <x14:cfRule type="dataBar" id="{FA54D3BF-F7D3-4619-862C-393D89AB79B8}">
            <x14:dataBar minLength="0" maxLength="100" border="1" negativeBarBorderColorSameAsPositive="0">
              <x14:cfvo type="autoMin"/>
              <x14:cfvo type="autoMax"/>
              <x14:borderColor rgb="FF008AEF"/>
              <x14:negativeFillColor rgb="FFFF0000"/>
              <x14:negativeBorderColor rgb="FFFF0000"/>
              <x14:axisColor rgb="FF000000"/>
            </x14:dataBar>
          </x14:cfRule>
          <xm:sqref>K7:K27</xm:sqref>
        </x14:conditionalFormatting>
        <x14:conditionalFormatting xmlns:xm="http://schemas.microsoft.com/office/excel/2006/main">
          <x14:cfRule type="dataBar" id="{A77F6CEC-8F97-4C51-936A-A4CA1E6C8462}">
            <x14:dataBar minLength="0" maxLength="100" border="1" negativeBarBorderColorSameAsPositive="0">
              <x14:cfvo type="autoMin"/>
              <x14:cfvo type="autoMax"/>
              <x14:borderColor rgb="FF008AEF"/>
              <x14:negativeFillColor rgb="FFFF0000"/>
              <x14:negativeBorderColor rgb="FFFF0000"/>
              <x14:axisColor rgb="FF000000"/>
            </x14:dataBar>
          </x14:cfRule>
          <xm:sqref>K7:K27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zoomScaleNormal="100" workbookViewId="0">
      <selection activeCell="G29" sqref="G29"/>
    </sheetView>
  </sheetViews>
  <sheetFormatPr defaultColWidth="9.140625" defaultRowHeight="12.75" x14ac:dyDescent="0.2"/>
  <cols>
    <col min="1" max="1" width="4.28515625" style="3" customWidth="1"/>
    <col min="2" max="2" width="7.42578125" style="4" customWidth="1"/>
    <col min="3" max="3" width="47.85546875" style="3" customWidth="1"/>
    <col min="4" max="6" width="11.28515625" style="3" customWidth="1"/>
    <col min="7" max="7" width="11.7109375" style="3" customWidth="1"/>
    <col min="8" max="9" width="10.7109375" style="3" customWidth="1"/>
    <col min="10" max="10" width="12.140625" style="3" customWidth="1"/>
    <col min="11" max="11" width="9.140625" style="3" customWidth="1"/>
    <col min="12" max="16384" width="9.140625" style="3"/>
  </cols>
  <sheetData>
    <row r="1" spans="1:8" ht="27" customHeight="1" x14ac:dyDescent="0.2">
      <c r="A1" s="147" t="s">
        <v>108</v>
      </c>
      <c r="B1" s="147"/>
      <c r="C1" s="147"/>
      <c r="D1" s="147"/>
      <c r="E1" s="147"/>
      <c r="F1" s="147"/>
      <c r="G1" s="21"/>
    </row>
    <row r="2" spans="1:8" ht="16.5" customHeight="1" x14ac:dyDescent="0.2">
      <c r="A2" s="147"/>
      <c r="B2" s="147"/>
      <c r="C2" s="147"/>
      <c r="D2" s="147"/>
      <c r="E2" s="147"/>
      <c r="F2" s="147"/>
      <c r="G2" s="55"/>
    </row>
    <row r="3" spans="1:8" ht="15" customHeight="1" x14ac:dyDescent="0.2">
      <c r="A3" s="5" t="s">
        <v>95</v>
      </c>
      <c r="B3" s="6"/>
      <c r="C3" s="5"/>
      <c r="D3" s="5"/>
      <c r="F3" s="111" t="str">
        <f>'T 2.'!H4</f>
        <v>Stanje: 31. listopada 2025.</v>
      </c>
      <c r="G3" s="63"/>
      <c r="H3" s="62"/>
    </row>
    <row r="4" spans="1:8" s="4" customFormat="1" ht="22.5" x14ac:dyDescent="0.25">
      <c r="A4" s="22" t="s">
        <v>1</v>
      </c>
      <c r="B4" s="69" t="s">
        <v>28</v>
      </c>
      <c r="C4" s="70" t="s">
        <v>111</v>
      </c>
      <c r="D4" s="25" t="s">
        <v>2</v>
      </c>
      <c r="E4" s="54" t="s">
        <v>3</v>
      </c>
      <c r="F4" s="54" t="s">
        <v>4</v>
      </c>
      <c r="G4" s="59"/>
      <c r="H4" s="59"/>
    </row>
    <row r="5" spans="1:8" s="15" customFormat="1" ht="9" customHeight="1" x14ac:dyDescent="0.15">
      <c r="A5" s="11">
        <v>0</v>
      </c>
      <c r="B5" s="12">
        <v>1</v>
      </c>
      <c r="C5" s="13">
        <v>2</v>
      </c>
      <c r="D5" s="14">
        <v>3</v>
      </c>
      <c r="E5" s="13">
        <v>4</v>
      </c>
      <c r="F5" s="14">
        <v>5</v>
      </c>
      <c r="G5" s="60"/>
      <c r="H5" s="60"/>
    </row>
    <row r="6" spans="1:8" x14ac:dyDescent="0.2">
      <c r="A6" s="82" t="s">
        <v>5</v>
      </c>
      <c r="B6" s="65" t="s">
        <v>29</v>
      </c>
      <c r="C6" s="66" t="s">
        <v>112</v>
      </c>
      <c r="D6" s="88">
        <v>580</v>
      </c>
      <c r="E6" s="88">
        <v>264</v>
      </c>
      <c r="F6" s="103">
        <f>SUM(D6:E6)</f>
        <v>844</v>
      </c>
      <c r="G6" s="61"/>
      <c r="H6" s="62"/>
    </row>
    <row r="7" spans="1:8" x14ac:dyDescent="0.2">
      <c r="A7" s="83" t="s">
        <v>7</v>
      </c>
      <c r="B7" s="65" t="s">
        <v>30</v>
      </c>
      <c r="C7" s="66" t="s">
        <v>113</v>
      </c>
      <c r="D7" s="88">
        <v>91</v>
      </c>
      <c r="E7" s="88">
        <v>8</v>
      </c>
      <c r="F7" s="103">
        <f t="shared" ref="F7:F28" si="0">SUM(D7:E7)</f>
        <v>99</v>
      </c>
      <c r="G7" s="61"/>
      <c r="H7" s="62"/>
    </row>
    <row r="8" spans="1:8" x14ac:dyDescent="0.2">
      <c r="A8" s="84" t="s">
        <v>9</v>
      </c>
      <c r="B8" s="65" t="s">
        <v>31</v>
      </c>
      <c r="C8" s="66" t="s">
        <v>114</v>
      </c>
      <c r="D8" s="88">
        <v>3420</v>
      </c>
      <c r="E8" s="88">
        <v>1333</v>
      </c>
      <c r="F8" s="103">
        <f t="shared" si="0"/>
        <v>4753</v>
      </c>
      <c r="G8" s="61"/>
      <c r="H8" s="62"/>
    </row>
    <row r="9" spans="1:8" ht="15" customHeight="1" x14ac:dyDescent="0.2">
      <c r="A9" s="84" t="s">
        <v>11</v>
      </c>
      <c r="B9" s="65" t="s">
        <v>32</v>
      </c>
      <c r="C9" s="67" t="s">
        <v>115</v>
      </c>
      <c r="D9" s="88">
        <v>74</v>
      </c>
      <c r="E9" s="88">
        <v>11</v>
      </c>
      <c r="F9" s="103">
        <f t="shared" si="0"/>
        <v>85</v>
      </c>
      <c r="G9" s="61"/>
      <c r="H9" s="62"/>
    </row>
    <row r="10" spans="1:8" ht="24.75" customHeight="1" x14ac:dyDescent="0.2">
      <c r="A10" s="84" t="s">
        <v>13</v>
      </c>
      <c r="B10" s="65" t="s">
        <v>33</v>
      </c>
      <c r="C10" s="67" t="s">
        <v>116</v>
      </c>
      <c r="D10" s="88">
        <v>423</v>
      </c>
      <c r="E10" s="88">
        <v>66</v>
      </c>
      <c r="F10" s="103">
        <f t="shared" si="0"/>
        <v>489</v>
      </c>
      <c r="G10" s="61"/>
      <c r="H10" s="62"/>
    </row>
    <row r="11" spans="1:8" ht="15" customHeight="1" x14ac:dyDescent="0.2">
      <c r="A11" s="84" t="s">
        <v>15</v>
      </c>
      <c r="B11" s="65" t="s">
        <v>34</v>
      </c>
      <c r="C11" s="67" t="s">
        <v>117</v>
      </c>
      <c r="D11" s="88">
        <v>3379</v>
      </c>
      <c r="E11" s="88">
        <v>435</v>
      </c>
      <c r="F11" s="103">
        <f t="shared" si="0"/>
        <v>3814</v>
      </c>
      <c r="G11" s="61"/>
      <c r="H11" s="62"/>
    </row>
    <row r="12" spans="1:8" x14ac:dyDescent="0.2">
      <c r="A12" s="84" t="s">
        <v>17</v>
      </c>
      <c r="B12" s="65" t="s">
        <v>35</v>
      </c>
      <c r="C12" s="67" t="s">
        <v>118</v>
      </c>
      <c r="D12" s="88">
        <v>3429</v>
      </c>
      <c r="E12" s="88">
        <v>2553</v>
      </c>
      <c r="F12" s="103">
        <f t="shared" si="0"/>
        <v>5982</v>
      </c>
      <c r="G12" s="61"/>
      <c r="H12" s="62"/>
    </row>
    <row r="13" spans="1:8" x14ac:dyDescent="0.2">
      <c r="A13" s="37" t="s">
        <v>36</v>
      </c>
      <c r="B13" s="65" t="s">
        <v>37</v>
      </c>
      <c r="C13" s="66" t="s">
        <v>119</v>
      </c>
      <c r="D13" s="88">
        <v>3093</v>
      </c>
      <c r="E13" s="88">
        <v>281</v>
      </c>
      <c r="F13" s="103">
        <f t="shared" si="0"/>
        <v>3374</v>
      </c>
      <c r="G13" s="61"/>
      <c r="H13" s="62"/>
    </row>
    <row r="14" spans="1:8" x14ac:dyDescent="0.2">
      <c r="A14" s="37" t="s">
        <v>38</v>
      </c>
      <c r="B14" s="65" t="s">
        <v>39</v>
      </c>
      <c r="C14" s="67" t="s">
        <v>120</v>
      </c>
      <c r="D14" s="88">
        <v>1156</v>
      </c>
      <c r="E14" s="88">
        <v>1332</v>
      </c>
      <c r="F14" s="103">
        <f t="shared" si="0"/>
        <v>2488</v>
      </c>
      <c r="G14" s="61"/>
      <c r="H14" s="62"/>
    </row>
    <row r="15" spans="1:8" ht="22.5" customHeight="1" x14ac:dyDescent="0.2">
      <c r="A15" s="37" t="s">
        <v>40</v>
      </c>
      <c r="B15" s="65" t="s">
        <v>41</v>
      </c>
      <c r="C15" s="67" t="s">
        <v>121</v>
      </c>
      <c r="D15" s="88">
        <v>141</v>
      </c>
      <c r="E15" s="88">
        <v>88</v>
      </c>
      <c r="F15" s="103">
        <f t="shared" si="0"/>
        <v>229</v>
      </c>
      <c r="G15" s="61"/>
      <c r="H15" s="62"/>
    </row>
    <row r="16" spans="1:8" ht="31.5" customHeight="1" x14ac:dyDescent="0.2">
      <c r="A16" s="37" t="s">
        <v>42</v>
      </c>
      <c r="B16" s="65" t="s">
        <v>43</v>
      </c>
      <c r="C16" s="67" t="s">
        <v>122</v>
      </c>
      <c r="D16" s="88">
        <v>338</v>
      </c>
      <c r="E16" s="88">
        <v>147</v>
      </c>
      <c r="F16" s="103">
        <f t="shared" si="0"/>
        <v>485</v>
      </c>
      <c r="G16" s="61"/>
      <c r="H16" s="62"/>
    </row>
    <row r="17" spans="1:9" x14ac:dyDescent="0.2">
      <c r="A17" s="37" t="s">
        <v>44</v>
      </c>
      <c r="B17" s="65" t="s">
        <v>45</v>
      </c>
      <c r="C17" s="66" t="s">
        <v>123</v>
      </c>
      <c r="D17" s="88">
        <v>146</v>
      </c>
      <c r="E17" s="88">
        <v>136</v>
      </c>
      <c r="F17" s="103">
        <f t="shared" si="0"/>
        <v>282</v>
      </c>
      <c r="G17" s="61"/>
      <c r="H17" s="62"/>
    </row>
    <row r="18" spans="1:9" ht="15" customHeight="1" x14ac:dyDescent="0.2">
      <c r="A18" s="37" t="s">
        <v>46</v>
      </c>
      <c r="B18" s="65" t="s">
        <v>47</v>
      </c>
      <c r="C18" s="66" t="s">
        <v>124</v>
      </c>
      <c r="D18" s="88">
        <v>382</v>
      </c>
      <c r="E18" s="88">
        <v>272</v>
      </c>
      <c r="F18" s="103">
        <f t="shared" si="0"/>
        <v>654</v>
      </c>
      <c r="G18" s="61"/>
      <c r="H18" s="62"/>
    </row>
    <row r="19" spans="1:9" ht="15" customHeight="1" x14ac:dyDescent="0.2">
      <c r="A19" s="37" t="s">
        <v>48</v>
      </c>
      <c r="B19" s="65" t="s">
        <v>49</v>
      </c>
      <c r="C19" s="66" t="s">
        <v>125</v>
      </c>
      <c r="D19" s="88">
        <v>2582</v>
      </c>
      <c r="E19" s="88">
        <v>2054</v>
      </c>
      <c r="F19" s="103">
        <f t="shared" si="0"/>
        <v>4636</v>
      </c>
      <c r="G19" s="61"/>
      <c r="H19" s="62"/>
    </row>
    <row r="20" spans="1:9" x14ac:dyDescent="0.2">
      <c r="A20" s="37" t="s">
        <v>50</v>
      </c>
      <c r="B20" s="65" t="s">
        <v>51</v>
      </c>
      <c r="C20" s="67" t="s">
        <v>126</v>
      </c>
      <c r="D20" s="88">
        <v>3002</v>
      </c>
      <c r="E20" s="88">
        <v>1172</v>
      </c>
      <c r="F20" s="103">
        <f t="shared" si="0"/>
        <v>4174</v>
      </c>
      <c r="G20" s="61"/>
      <c r="H20" s="62"/>
      <c r="I20" s="62"/>
    </row>
    <row r="21" spans="1:9" x14ac:dyDescent="0.2">
      <c r="A21" s="37" t="s">
        <v>52</v>
      </c>
      <c r="B21" s="65" t="s">
        <v>53</v>
      </c>
      <c r="C21" s="67" t="s">
        <v>127</v>
      </c>
      <c r="D21" s="88">
        <v>75</v>
      </c>
      <c r="E21" s="88">
        <v>84</v>
      </c>
      <c r="F21" s="103">
        <f t="shared" si="0"/>
        <v>159</v>
      </c>
      <c r="G21" s="61"/>
      <c r="H21" s="62"/>
    </row>
    <row r="22" spans="1:9" x14ac:dyDescent="0.2">
      <c r="A22" s="37" t="s">
        <v>54</v>
      </c>
      <c r="B22" s="65" t="s">
        <v>55</v>
      </c>
      <c r="C22" s="66" t="s">
        <v>128</v>
      </c>
      <c r="D22" s="88">
        <v>387</v>
      </c>
      <c r="E22" s="88">
        <v>633</v>
      </c>
      <c r="F22" s="103">
        <f t="shared" si="0"/>
        <v>1020</v>
      </c>
      <c r="G22" s="61"/>
      <c r="H22" s="62"/>
    </row>
    <row r="23" spans="1:9" x14ac:dyDescent="0.2">
      <c r="A23" s="37" t="s">
        <v>56</v>
      </c>
      <c r="B23" s="65" t="s">
        <v>57</v>
      </c>
      <c r="C23" s="67" t="s">
        <v>129</v>
      </c>
      <c r="D23" s="88">
        <v>686</v>
      </c>
      <c r="E23" s="88">
        <v>1615</v>
      </c>
      <c r="F23" s="103">
        <f t="shared" si="0"/>
        <v>2301</v>
      </c>
      <c r="G23" s="61"/>
      <c r="H23" s="62"/>
    </row>
    <row r="24" spans="1:9" ht="15" customHeight="1" x14ac:dyDescent="0.2">
      <c r="A24" s="37" t="s">
        <v>58</v>
      </c>
      <c r="B24" s="65" t="s">
        <v>59</v>
      </c>
      <c r="C24" s="66" t="s">
        <v>130</v>
      </c>
      <c r="D24" s="88">
        <v>321</v>
      </c>
      <c r="E24" s="88">
        <v>174</v>
      </c>
      <c r="F24" s="103">
        <f t="shared" si="0"/>
        <v>495</v>
      </c>
      <c r="G24" s="61"/>
      <c r="H24" s="62"/>
    </row>
    <row r="25" spans="1:9" ht="15" customHeight="1" x14ac:dyDescent="0.2">
      <c r="A25" s="37" t="s">
        <v>60</v>
      </c>
      <c r="B25" s="65" t="s">
        <v>61</v>
      </c>
      <c r="C25" s="66" t="s">
        <v>131</v>
      </c>
      <c r="D25" s="88">
        <v>631</v>
      </c>
      <c r="E25" s="88">
        <v>611</v>
      </c>
      <c r="F25" s="103">
        <f t="shared" si="0"/>
        <v>1242</v>
      </c>
      <c r="G25" s="61"/>
      <c r="H25" s="62"/>
    </row>
    <row r="26" spans="1:9" ht="39" customHeight="1" x14ac:dyDescent="0.2">
      <c r="A26" s="37" t="s">
        <v>62</v>
      </c>
      <c r="B26" s="65" t="s">
        <v>63</v>
      </c>
      <c r="C26" s="67" t="s">
        <v>132</v>
      </c>
      <c r="D26" s="88">
        <v>11</v>
      </c>
      <c r="E26" s="88">
        <v>18</v>
      </c>
      <c r="F26" s="103">
        <f t="shared" si="0"/>
        <v>29</v>
      </c>
      <c r="G26" s="61"/>
      <c r="H26" s="62"/>
    </row>
    <row r="27" spans="1:9" x14ac:dyDescent="0.2">
      <c r="A27" s="37" t="s">
        <v>64</v>
      </c>
      <c r="B27" s="65" t="s">
        <v>133</v>
      </c>
      <c r="C27" s="67" t="s">
        <v>134</v>
      </c>
      <c r="D27" s="88">
        <v>1</v>
      </c>
      <c r="E27" s="88">
        <v>0</v>
      </c>
      <c r="F27" s="103">
        <f t="shared" si="0"/>
        <v>1</v>
      </c>
      <c r="G27" s="61"/>
      <c r="H27" s="62"/>
    </row>
    <row r="28" spans="1:9" ht="15" customHeight="1" x14ac:dyDescent="0.2">
      <c r="A28" s="85" t="s">
        <v>135</v>
      </c>
      <c r="B28" s="68"/>
      <c r="C28" s="80" t="s">
        <v>65</v>
      </c>
      <c r="D28" s="88">
        <v>3</v>
      </c>
      <c r="E28" s="88">
        <v>4</v>
      </c>
      <c r="F28" s="103">
        <f t="shared" si="0"/>
        <v>7</v>
      </c>
      <c r="G28" s="61"/>
      <c r="H28" s="62"/>
    </row>
    <row r="29" spans="1:9" ht="21" customHeight="1" x14ac:dyDescent="0.2">
      <c r="A29" s="144" t="s">
        <v>19</v>
      </c>
      <c r="B29" s="145"/>
      <c r="C29" s="145"/>
      <c r="D29" s="95">
        <f>SUM(D6:D28)</f>
        <v>24351</v>
      </c>
      <c r="E29" s="95">
        <f t="shared" ref="E29:F29" si="1">SUM(E6:E28)</f>
        <v>13291</v>
      </c>
      <c r="F29" s="95">
        <f t="shared" si="1"/>
        <v>37642</v>
      </c>
      <c r="G29" s="62"/>
      <c r="H29" s="62"/>
    </row>
    <row r="30" spans="1:9" ht="10.5" customHeight="1" x14ac:dyDescent="0.2">
      <c r="A30" s="77" t="s">
        <v>136</v>
      </c>
      <c r="G30" s="62"/>
      <c r="H30" s="62"/>
    </row>
    <row r="31" spans="1:9" ht="10.5" customHeight="1" x14ac:dyDescent="0.2">
      <c r="A31" s="146"/>
      <c r="B31" s="146"/>
      <c r="C31" s="146"/>
      <c r="D31" s="146"/>
      <c r="E31" s="146"/>
      <c r="F31" s="146"/>
      <c r="G31" s="62"/>
      <c r="H31" s="62"/>
    </row>
    <row r="32" spans="1:9" x14ac:dyDescent="0.2">
      <c r="A32" s="146"/>
      <c r="B32" s="146"/>
      <c r="C32" s="146"/>
      <c r="D32" s="146"/>
      <c r="E32" s="146"/>
      <c r="F32" s="146"/>
      <c r="G32" s="62"/>
      <c r="H32" s="62"/>
    </row>
  </sheetData>
  <mergeCells count="3">
    <mergeCell ref="A29:C29"/>
    <mergeCell ref="A31:F32"/>
    <mergeCell ref="A1:F2"/>
  </mergeCells>
  <conditionalFormatting sqref="D6:F28">
    <cfRule type="dataBar" priority="4">
      <dataBar>
        <cfvo type="min"/>
        <cfvo type="max"/>
        <color rgb="FF63C384"/>
      </dataBar>
      <extLst>
        <ext xmlns:x14="http://schemas.microsoft.com/office/spreadsheetml/2009/9/main" uri="{B025F937-C7B1-47D3-B67F-A62EFF666E3E}">
          <x14:id>{BAFE0C08-0C61-4E03-B2AC-5B777E17B963}</x14:id>
        </ext>
      </extLst>
    </cfRule>
  </conditionalFormatting>
  <conditionalFormatting sqref="D6:E28">
    <cfRule type="dataBar" priority="3">
      <dataBar>
        <cfvo type="min"/>
        <cfvo type="max"/>
        <color rgb="FF008AEF"/>
      </dataBar>
      <extLst>
        <ext xmlns:x14="http://schemas.microsoft.com/office/spreadsheetml/2009/9/main" uri="{B025F937-C7B1-47D3-B67F-A62EFF666E3E}">
          <x14:id>{EC1184FD-1452-40B0-BFB0-A5F599091BBF}</x14:id>
        </ext>
      </extLst>
    </cfRule>
  </conditionalFormatting>
  <conditionalFormatting sqref="E6:E28">
    <cfRule type="dataBar" priority="2">
      <dataBar>
        <cfvo type="min"/>
        <cfvo type="max"/>
        <color rgb="FFFF555A"/>
      </dataBar>
      <extLst>
        <ext xmlns:x14="http://schemas.microsoft.com/office/spreadsheetml/2009/9/main" uri="{B025F937-C7B1-47D3-B67F-A62EFF666E3E}">
          <x14:id>{B11681B4-75A3-49C3-8935-A612E3BF6278}</x14:id>
        </ext>
      </extLst>
    </cfRule>
  </conditionalFormatting>
  <conditionalFormatting sqref="F6:F28">
    <cfRule type="dataBar" priority="1">
      <dataBar>
        <cfvo type="min"/>
        <cfvo type="max"/>
        <color rgb="FFFFB628"/>
      </dataBar>
      <extLst>
        <ext xmlns:x14="http://schemas.microsoft.com/office/spreadsheetml/2009/9/main" uri="{B025F937-C7B1-47D3-B67F-A62EFF666E3E}">
          <x14:id>{2B9C0AD1-5FDA-4E9A-8748-6FE6D5EA074E}</x14:id>
        </ext>
      </extLst>
    </cfRule>
  </conditionalFormatting>
  <pageMargins left="0.51181102362204722" right="0.11811023622047245" top="0.15748031496062992" bottom="0.15748031496062992" header="0.31496062992125984" footer="0.31496062992125984"/>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BAFE0C08-0C61-4E03-B2AC-5B777E17B963}">
            <x14:dataBar minLength="0" maxLength="100" border="1" negativeBarBorderColorSameAsPositive="0">
              <x14:cfvo type="autoMin"/>
              <x14:cfvo type="autoMax"/>
              <x14:borderColor rgb="FF63C384"/>
              <x14:negativeFillColor rgb="FFFF0000"/>
              <x14:negativeBorderColor rgb="FFFF0000"/>
              <x14:axisColor rgb="FF000000"/>
            </x14:dataBar>
          </x14:cfRule>
          <xm:sqref>D6:F28</xm:sqref>
        </x14:conditionalFormatting>
        <x14:conditionalFormatting xmlns:xm="http://schemas.microsoft.com/office/excel/2006/main">
          <x14:cfRule type="dataBar" id="{EC1184FD-1452-40B0-BFB0-A5F599091BBF}">
            <x14:dataBar minLength="0" maxLength="100" border="1" negativeBarBorderColorSameAsPositive="0">
              <x14:cfvo type="autoMin"/>
              <x14:cfvo type="autoMax"/>
              <x14:borderColor rgb="FF008AEF"/>
              <x14:negativeFillColor rgb="FFFF0000"/>
              <x14:negativeBorderColor rgb="FFFF0000"/>
              <x14:axisColor rgb="FF000000"/>
            </x14:dataBar>
          </x14:cfRule>
          <xm:sqref>D6:E28</xm:sqref>
        </x14:conditionalFormatting>
        <x14:conditionalFormatting xmlns:xm="http://schemas.microsoft.com/office/excel/2006/main">
          <x14:cfRule type="dataBar" id="{B11681B4-75A3-49C3-8935-A612E3BF6278}">
            <x14:dataBar minLength="0" maxLength="100" border="1" negativeBarBorderColorSameAsPositive="0">
              <x14:cfvo type="autoMin"/>
              <x14:cfvo type="autoMax"/>
              <x14:borderColor rgb="FFFF555A"/>
              <x14:negativeFillColor rgb="FFFF0000"/>
              <x14:negativeBorderColor rgb="FFFF0000"/>
              <x14:axisColor rgb="FF000000"/>
            </x14:dataBar>
          </x14:cfRule>
          <xm:sqref>E6:E28</xm:sqref>
        </x14:conditionalFormatting>
        <x14:conditionalFormatting xmlns:xm="http://schemas.microsoft.com/office/excel/2006/main">
          <x14:cfRule type="dataBar" id="{2B9C0AD1-5FDA-4E9A-8748-6FE6D5EA074E}">
            <x14:dataBar minLength="0" maxLength="100" border="1" negativeBarBorderColorSameAsPositive="0">
              <x14:cfvo type="autoMin"/>
              <x14:cfvo type="autoMax"/>
              <x14:borderColor rgb="FFFFB628"/>
              <x14:negativeFillColor rgb="FFFF0000"/>
              <x14:negativeBorderColor rgb="FFFF0000"/>
              <x14:axisColor rgb="FF000000"/>
            </x14:dataBar>
          </x14:cfRule>
          <xm:sqref>F6:F28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workbookViewId="0">
      <selection activeCell="J23" sqref="J23"/>
    </sheetView>
  </sheetViews>
  <sheetFormatPr defaultColWidth="9.140625" defaultRowHeight="12.75" x14ac:dyDescent="0.2"/>
  <cols>
    <col min="1" max="1" width="9.140625" style="3"/>
    <col min="2" max="2" width="4.28515625" style="3" customWidth="1"/>
    <col min="3" max="3" width="8" style="4" customWidth="1"/>
    <col min="4" max="4" width="18.140625" style="3" customWidth="1"/>
    <col min="5" max="7" width="13.7109375" style="3" customWidth="1"/>
    <col min="8" max="8" width="11.7109375" style="3" customWidth="1"/>
    <col min="9" max="10" width="10.7109375" style="3" customWidth="1"/>
    <col min="11" max="11" width="12.140625" style="3" customWidth="1"/>
    <col min="12" max="12" width="9.140625" style="3" customWidth="1"/>
    <col min="13" max="13" width="11.7109375" style="3" bestFit="1" customWidth="1"/>
    <col min="14" max="16384" width="9.140625" style="3"/>
  </cols>
  <sheetData>
    <row r="1" spans="1:17" ht="10.5" customHeight="1" x14ac:dyDescent="0.2"/>
    <row r="2" spans="1:17" ht="25.5" customHeight="1" x14ac:dyDescent="0.2">
      <c r="A2" s="147" t="s">
        <v>109</v>
      </c>
      <c r="B2" s="147"/>
      <c r="C2" s="147"/>
      <c r="D2" s="147"/>
      <c r="E2" s="147"/>
      <c r="F2" s="147"/>
      <c r="G2" s="147"/>
      <c r="H2" s="147"/>
      <c r="L2" s="147"/>
      <c r="M2" s="147"/>
      <c r="N2" s="147"/>
      <c r="O2" s="147"/>
      <c r="P2" s="147"/>
      <c r="Q2" s="147"/>
    </row>
    <row r="3" spans="1:17" ht="19.5" customHeight="1" x14ac:dyDescent="0.2">
      <c r="A3" s="147"/>
      <c r="B3" s="147"/>
      <c r="C3" s="147"/>
      <c r="D3" s="147"/>
      <c r="E3" s="147"/>
      <c r="F3" s="147"/>
      <c r="G3" s="147"/>
      <c r="H3" s="147"/>
    </row>
    <row r="4" spans="1:17" x14ac:dyDescent="0.2">
      <c r="B4" s="5" t="s">
        <v>96</v>
      </c>
      <c r="C4" s="6"/>
      <c r="D4" s="5"/>
      <c r="E4" s="5"/>
      <c r="G4" s="111" t="str">
        <f>'T 2.'!H4</f>
        <v>Stanje: 31. listopada 2025.</v>
      </c>
      <c r="H4" s="18"/>
    </row>
    <row r="5" spans="1:17" ht="22.5" x14ac:dyDescent="0.2">
      <c r="B5" s="22" t="s">
        <v>1</v>
      </c>
      <c r="C5" s="150" t="s">
        <v>67</v>
      </c>
      <c r="D5" s="151"/>
      <c r="E5" s="71" t="s">
        <v>2</v>
      </c>
      <c r="F5" s="72" t="s">
        <v>3</v>
      </c>
      <c r="G5" s="72" t="s">
        <v>4</v>
      </c>
      <c r="H5" s="64"/>
    </row>
    <row r="6" spans="1:17" x14ac:dyDescent="0.2">
      <c r="B6" s="14">
        <v>0</v>
      </c>
      <c r="C6" s="152">
        <v>1</v>
      </c>
      <c r="D6" s="153"/>
      <c r="E6" s="56">
        <v>2</v>
      </c>
      <c r="F6" s="56">
        <v>3</v>
      </c>
      <c r="G6" s="56">
        <v>4</v>
      </c>
      <c r="H6" s="62"/>
    </row>
    <row r="7" spans="1:17" x14ac:dyDescent="0.2">
      <c r="B7" s="16" t="s">
        <v>5</v>
      </c>
      <c r="C7" s="154" t="s">
        <v>73</v>
      </c>
      <c r="D7" s="155"/>
      <c r="E7" s="74">
        <v>1539</v>
      </c>
      <c r="F7" s="74">
        <v>775</v>
      </c>
      <c r="G7" s="75">
        <f>SUM(E7:F7)</f>
        <v>2314</v>
      </c>
      <c r="H7" s="61"/>
    </row>
    <row r="8" spans="1:17" x14ac:dyDescent="0.2">
      <c r="B8" s="16" t="s">
        <v>7</v>
      </c>
      <c r="C8" s="148" t="s">
        <v>74</v>
      </c>
      <c r="D8" s="149"/>
      <c r="E8" s="74">
        <v>535</v>
      </c>
      <c r="F8" s="74">
        <v>326</v>
      </c>
      <c r="G8" s="75">
        <f t="shared" ref="G8:G27" si="0">SUM(E8:F8)</f>
        <v>861</v>
      </c>
      <c r="H8" s="61"/>
    </row>
    <row r="9" spans="1:17" x14ac:dyDescent="0.2">
      <c r="B9" s="16" t="s">
        <v>9</v>
      </c>
      <c r="C9" s="148" t="s">
        <v>75</v>
      </c>
      <c r="D9" s="149"/>
      <c r="E9" s="74">
        <v>528</v>
      </c>
      <c r="F9" s="74">
        <v>306</v>
      </c>
      <c r="G9" s="75">
        <f t="shared" si="0"/>
        <v>834</v>
      </c>
      <c r="H9" s="61"/>
    </row>
    <row r="10" spans="1:17" x14ac:dyDescent="0.2">
      <c r="B10" s="16" t="s">
        <v>11</v>
      </c>
      <c r="C10" s="148" t="s">
        <v>76</v>
      </c>
      <c r="D10" s="149"/>
      <c r="E10" s="74">
        <v>639</v>
      </c>
      <c r="F10" s="74">
        <v>340</v>
      </c>
      <c r="G10" s="75">
        <f t="shared" si="0"/>
        <v>979</v>
      </c>
      <c r="H10" s="61"/>
    </row>
    <row r="11" spans="1:17" x14ac:dyDescent="0.2">
      <c r="B11" s="16" t="s">
        <v>13</v>
      </c>
      <c r="C11" s="148" t="s">
        <v>77</v>
      </c>
      <c r="D11" s="149"/>
      <c r="E11" s="74">
        <v>852</v>
      </c>
      <c r="F11" s="74">
        <v>498</v>
      </c>
      <c r="G11" s="75">
        <f t="shared" si="0"/>
        <v>1350</v>
      </c>
      <c r="H11" s="61"/>
    </row>
    <row r="12" spans="1:17" x14ac:dyDescent="0.2">
      <c r="B12" s="16" t="s">
        <v>15</v>
      </c>
      <c r="C12" s="148" t="s">
        <v>78</v>
      </c>
      <c r="D12" s="149"/>
      <c r="E12" s="74">
        <v>335</v>
      </c>
      <c r="F12" s="74">
        <v>240</v>
      </c>
      <c r="G12" s="75">
        <f t="shared" si="0"/>
        <v>575</v>
      </c>
      <c r="H12" s="61"/>
    </row>
    <row r="13" spans="1:17" x14ac:dyDescent="0.2">
      <c r="B13" s="16" t="s">
        <v>17</v>
      </c>
      <c r="C13" s="156" t="s">
        <v>79</v>
      </c>
      <c r="D13" s="157"/>
      <c r="E13" s="74">
        <v>427</v>
      </c>
      <c r="F13" s="74">
        <v>215</v>
      </c>
      <c r="G13" s="75">
        <f t="shared" si="0"/>
        <v>642</v>
      </c>
      <c r="H13" s="61"/>
    </row>
    <row r="14" spans="1:17" x14ac:dyDescent="0.2">
      <c r="B14" s="57" t="s">
        <v>36</v>
      </c>
      <c r="C14" s="148" t="s">
        <v>80</v>
      </c>
      <c r="D14" s="149"/>
      <c r="E14" s="74">
        <v>2243</v>
      </c>
      <c r="F14" s="74">
        <v>1362</v>
      </c>
      <c r="G14" s="75">
        <f t="shared" si="0"/>
        <v>3605</v>
      </c>
      <c r="H14" s="61"/>
      <c r="J14" s="58"/>
    </row>
    <row r="15" spans="1:17" x14ac:dyDescent="0.2">
      <c r="B15" s="57" t="s">
        <v>38</v>
      </c>
      <c r="C15" s="148" t="s">
        <v>81</v>
      </c>
      <c r="D15" s="149"/>
      <c r="E15" s="74">
        <v>200</v>
      </c>
      <c r="F15" s="74">
        <v>95</v>
      </c>
      <c r="G15" s="75">
        <f t="shared" si="0"/>
        <v>295</v>
      </c>
      <c r="H15" s="61"/>
    </row>
    <row r="16" spans="1:17" x14ac:dyDescent="0.2">
      <c r="B16" s="57" t="s">
        <v>40</v>
      </c>
      <c r="C16" s="148" t="s">
        <v>82</v>
      </c>
      <c r="D16" s="149"/>
      <c r="E16" s="74">
        <v>260</v>
      </c>
      <c r="F16" s="74">
        <v>147</v>
      </c>
      <c r="G16" s="75">
        <f t="shared" si="0"/>
        <v>407</v>
      </c>
      <c r="H16" s="61"/>
    </row>
    <row r="17" spans="2:8" x14ac:dyDescent="0.2">
      <c r="B17" s="57" t="s">
        <v>42</v>
      </c>
      <c r="C17" s="148" t="s">
        <v>83</v>
      </c>
      <c r="D17" s="149"/>
      <c r="E17" s="74">
        <v>249</v>
      </c>
      <c r="F17" s="74">
        <v>106</v>
      </c>
      <c r="G17" s="75">
        <f t="shared" si="0"/>
        <v>355</v>
      </c>
      <c r="H17" s="61"/>
    </row>
    <row r="18" spans="2:8" x14ac:dyDescent="0.2">
      <c r="B18" s="57" t="s">
        <v>44</v>
      </c>
      <c r="C18" s="148" t="s">
        <v>84</v>
      </c>
      <c r="D18" s="149"/>
      <c r="E18" s="74">
        <v>659</v>
      </c>
      <c r="F18" s="74">
        <v>259</v>
      </c>
      <c r="G18" s="75">
        <f t="shared" si="0"/>
        <v>918</v>
      </c>
      <c r="H18" s="61"/>
    </row>
    <row r="19" spans="2:8" x14ac:dyDescent="0.2">
      <c r="B19" s="57" t="s">
        <v>46</v>
      </c>
      <c r="C19" s="148" t="s">
        <v>85</v>
      </c>
      <c r="D19" s="149"/>
      <c r="E19" s="74">
        <v>886</v>
      </c>
      <c r="F19" s="74">
        <v>398</v>
      </c>
      <c r="G19" s="75">
        <f t="shared" si="0"/>
        <v>1284</v>
      </c>
      <c r="H19" s="61"/>
    </row>
    <row r="20" spans="2:8" x14ac:dyDescent="0.2">
      <c r="B20" s="57" t="s">
        <v>48</v>
      </c>
      <c r="C20" s="148" t="s">
        <v>86</v>
      </c>
      <c r="D20" s="149"/>
      <c r="E20" s="74">
        <v>1303</v>
      </c>
      <c r="F20" s="74">
        <v>534</v>
      </c>
      <c r="G20" s="75">
        <f t="shared" si="0"/>
        <v>1837</v>
      </c>
      <c r="H20" s="61"/>
    </row>
    <row r="21" spans="2:8" x14ac:dyDescent="0.2">
      <c r="B21" s="57" t="s">
        <v>50</v>
      </c>
      <c r="C21" s="148" t="s">
        <v>87</v>
      </c>
      <c r="D21" s="149"/>
      <c r="E21" s="74">
        <v>480</v>
      </c>
      <c r="F21" s="74">
        <v>282</v>
      </c>
      <c r="G21" s="75">
        <f t="shared" si="0"/>
        <v>762</v>
      </c>
      <c r="H21" s="61"/>
    </row>
    <row r="22" spans="2:8" x14ac:dyDescent="0.2">
      <c r="B22" s="57" t="s">
        <v>52</v>
      </c>
      <c r="C22" s="148" t="s">
        <v>88</v>
      </c>
      <c r="D22" s="149"/>
      <c r="E22" s="74">
        <v>538</v>
      </c>
      <c r="F22" s="74">
        <v>253</v>
      </c>
      <c r="G22" s="75">
        <f t="shared" si="0"/>
        <v>791</v>
      </c>
      <c r="H22" s="61"/>
    </row>
    <row r="23" spans="2:8" x14ac:dyDescent="0.2">
      <c r="B23" s="57" t="s">
        <v>54</v>
      </c>
      <c r="C23" s="148" t="s">
        <v>89</v>
      </c>
      <c r="D23" s="149"/>
      <c r="E23" s="74">
        <v>2793</v>
      </c>
      <c r="F23" s="74">
        <v>1392</v>
      </c>
      <c r="G23" s="75">
        <f t="shared" si="0"/>
        <v>4185</v>
      </c>
      <c r="H23" s="61"/>
    </row>
    <row r="24" spans="2:8" x14ac:dyDescent="0.2">
      <c r="B24" s="57" t="s">
        <v>56</v>
      </c>
      <c r="C24" s="148" t="s">
        <v>90</v>
      </c>
      <c r="D24" s="149"/>
      <c r="E24" s="74">
        <v>1667</v>
      </c>
      <c r="F24" s="74">
        <v>1171</v>
      </c>
      <c r="G24" s="75">
        <f t="shared" si="0"/>
        <v>2838</v>
      </c>
      <c r="H24" s="61"/>
    </row>
    <row r="25" spans="2:8" x14ac:dyDescent="0.2">
      <c r="B25" s="57" t="s">
        <v>58</v>
      </c>
      <c r="C25" s="148" t="s">
        <v>91</v>
      </c>
      <c r="D25" s="149"/>
      <c r="E25" s="74">
        <v>794</v>
      </c>
      <c r="F25" s="74">
        <v>432</v>
      </c>
      <c r="G25" s="75">
        <f t="shared" si="0"/>
        <v>1226</v>
      </c>
      <c r="H25" s="61"/>
    </row>
    <row r="26" spans="2:8" x14ac:dyDescent="0.2">
      <c r="B26" s="57" t="s">
        <v>60</v>
      </c>
      <c r="C26" s="148" t="s">
        <v>92</v>
      </c>
      <c r="D26" s="149"/>
      <c r="E26" s="74">
        <v>594</v>
      </c>
      <c r="F26" s="74">
        <v>314</v>
      </c>
      <c r="G26" s="75">
        <f t="shared" si="0"/>
        <v>908</v>
      </c>
      <c r="H26" s="61"/>
    </row>
    <row r="27" spans="2:8" x14ac:dyDescent="0.2">
      <c r="B27" s="57" t="s">
        <v>62</v>
      </c>
      <c r="C27" s="148" t="s">
        <v>93</v>
      </c>
      <c r="D27" s="149"/>
      <c r="E27" s="74">
        <v>6830</v>
      </c>
      <c r="F27" s="74">
        <v>3846</v>
      </c>
      <c r="G27" s="75">
        <f t="shared" si="0"/>
        <v>10676</v>
      </c>
      <c r="H27" s="61"/>
    </row>
    <row r="28" spans="2:8" ht="20.25" customHeight="1" x14ac:dyDescent="0.2">
      <c r="B28" s="159" t="s">
        <v>19</v>
      </c>
      <c r="C28" s="160"/>
      <c r="D28" s="161"/>
      <c r="E28" s="76">
        <f>SUM(E7:E27)</f>
        <v>24351</v>
      </c>
      <c r="F28" s="76">
        <f t="shared" ref="F28:G28" si="1">SUM(F7:F27)</f>
        <v>13291</v>
      </c>
      <c r="G28" s="76">
        <f t="shared" si="1"/>
        <v>37642</v>
      </c>
      <c r="H28" s="62"/>
    </row>
    <row r="29" spans="2:8" x14ac:dyDescent="0.2">
      <c r="B29" s="77"/>
    </row>
    <row r="30" spans="2:8" x14ac:dyDescent="0.2">
      <c r="B30" s="158"/>
      <c r="C30" s="158"/>
      <c r="D30" s="158"/>
      <c r="E30" s="158"/>
      <c r="F30" s="158"/>
      <c r="G30" s="158"/>
    </row>
    <row r="31" spans="2:8" x14ac:dyDescent="0.2">
      <c r="B31" s="158"/>
      <c r="C31" s="158"/>
      <c r="D31" s="158"/>
      <c r="E31" s="158"/>
      <c r="F31" s="158"/>
      <c r="G31" s="158"/>
    </row>
  </sheetData>
  <mergeCells count="27">
    <mergeCell ref="B30:G31"/>
    <mergeCell ref="C24:D24"/>
    <mergeCell ref="C25:D25"/>
    <mergeCell ref="C26:D26"/>
    <mergeCell ref="C27:D27"/>
    <mergeCell ref="B28:D28"/>
    <mergeCell ref="C23:D23"/>
    <mergeCell ref="C12:D12"/>
    <mergeCell ref="C13:D13"/>
    <mergeCell ref="C14:D14"/>
    <mergeCell ref="C15:D15"/>
    <mergeCell ref="C16:D16"/>
    <mergeCell ref="C17:D17"/>
    <mergeCell ref="C18:D18"/>
    <mergeCell ref="C19:D19"/>
    <mergeCell ref="C20:D20"/>
    <mergeCell ref="C21:D21"/>
    <mergeCell ref="C22:D22"/>
    <mergeCell ref="L2:Q2"/>
    <mergeCell ref="C11:D11"/>
    <mergeCell ref="C5:D5"/>
    <mergeCell ref="C6:D6"/>
    <mergeCell ref="C7:D7"/>
    <mergeCell ref="C8:D8"/>
    <mergeCell ref="C9:D9"/>
    <mergeCell ref="C10:D10"/>
    <mergeCell ref="A2:H3"/>
  </mergeCells>
  <conditionalFormatting sqref="G7:G27">
    <cfRule type="dataBar" priority="4">
      <dataBar>
        <cfvo type="min"/>
        <cfvo type="max"/>
        <color rgb="FFFFB628"/>
      </dataBar>
      <extLst>
        <ext xmlns:x14="http://schemas.microsoft.com/office/spreadsheetml/2009/9/main" uri="{B025F937-C7B1-47D3-B67F-A62EFF666E3E}">
          <x14:id>{59234719-478C-4C53-9504-D46331CD4217}</x14:id>
        </ext>
      </extLst>
    </cfRule>
  </conditionalFormatting>
  <conditionalFormatting sqref="G7:G27">
    <cfRule type="dataBar" priority="7">
      <dataBar>
        <cfvo type="min"/>
        <cfvo type="max"/>
        <color rgb="FFD6007B"/>
      </dataBar>
      <extLst>
        <ext xmlns:x14="http://schemas.microsoft.com/office/spreadsheetml/2009/9/main" uri="{B025F937-C7B1-47D3-B67F-A62EFF666E3E}">
          <x14:id>{649733FE-CFBB-4A81-BC41-38039AB5462D}</x14:id>
        </ext>
      </extLst>
    </cfRule>
  </conditionalFormatting>
  <conditionalFormatting sqref="E7:F27">
    <cfRule type="dataBar" priority="6">
      <dataBar>
        <cfvo type="min"/>
        <cfvo type="max"/>
        <color rgb="FF008AEF"/>
      </dataBar>
      <extLst>
        <ext xmlns:x14="http://schemas.microsoft.com/office/spreadsheetml/2009/9/main" uri="{B025F937-C7B1-47D3-B67F-A62EFF666E3E}">
          <x14:id>{325CD632-7E97-4A1A-9826-2544CF3D3DF2}</x14:id>
        </ext>
      </extLst>
    </cfRule>
  </conditionalFormatting>
  <pageMargins left="0.51181102362204722" right="0.31496062992125984" top="0.15748031496062992" bottom="0.15748031496062992" header="0.31496062992125984" footer="0.31496062992125984"/>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59234719-478C-4C53-9504-D46331CD4217}">
            <x14:dataBar minLength="0" maxLength="100" border="1" negativeBarBorderColorSameAsPositive="0">
              <x14:cfvo type="autoMin"/>
              <x14:cfvo type="autoMax"/>
              <x14:borderColor rgb="FFFFB628"/>
              <x14:negativeFillColor rgb="FFFF0000"/>
              <x14:negativeBorderColor rgb="FFFF0000"/>
              <x14:axisColor rgb="FF000000"/>
            </x14:dataBar>
          </x14:cfRule>
          <xm:sqref>G7:G27</xm:sqref>
        </x14:conditionalFormatting>
        <x14:conditionalFormatting xmlns:xm="http://schemas.microsoft.com/office/excel/2006/main">
          <x14:cfRule type="dataBar" id="{649733FE-CFBB-4A81-BC41-38039AB5462D}">
            <x14:dataBar minLength="0" maxLength="100" border="1" negativeBarBorderColorSameAsPositive="0">
              <x14:cfvo type="autoMin"/>
              <x14:cfvo type="autoMax"/>
              <x14:borderColor rgb="FFD6007B"/>
              <x14:negativeFillColor rgb="FFFF0000"/>
              <x14:negativeBorderColor rgb="FFFF0000"/>
              <x14:axisColor rgb="FF000000"/>
            </x14:dataBar>
          </x14:cfRule>
          <xm:sqref>G7:G27</xm:sqref>
        </x14:conditionalFormatting>
        <x14:conditionalFormatting xmlns:xm="http://schemas.microsoft.com/office/excel/2006/main">
          <x14:cfRule type="dataBar" id="{325CD632-7E97-4A1A-9826-2544CF3D3DF2}">
            <x14:dataBar minLength="0" maxLength="100" border="1" negativeBarBorderColorSameAsPositive="0">
              <x14:cfvo type="autoMin"/>
              <x14:cfvo type="autoMax"/>
              <x14:borderColor rgb="FF008AEF"/>
              <x14:negativeFillColor rgb="FFFF0000"/>
              <x14:negativeBorderColor rgb="FFFF0000"/>
              <x14:axisColor rgb="FF000000"/>
            </x14:dataBar>
          </x14:cfRule>
          <xm:sqref>E7:F27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workbookViewId="0">
      <selection activeCell="I22" sqref="I22"/>
    </sheetView>
  </sheetViews>
  <sheetFormatPr defaultColWidth="9.140625" defaultRowHeight="12.75" x14ac:dyDescent="0.2"/>
  <cols>
    <col min="1" max="1" width="9.140625" style="3"/>
    <col min="2" max="2" width="4.28515625" style="3" customWidth="1"/>
    <col min="3" max="3" width="8" style="4" customWidth="1"/>
    <col min="4" max="4" width="18.140625" style="3" customWidth="1"/>
    <col min="5" max="7" width="13.7109375" style="3" customWidth="1"/>
    <col min="8" max="8" width="11.7109375" style="3" customWidth="1"/>
    <col min="9" max="10" width="10.7109375" style="3" customWidth="1"/>
    <col min="11" max="11" width="12.140625" style="3" customWidth="1"/>
    <col min="12" max="12" width="9.140625" style="3" customWidth="1"/>
    <col min="13" max="16384" width="9.140625" style="3"/>
  </cols>
  <sheetData>
    <row r="1" spans="1:16" ht="10.5" customHeight="1" x14ac:dyDescent="0.2"/>
    <row r="2" spans="1:16" ht="25.5" customHeight="1" x14ac:dyDescent="0.2">
      <c r="A2" s="162" t="s">
        <v>101</v>
      </c>
      <c r="B2" s="162"/>
      <c r="C2" s="162"/>
      <c r="D2" s="162"/>
      <c r="E2" s="162"/>
      <c r="F2" s="162"/>
      <c r="G2" s="162"/>
      <c r="H2" s="162"/>
    </row>
    <row r="3" spans="1:16" ht="5.25" customHeight="1" x14ac:dyDescent="0.2">
      <c r="B3" s="73"/>
      <c r="C3" s="73"/>
      <c r="D3" s="73"/>
      <c r="E3" s="73"/>
      <c r="F3" s="73"/>
      <c r="G3" s="73"/>
      <c r="H3" s="21"/>
    </row>
    <row r="4" spans="1:16" x14ac:dyDescent="0.2">
      <c r="B4" s="5" t="s">
        <v>97</v>
      </c>
      <c r="C4" s="6"/>
      <c r="D4" s="5"/>
      <c r="E4" s="5"/>
      <c r="G4" s="111" t="str">
        <f>'T 2.'!H4</f>
        <v>Stanje: 31. listopada 2025.</v>
      </c>
      <c r="H4" s="18"/>
    </row>
    <row r="5" spans="1:16" ht="22.5" x14ac:dyDescent="0.2">
      <c r="B5" s="22" t="s">
        <v>1</v>
      </c>
      <c r="C5" s="150" t="s">
        <v>67</v>
      </c>
      <c r="D5" s="151"/>
      <c r="E5" s="71" t="s">
        <v>2</v>
      </c>
      <c r="F5" s="72" t="s">
        <v>3</v>
      </c>
      <c r="G5" s="72" t="s">
        <v>4</v>
      </c>
      <c r="H5" s="64"/>
    </row>
    <row r="6" spans="1:16" x14ac:dyDescent="0.2">
      <c r="B6" s="14">
        <v>0</v>
      </c>
      <c r="C6" s="152">
        <v>1</v>
      </c>
      <c r="D6" s="153"/>
      <c r="E6" s="56">
        <v>2</v>
      </c>
      <c r="F6" s="56">
        <v>3</v>
      </c>
      <c r="G6" s="56">
        <v>4</v>
      </c>
      <c r="H6" s="62"/>
      <c r="K6" s="162"/>
      <c r="L6" s="162"/>
      <c r="M6" s="162"/>
      <c r="N6" s="162"/>
      <c r="O6" s="162"/>
      <c r="P6" s="162"/>
    </row>
    <row r="7" spans="1:16" x14ac:dyDescent="0.2">
      <c r="B7" s="16" t="s">
        <v>5</v>
      </c>
      <c r="C7" s="154" t="s">
        <v>73</v>
      </c>
      <c r="D7" s="155"/>
      <c r="E7" s="74">
        <v>6310</v>
      </c>
      <c r="F7" s="74">
        <v>4071</v>
      </c>
      <c r="G7" s="75">
        <f>SUM(E7:F7)</f>
        <v>10381</v>
      </c>
      <c r="H7" s="61"/>
    </row>
    <row r="8" spans="1:16" x14ac:dyDescent="0.2">
      <c r="B8" s="16" t="s">
        <v>7</v>
      </c>
      <c r="C8" s="148" t="s">
        <v>74</v>
      </c>
      <c r="D8" s="149"/>
      <c r="E8" s="74">
        <v>2470</v>
      </c>
      <c r="F8" s="74">
        <v>1969</v>
      </c>
      <c r="G8" s="75">
        <f t="shared" ref="G8:G27" si="0">SUM(E8:F8)</f>
        <v>4439</v>
      </c>
      <c r="H8" s="61"/>
    </row>
    <row r="9" spans="1:16" x14ac:dyDescent="0.2">
      <c r="B9" s="16" t="s">
        <v>9</v>
      </c>
      <c r="C9" s="148" t="s">
        <v>75</v>
      </c>
      <c r="D9" s="149"/>
      <c r="E9" s="74">
        <v>1966</v>
      </c>
      <c r="F9" s="74">
        <v>1729</v>
      </c>
      <c r="G9" s="75">
        <f t="shared" si="0"/>
        <v>3695</v>
      </c>
      <c r="H9" s="61"/>
    </row>
    <row r="10" spans="1:16" x14ac:dyDescent="0.2">
      <c r="B10" s="16" t="s">
        <v>11</v>
      </c>
      <c r="C10" s="148" t="s">
        <v>76</v>
      </c>
      <c r="D10" s="149"/>
      <c r="E10" s="74">
        <v>1766</v>
      </c>
      <c r="F10" s="74">
        <v>1386</v>
      </c>
      <c r="G10" s="75">
        <f t="shared" si="0"/>
        <v>3152</v>
      </c>
      <c r="H10" s="61"/>
    </row>
    <row r="11" spans="1:16" x14ac:dyDescent="0.2">
      <c r="B11" s="16" t="s">
        <v>13</v>
      </c>
      <c r="C11" s="148" t="s">
        <v>77</v>
      </c>
      <c r="D11" s="149"/>
      <c r="E11" s="74">
        <v>4552</v>
      </c>
      <c r="F11" s="74">
        <v>3792</v>
      </c>
      <c r="G11" s="75">
        <f t="shared" si="0"/>
        <v>8344</v>
      </c>
      <c r="H11" s="61"/>
    </row>
    <row r="12" spans="1:16" x14ac:dyDescent="0.2">
      <c r="B12" s="16" t="s">
        <v>15</v>
      </c>
      <c r="C12" s="148" t="s">
        <v>78</v>
      </c>
      <c r="D12" s="149"/>
      <c r="E12" s="74">
        <v>1918</v>
      </c>
      <c r="F12" s="74">
        <v>1629</v>
      </c>
      <c r="G12" s="75">
        <f t="shared" si="0"/>
        <v>3547</v>
      </c>
      <c r="H12" s="61"/>
    </row>
    <row r="13" spans="1:16" x14ac:dyDescent="0.2">
      <c r="B13" s="16" t="s">
        <v>17</v>
      </c>
      <c r="C13" s="156" t="s">
        <v>79</v>
      </c>
      <c r="D13" s="157"/>
      <c r="E13" s="74">
        <v>1807</v>
      </c>
      <c r="F13" s="74">
        <v>1437</v>
      </c>
      <c r="G13" s="75">
        <f t="shared" si="0"/>
        <v>3244</v>
      </c>
      <c r="H13" s="61"/>
    </row>
    <row r="14" spans="1:16" x14ac:dyDescent="0.2">
      <c r="B14" s="57" t="s">
        <v>36</v>
      </c>
      <c r="C14" s="148" t="s">
        <v>80</v>
      </c>
      <c r="D14" s="149"/>
      <c r="E14" s="74">
        <v>4540</v>
      </c>
      <c r="F14" s="74">
        <v>4380</v>
      </c>
      <c r="G14" s="75">
        <f t="shared" si="0"/>
        <v>8920</v>
      </c>
      <c r="H14" s="61"/>
      <c r="J14" s="58"/>
    </row>
    <row r="15" spans="1:16" x14ac:dyDescent="0.2">
      <c r="B15" s="57" t="s">
        <v>38</v>
      </c>
      <c r="C15" s="148" t="s">
        <v>81</v>
      </c>
      <c r="D15" s="149"/>
      <c r="E15" s="74">
        <v>616</v>
      </c>
      <c r="F15" s="74">
        <v>588</v>
      </c>
      <c r="G15" s="75">
        <f t="shared" si="0"/>
        <v>1204</v>
      </c>
      <c r="H15" s="61"/>
    </row>
    <row r="16" spans="1:16" x14ac:dyDescent="0.2">
      <c r="B16" s="57" t="s">
        <v>40</v>
      </c>
      <c r="C16" s="148" t="s">
        <v>82</v>
      </c>
      <c r="D16" s="149"/>
      <c r="E16" s="74">
        <v>1046</v>
      </c>
      <c r="F16" s="74">
        <v>955</v>
      </c>
      <c r="G16" s="75">
        <f t="shared" si="0"/>
        <v>2001</v>
      </c>
      <c r="H16" s="61"/>
    </row>
    <row r="17" spans="2:8" x14ac:dyDescent="0.2">
      <c r="B17" s="57" t="s">
        <v>42</v>
      </c>
      <c r="C17" s="148" t="s">
        <v>83</v>
      </c>
      <c r="D17" s="149"/>
      <c r="E17" s="74">
        <v>1057</v>
      </c>
      <c r="F17" s="74">
        <v>832</v>
      </c>
      <c r="G17" s="75">
        <f t="shared" si="0"/>
        <v>1889</v>
      </c>
      <c r="H17" s="61"/>
    </row>
    <row r="18" spans="2:8" x14ac:dyDescent="0.2">
      <c r="B18" s="57" t="s">
        <v>44</v>
      </c>
      <c r="C18" s="148" t="s">
        <v>84</v>
      </c>
      <c r="D18" s="149"/>
      <c r="E18" s="74">
        <v>2533</v>
      </c>
      <c r="F18" s="74">
        <v>1802</v>
      </c>
      <c r="G18" s="75">
        <f t="shared" si="0"/>
        <v>4335</v>
      </c>
      <c r="H18" s="61"/>
    </row>
    <row r="19" spans="2:8" x14ac:dyDescent="0.2">
      <c r="B19" s="57" t="s">
        <v>46</v>
      </c>
      <c r="C19" s="148" t="s">
        <v>85</v>
      </c>
      <c r="D19" s="149"/>
      <c r="E19" s="74">
        <v>2505</v>
      </c>
      <c r="F19" s="74">
        <v>2500</v>
      </c>
      <c r="G19" s="75">
        <f t="shared" si="0"/>
        <v>5005</v>
      </c>
      <c r="H19" s="61"/>
    </row>
    <row r="20" spans="2:8" x14ac:dyDescent="0.2">
      <c r="B20" s="57" t="s">
        <v>48</v>
      </c>
      <c r="C20" s="148" t="s">
        <v>86</v>
      </c>
      <c r="D20" s="149"/>
      <c r="E20" s="74">
        <v>5472</v>
      </c>
      <c r="F20" s="74">
        <v>4437</v>
      </c>
      <c r="G20" s="75">
        <f t="shared" si="0"/>
        <v>9909</v>
      </c>
      <c r="H20" s="61"/>
    </row>
    <row r="21" spans="2:8" x14ac:dyDescent="0.2">
      <c r="B21" s="57" t="s">
        <v>50</v>
      </c>
      <c r="C21" s="148" t="s">
        <v>87</v>
      </c>
      <c r="D21" s="149"/>
      <c r="E21" s="74">
        <v>1291</v>
      </c>
      <c r="F21" s="74">
        <v>1302</v>
      </c>
      <c r="G21" s="75">
        <f t="shared" si="0"/>
        <v>2593</v>
      </c>
      <c r="H21" s="61"/>
    </row>
    <row r="22" spans="2:8" x14ac:dyDescent="0.2">
      <c r="B22" s="57" t="s">
        <v>52</v>
      </c>
      <c r="C22" s="148" t="s">
        <v>88</v>
      </c>
      <c r="D22" s="149"/>
      <c r="E22" s="74">
        <v>2283</v>
      </c>
      <c r="F22" s="74">
        <v>1991</v>
      </c>
      <c r="G22" s="75">
        <f t="shared" si="0"/>
        <v>4274</v>
      </c>
      <c r="H22" s="61"/>
    </row>
    <row r="23" spans="2:8" x14ac:dyDescent="0.2">
      <c r="B23" s="57" t="s">
        <v>54</v>
      </c>
      <c r="C23" s="148" t="s">
        <v>89</v>
      </c>
      <c r="D23" s="149"/>
      <c r="E23" s="74">
        <v>7077</v>
      </c>
      <c r="F23" s="74">
        <v>7147</v>
      </c>
      <c r="G23" s="75">
        <f t="shared" si="0"/>
        <v>14224</v>
      </c>
      <c r="H23" s="61"/>
    </row>
    <row r="24" spans="2:8" x14ac:dyDescent="0.2">
      <c r="B24" s="57" t="s">
        <v>56</v>
      </c>
      <c r="C24" s="148" t="s">
        <v>90</v>
      </c>
      <c r="D24" s="149"/>
      <c r="E24" s="74">
        <v>3446</v>
      </c>
      <c r="F24" s="74">
        <v>3147</v>
      </c>
      <c r="G24" s="75">
        <f t="shared" si="0"/>
        <v>6593</v>
      </c>
      <c r="H24" s="61"/>
    </row>
    <row r="25" spans="2:8" x14ac:dyDescent="0.2">
      <c r="B25" s="57" t="s">
        <v>58</v>
      </c>
      <c r="C25" s="148" t="s">
        <v>91</v>
      </c>
      <c r="D25" s="149"/>
      <c r="E25" s="74">
        <v>1686</v>
      </c>
      <c r="F25" s="74">
        <v>1393</v>
      </c>
      <c r="G25" s="75">
        <f t="shared" si="0"/>
        <v>3079</v>
      </c>
      <c r="H25" s="61"/>
    </row>
    <row r="26" spans="2:8" x14ac:dyDescent="0.2">
      <c r="B26" s="57" t="s">
        <v>60</v>
      </c>
      <c r="C26" s="148" t="s">
        <v>92</v>
      </c>
      <c r="D26" s="149"/>
      <c r="E26" s="74">
        <v>3019</v>
      </c>
      <c r="F26" s="74">
        <v>2193</v>
      </c>
      <c r="G26" s="75">
        <f t="shared" si="0"/>
        <v>5212</v>
      </c>
      <c r="H26" s="61"/>
    </row>
    <row r="27" spans="2:8" x14ac:dyDescent="0.2">
      <c r="B27" s="57" t="s">
        <v>62</v>
      </c>
      <c r="C27" s="148" t="s">
        <v>93</v>
      </c>
      <c r="D27" s="149"/>
      <c r="E27" s="74">
        <v>26019</v>
      </c>
      <c r="F27" s="74">
        <v>25170</v>
      </c>
      <c r="G27" s="75">
        <f t="shared" si="0"/>
        <v>51189</v>
      </c>
      <c r="H27" s="61"/>
    </row>
    <row r="28" spans="2:8" ht="20.25" customHeight="1" x14ac:dyDescent="0.2">
      <c r="B28" s="159" t="s">
        <v>19</v>
      </c>
      <c r="C28" s="160"/>
      <c r="D28" s="161"/>
      <c r="E28" s="76">
        <f>SUM(E7:E27)</f>
        <v>83379</v>
      </c>
      <c r="F28" s="76">
        <f>SUM(F7:F27)</f>
        <v>73850</v>
      </c>
      <c r="G28" s="76">
        <f>SUM(G7:G27)</f>
        <v>157229</v>
      </c>
      <c r="H28" s="62"/>
    </row>
    <row r="29" spans="2:8" x14ac:dyDescent="0.2">
      <c r="B29" s="3" t="s">
        <v>137</v>
      </c>
    </row>
    <row r="54" spans="1:8" ht="24.75" customHeight="1" x14ac:dyDescent="0.2">
      <c r="A54" s="163" t="s">
        <v>98</v>
      </c>
      <c r="B54" s="163"/>
      <c r="C54" s="163"/>
      <c r="D54" s="163"/>
      <c r="E54" s="163"/>
      <c r="F54" s="163"/>
      <c r="G54" s="163"/>
      <c r="H54" s="163"/>
    </row>
    <row r="55" spans="1:8" ht="68.25" customHeight="1" x14ac:dyDescent="0.2">
      <c r="A55" s="164" t="s">
        <v>99</v>
      </c>
      <c r="B55" s="164"/>
      <c r="C55" s="164"/>
      <c r="D55" s="164"/>
      <c r="E55" s="164"/>
      <c r="F55" s="164"/>
      <c r="G55" s="164"/>
      <c r="H55" s="164"/>
    </row>
    <row r="56" spans="1:8" ht="25.5" customHeight="1" x14ac:dyDescent="0.2">
      <c r="A56" s="165" t="s">
        <v>100</v>
      </c>
      <c r="B56" s="165"/>
      <c r="C56" s="165"/>
      <c r="D56" s="165"/>
      <c r="E56" s="165"/>
      <c r="F56" s="165"/>
      <c r="G56" s="165"/>
      <c r="H56" s="165"/>
    </row>
    <row r="57" spans="1:8" x14ac:dyDescent="0.2">
      <c r="A57" s="5" t="s">
        <v>110</v>
      </c>
    </row>
  </sheetData>
  <mergeCells count="29">
    <mergeCell ref="C27:D27"/>
    <mergeCell ref="B28:D28"/>
    <mergeCell ref="A54:H54"/>
    <mergeCell ref="A55:H55"/>
    <mergeCell ref="A56:H56"/>
    <mergeCell ref="C26:D26"/>
    <mergeCell ref="C15:D15"/>
    <mergeCell ref="C16:D16"/>
    <mergeCell ref="C17:D17"/>
    <mergeCell ref="C18:D18"/>
    <mergeCell ref="C19:D19"/>
    <mergeCell ref="C20:D20"/>
    <mergeCell ref="C21:D21"/>
    <mergeCell ref="C22:D22"/>
    <mergeCell ref="C23:D23"/>
    <mergeCell ref="C24:D24"/>
    <mergeCell ref="C25:D25"/>
    <mergeCell ref="K6:P6"/>
    <mergeCell ref="A2:H2"/>
    <mergeCell ref="C14:D14"/>
    <mergeCell ref="C5:D5"/>
    <mergeCell ref="C6:D6"/>
    <mergeCell ref="C7:D7"/>
    <mergeCell ref="C8:D8"/>
    <mergeCell ref="C9:D9"/>
    <mergeCell ref="C10:D10"/>
    <mergeCell ref="C11:D11"/>
    <mergeCell ref="C12:D12"/>
    <mergeCell ref="C13:D13"/>
  </mergeCells>
  <conditionalFormatting sqref="G7:G27">
    <cfRule type="dataBar" priority="12">
      <dataBar>
        <cfvo type="min"/>
        <cfvo type="max"/>
        <color rgb="FF008AEF"/>
      </dataBar>
      <extLst>
        <ext xmlns:x14="http://schemas.microsoft.com/office/spreadsheetml/2009/9/main" uri="{B025F937-C7B1-47D3-B67F-A62EFF666E3E}">
          <x14:id>{4DABD0EC-3375-4F90-93FB-F304A0C4D8FB}</x14:id>
        </ext>
      </extLst>
    </cfRule>
  </conditionalFormatting>
  <conditionalFormatting sqref="E7:F26">
    <cfRule type="dataBar" priority="10">
      <dataBar>
        <cfvo type="min"/>
        <cfvo type="max"/>
        <color rgb="FF008AEF"/>
      </dataBar>
      <extLst>
        <ext xmlns:x14="http://schemas.microsoft.com/office/spreadsheetml/2009/9/main" uri="{B025F937-C7B1-47D3-B67F-A62EFF666E3E}">
          <x14:id>{1D420719-DC1C-4841-B4E5-CB51F65DBE18}</x14:id>
        </ext>
      </extLst>
    </cfRule>
  </conditionalFormatting>
  <conditionalFormatting sqref="G7:G27">
    <cfRule type="dataBar" priority="8">
      <dataBar>
        <cfvo type="min"/>
        <cfvo type="max"/>
        <color rgb="FFFFB628"/>
      </dataBar>
      <extLst>
        <ext xmlns:x14="http://schemas.microsoft.com/office/spreadsheetml/2009/9/main" uri="{B025F937-C7B1-47D3-B67F-A62EFF666E3E}">
          <x14:id>{481A2B16-45A9-4C41-8A87-C969D5FEFF91}</x14:id>
        </ext>
      </extLst>
    </cfRule>
  </conditionalFormatting>
  <conditionalFormatting sqref="E27">
    <cfRule type="dataBar" priority="3">
      <dataBar>
        <cfvo type="min"/>
        <cfvo type="max"/>
        <color rgb="FF008AEF"/>
      </dataBar>
      <extLst>
        <ext xmlns:x14="http://schemas.microsoft.com/office/spreadsheetml/2009/9/main" uri="{B025F937-C7B1-47D3-B67F-A62EFF666E3E}">
          <x14:id>{4E20EBDC-3156-4A08-B7E8-DFFB48F68D4B}</x14:id>
        </ext>
      </extLst>
    </cfRule>
  </conditionalFormatting>
  <conditionalFormatting sqref="F27">
    <cfRule type="dataBar" priority="2">
      <dataBar>
        <cfvo type="min"/>
        <cfvo type="max"/>
        <color rgb="FFFF555A"/>
      </dataBar>
      <extLst>
        <ext xmlns:x14="http://schemas.microsoft.com/office/spreadsheetml/2009/9/main" uri="{B025F937-C7B1-47D3-B67F-A62EFF666E3E}">
          <x14:id>{2674CD45-AE8F-4ADA-8A81-E0D96EB4EAA4}</x14:id>
        </ext>
      </extLst>
    </cfRule>
  </conditionalFormatting>
  <conditionalFormatting sqref="F7:F26">
    <cfRule type="dataBar" priority="1">
      <dataBar>
        <cfvo type="min"/>
        <cfvo type="max"/>
        <color rgb="FFFF555A"/>
      </dataBar>
      <extLst>
        <ext xmlns:x14="http://schemas.microsoft.com/office/spreadsheetml/2009/9/main" uri="{B025F937-C7B1-47D3-B67F-A62EFF666E3E}">
          <x14:id>{9B1A78DE-F50C-4345-A2D9-7C4653DED6C5}</x14:id>
        </ext>
      </extLst>
    </cfRule>
  </conditionalFormatting>
  <pageMargins left="0.51181102362204722" right="0.31496062992125984" top="0.15748031496062992" bottom="0.15748031496062992" header="0.31496062992125984" footer="0.31496062992125984"/>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4DABD0EC-3375-4F90-93FB-F304A0C4D8FB}">
            <x14:dataBar minLength="0" maxLength="100" border="1" negativeBarBorderColorSameAsPositive="0">
              <x14:cfvo type="autoMin"/>
              <x14:cfvo type="autoMax"/>
              <x14:borderColor rgb="FF008AEF"/>
              <x14:negativeFillColor rgb="FFFF0000"/>
              <x14:negativeBorderColor rgb="FFFF0000"/>
              <x14:axisColor rgb="FF000000"/>
            </x14:dataBar>
          </x14:cfRule>
          <xm:sqref>G7:G27</xm:sqref>
        </x14:conditionalFormatting>
        <x14:conditionalFormatting xmlns:xm="http://schemas.microsoft.com/office/excel/2006/main">
          <x14:cfRule type="dataBar" id="{1D420719-DC1C-4841-B4E5-CB51F65DBE18}">
            <x14:dataBar minLength="0" maxLength="100" border="1" negativeBarBorderColorSameAsPositive="0">
              <x14:cfvo type="autoMin"/>
              <x14:cfvo type="autoMax"/>
              <x14:borderColor rgb="FF008AEF"/>
              <x14:negativeFillColor rgb="FFFF0000"/>
              <x14:negativeBorderColor rgb="FFFF0000"/>
              <x14:axisColor rgb="FF000000"/>
            </x14:dataBar>
          </x14:cfRule>
          <xm:sqref>E7:F26</xm:sqref>
        </x14:conditionalFormatting>
        <x14:conditionalFormatting xmlns:xm="http://schemas.microsoft.com/office/excel/2006/main">
          <x14:cfRule type="dataBar" id="{481A2B16-45A9-4C41-8A87-C969D5FEFF91}">
            <x14:dataBar minLength="0" maxLength="100" border="1" negativeBarBorderColorSameAsPositive="0">
              <x14:cfvo type="autoMin"/>
              <x14:cfvo type="autoMax"/>
              <x14:borderColor rgb="FFFFB628"/>
              <x14:negativeFillColor rgb="FFFF0000"/>
              <x14:negativeBorderColor rgb="FFFF0000"/>
              <x14:axisColor rgb="FF000000"/>
            </x14:dataBar>
          </x14:cfRule>
          <xm:sqref>G7:G27</xm:sqref>
        </x14:conditionalFormatting>
        <x14:conditionalFormatting xmlns:xm="http://schemas.microsoft.com/office/excel/2006/main">
          <x14:cfRule type="dataBar" id="{4E20EBDC-3156-4A08-B7E8-DFFB48F68D4B}">
            <x14:dataBar minLength="0" maxLength="100" border="1" negativeBarBorderColorSameAsPositive="0">
              <x14:cfvo type="autoMin"/>
              <x14:cfvo type="autoMax"/>
              <x14:borderColor rgb="FF008AEF"/>
              <x14:negativeFillColor rgb="FFFF0000"/>
              <x14:negativeBorderColor rgb="FFFF0000"/>
              <x14:axisColor rgb="FF000000"/>
            </x14:dataBar>
          </x14:cfRule>
          <xm:sqref>E27</xm:sqref>
        </x14:conditionalFormatting>
        <x14:conditionalFormatting xmlns:xm="http://schemas.microsoft.com/office/excel/2006/main">
          <x14:cfRule type="dataBar" id="{2674CD45-AE8F-4ADA-8A81-E0D96EB4EAA4}">
            <x14:dataBar minLength="0" maxLength="100" border="1" negativeBarBorderColorSameAsPositive="0">
              <x14:cfvo type="autoMin"/>
              <x14:cfvo type="autoMax"/>
              <x14:borderColor rgb="FFFF555A"/>
              <x14:negativeFillColor rgb="FFFF0000"/>
              <x14:negativeBorderColor rgb="FFFF0000"/>
              <x14:axisColor rgb="FF000000"/>
            </x14:dataBar>
          </x14:cfRule>
          <xm:sqref>F27</xm:sqref>
        </x14:conditionalFormatting>
        <x14:conditionalFormatting xmlns:xm="http://schemas.microsoft.com/office/excel/2006/main">
          <x14:cfRule type="dataBar" id="{9B1A78DE-F50C-4345-A2D9-7C4653DED6C5}">
            <x14:dataBar minLength="0" maxLength="100" border="1" negativeBarBorderColorSameAsPositive="0">
              <x14:cfvo type="autoMin"/>
              <x14:cfvo type="autoMax"/>
              <x14:borderColor rgb="FFFF555A"/>
              <x14:negativeFillColor rgb="FFFF0000"/>
              <x14:negativeBorderColor rgb="FFFF0000"/>
              <x14:axisColor rgb="FF000000"/>
            </x14:dataBar>
          </x14:cfRule>
          <xm:sqref>F7:F26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7</vt:i4>
      </vt:variant>
    </vt:vector>
  </HeadingPairs>
  <TitlesOfParts>
    <vt:vector size="14" baseType="lpstr">
      <vt:lpstr>T 1.</vt:lpstr>
      <vt:lpstr>T 2.</vt:lpstr>
      <vt:lpstr>T 3.</vt:lpstr>
      <vt:lpstr>T 4.</vt:lpstr>
      <vt:lpstr>T 5.</vt:lpstr>
      <vt:lpstr>T 6.</vt:lpstr>
      <vt:lpstr>T 7.</vt:lpstr>
      <vt:lpstr>'T 1.'!Podrucje_ispisa</vt:lpstr>
      <vt:lpstr>'T 2.'!Podrucje_ispisa</vt:lpstr>
      <vt:lpstr>'T 3.'!Podrucje_ispisa</vt:lpstr>
      <vt:lpstr>'T 4.'!Podrucje_ispisa</vt:lpstr>
      <vt:lpstr>'T 5.'!Podrucje_ispisa</vt:lpstr>
      <vt:lpstr>'T 6.'!Podrucje_ispisa</vt:lpstr>
      <vt:lpstr>'T 7.'!Podrucje_ispisa</vt:lpstr>
    </vt:vector>
  </TitlesOfParts>
  <Company>HZMO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Sanja Poric Jakopinec;Gordana Živec Šašić</dc:creator>
  <cp:lastModifiedBy>Tomislav Oštarić</cp:lastModifiedBy>
  <cp:lastPrinted>2025-11-12T07:39:02Z</cp:lastPrinted>
  <dcterms:created xsi:type="dcterms:W3CDTF">2016-10-06T08:05:06Z</dcterms:created>
  <dcterms:modified xsi:type="dcterms:W3CDTF">2025-11-12T07:39:27Z</dcterms:modified>
</cp:coreProperties>
</file>