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5\"/>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8" i="7" l="1"/>
  <c r="F9" i="7"/>
  <c r="F10" i="7"/>
  <c r="F11" i="7"/>
  <c r="F12" i="7"/>
  <c r="F13" i="7"/>
  <c r="F14" i="7"/>
  <c r="F15" i="7"/>
  <c r="F16" i="7"/>
  <c r="F17" i="7"/>
  <c r="F18" i="7"/>
  <c r="F19" i="7"/>
  <c r="F20" i="7"/>
  <c r="F21" i="7"/>
  <c r="F22" i="7"/>
  <c r="F23" i="7"/>
  <c r="F24" i="7"/>
  <c r="F25" i="7"/>
  <c r="F26" i="7"/>
  <c r="F27" i="7"/>
  <c r="F7" i="7"/>
  <c r="F6" i="7"/>
  <c r="G8" i="8"/>
  <c r="G9" i="8"/>
  <c r="G10" i="8"/>
  <c r="G11" i="8"/>
  <c r="G12" i="8"/>
  <c r="G13" i="8"/>
  <c r="G14" i="8"/>
  <c r="G15" i="8"/>
  <c r="G16" i="8"/>
  <c r="G17" i="8"/>
  <c r="G18" i="8"/>
  <c r="G19" i="8"/>
  <c r="G20" i="8"/>
  <c r="G21" i="8"/>
  <c r="G22" i="8"/>
  <c r="G23" i="8"/>
  <c r="G24" i="8"/>
  <c r="G25" i="8"/>
  <c r="G26" i="8"/>
  <c r="G27" i="8"/>
  <c r="G7" i="8"/>
  <c r="G8" i="6" l="1"/>
  <c r="G9" i="6"/>
  <c r="G10" i="6"/>
  <c r="G11" i="6"/>
  <c r="G12" i="6"/>
  <c r="G13" i="6"/>
  <c r="G14" i="6"/>
  <c r="G15" i="6"/>
  <c r="G16" i="6"/>
  <c r="G17" i="6"/>
  <c r="G18" i="6"/>
  <c r="G19" i="6"/>
  <c r="G20" i="6"/>
  <c r="G21" i="6"/>
  <c r="G22" i="6"/>
  <c r="G23" i="6"/>
  <c r="G24" i="6"/>
  <c r="G25" i="6"/>
  <c r="G26" i="6"/>
  <c r="G27" i="6"/>
  <c r="G7" i="6"/>
  <c r="F7" i="5"/>
  <c r="F8" i="5"/>
  <c r="F9" i="5"/>
  <c r="F10" i="5"/>
  <c r="F11" i="5"/>
  <c r="F12" i="5"/>
  <c r="F13" i="5"/>
  <c r="F14" i="5"/>
  <c r="F15" i="5"/>
  <c r="F16" i="5"/>
  <c r="F17" i="5"/>
  <c r="F18" i="5"/>
  <c r="F19" i="5"/>
  <c r="F20" i="5"/>
  <c r="F21" i="5"/>
  <c r="F22" i="5"/>
  <c r="F23" i="5"/>
  <c r="F24" i="5"/>
  <c r="F25" i="5"/>
  <c r="F26" i="5"/>
  <c r="F27" i="5"/>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7" i="3"/>
  <c r="G18" i="3"/>
  <c r="G19" i="3"/>
  <c r="G20" i="3"/>
  <c r="G21" i="3"/>
  <c r="G22" i="3"/>
  <c r="G23" i="3"/>
  <c r="G24" i="3"/>
  <c r="G25" i="3"/>
  <c r="G26" i="3"/>
  <c r="G27" i="3"/>
  <c r="G28" i="3"/>
  <c r="G7" i="3"/>
  <c r="D28" i="7" l="1"/>
  <c r="F28" i="7" s="1"/>
  <c r="E28" i="7"/>
  <c r="H8" i="2"/>
  <c r="H9" i="2"/>
  <c r="H10" i="2"/>
  <c r="H11" i="2"/>
  <c r="H12" i="2"/>
  <c r="H13" i="2"/>
  <c r="H7" i="2"/>
  <c r="F9" i="1"/>
  <c r="F10" i="1"/>
  <c r="F11" i="1"/>
  <c r="F12" i="1"/>
  <c r="F13" i="1"/>
  <c r="F14" i="1"/>
  <c r="F8" i="1"/>
  <c r="G28" i="8" l="1"/>
  <c r="F28" i="8"/>
  <c r="E28" i="8"/>
  <c r="F28" i="6"/>
  <c r="G28" i="6"/>
  <c r="E28" i="6"/>
  <c r="E28" i="5" l="1"/>
  <c r="F28" i="5"/>
  <c r="D28" i="5"/>
  <c r="E28" i="4"/>
  <c r="F28" i="4"/>
  <c r="G28" i="4"/>
  <c r="H28" i="4"/>
  <c r="I28" i="4"/>
  <c r="J28" i="4"/>
  <c r="K28" i="4"/>
  <c r="D28" i="4"/>
  <c r="F29" i="3"/>
  <c r="G29" i="3"/>
  <c r="E29" i="3"/>
  <c r="E14" i="2" l="1"/>
  <c r="F14" i="2"/>
  <c r="G14" i="2"/>
  <c r="H14" i="2"/>
  <c r="D14" i="2"/>
  <c r="E15" i="1"/>
  <c r="F15" i="1"/>
  <c r="D15" i="1"/>
  <c r="G4" i="8" l="1"/>
  <c r="F3" i="7"/>
  <c r="G4" i="6"/>
  <c r="F3" i="5"/>
  <c r="M28" i="3" l="1"/>
  <c r="M29"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<sst xmlns="http://schemas.openxmlformats.org/spreadsheetml/2006/main" count="439" uniqueCount="140">
  <si>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</si>
  <si>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</si>
  <si>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</si>
  <si>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</si>
  <si>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</si>
  <si>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</si>
  <si>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</si>
  <si>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</si>
  <si>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</si>
  <si>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</si>
  <si>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</si>
  <si>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</si>
  <si>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</si>
  <si>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</si>
  <si>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</si>
  <si>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</si>
  <si>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</si>
  <si>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</si>
  <si>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</si>
  <si>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</si>
  <si>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</si>
  <si>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</si>
  <si>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</si>
  <si>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</si>
  <si>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</si>
  <si>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</si>
  <si>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</si>
  <si>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</si>
  <si>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</si>
  <si>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</si>
  <si>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</si>
  <si>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</si>
  <si>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</si>
  <si>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</si>
  <si>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</si>
  <si>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</si>
  <si>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</si>
  <si>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</si>
  <si>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</si>
  <si>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</si>
  <si>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</si>
  <si>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</si>
  <si>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</si>
  <si>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</si>
  <si>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</si>
  <si>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</si>
  <si>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</si>
  <si>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</si>
  <si>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</si>
  <si>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</si>
  <si>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</si>
  <si>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</si>
  <si>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</si>
  <si>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</si>
  <si>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</si>
  <si>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</si>
  <si>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</si>
  <si>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</si>
  <si>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</si>
  <si>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</si>
  <si>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</si>
  <si>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</si>
  <si>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</si>
  <si>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</si>
  <si>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</si>
  <si>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</si>
  <si>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</si>
  <si>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</si>
  <si>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</si>
  <si>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</si>
  <si>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</si>
  <si>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</si>
  <si>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</si>
  <si>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</si>
  <si>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</si>
  <si>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</si>
  <si>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</si>
  <si>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</si>
  <si>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</si>
  <si>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</si>
  <si>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</si>
  <si>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</si>
  <si>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</si>
  <si>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</si>
  <si>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</si>
  <si>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</si>
  <si>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</si>
  <si>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</si>
  <si>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</si>
  <si>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</si>
  <si>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</si>
  <si>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</si>
  <si>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</si>
  <si>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</si>
  <si>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</si>
  <si>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</si>
  <si>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</si>
  <si>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</si>
  <si>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</si>
  <si>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</si>
  <si>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</si>
  <si>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</si>
  <si>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</si>
  <si>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</si>
  <si>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</si>
  <si>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</si>
  <si>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</si>
  <si>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</si>
  <si>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</si>
  <si>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</si>
  <si>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</si>
  <si>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</si>
  <si>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</si>
  <si>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</si>
  <si>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</si>
  <si>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</si>
  <si>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</si>
  <si>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</si>
  <si>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</si>
  <si>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</si>
  <si>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</si>
  <si>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</si>
  <si>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</si>
  <si>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</si>
  <si>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</si>
  <si>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</si>
  <si>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</si>
  <si>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</si>
  <si>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</si>
  <si>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</si>
  <si>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</si>
  <si>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</si>
  <si>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</si>
  <si>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</si>
  <si>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</si>
  <si>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</si>
  <si>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Od siječnja 2025. mjera je ugašena.</t>
  </si>
  <si>
    <r>
      <t>U slučaju zapošljavanja navedenih osoba ne postoji obveza obračunavanja i plaćanja doprinosa na osnovicu, i to doprinosa za zdravstveno osiguranje (16,5%) u trajanju </t>
    </r>
    <r>
      <rPr>
        <b/>
        <sz val="9"/>
        <color theme="1"/>
        <rFont val="Calibri"/>
        <family val="2"/>
        <charset val="238"/>
        <scheme val="minor"/>
      </rPr>
      <t>do pet godina</t>
    </r>
    <r>
      <rPr>
        <sz val="9"/>
        <color theme="1"/>
        <rFont val="Calibri"/>
        <family val="2"/>
        <charset val="238"/>
        <scheme val="minor"/>
      </rPr>
      <t>.</t>
    </r>
  </si>
  <si>
    <t>Stanje
31. ožujka 2025.</t>
  </si>
  <si>
    <t>Stanje: 31. ožujka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</si>
</sst>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1"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7" fillId="0" borderId="0" xfId="0" applyFont="1" applyAlignment="1">
      <alignment vertical="center" wrapText="1"/>
    </xf>
    <xf numFmtId="0" fontId="47"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 fillId="0" borderId="0" xfId="0" applyFont="1" applyAlignment="1">
      <alignment horizontal="justify" vertical="center" wrapText="1"/>
    </xf>
    <xf numFmtId="0" fontId="2" fillId="0" borderId="0" xfId="0" applyFont="1" applyAlignment="1">
      <alignment horizontal="justify" wrapText="1"/>
    </xf>
    <xf numFmtId="0" fontId="50" fillId="0" borderId="13" xfId="0" applyFont="1" applyBorder="1" applyAlignment="1">
      <alignment horizontal="justify" vertical="justify" wrapText="1"/>
    </xf>
    <xf numFmtId="0" fontId="50"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49" fillId="0" borderId="0" xfId="0" applyFont="1" applyAlignment="1">
      <alignment horizontal="left" wrapText="1"/>
    </xf>
    <xf numFmtId="0" fontId="22" fillId="0" borderId="0" xfId="0" applyFont="1" applyAlignment="1">
      <alignment horizontal="center" wrapText="1"/>
    </xf>
    <xf numFmtId="0" fontId="49"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39"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1486913</c:v>
                </c:pt>
                <c:pt idx="1">
                  <c:v>105622</c:v>
                </c:pt>
                <c:pt idx="2">
                  <c:v>86145</c:v>
                </c:pt>
                <c:pt idx="3">
                  <c:v>17610</c:v>
                </c:pt>
                <c:pt idx="4">
                  <c:v>17967</c:v>
                </c:pt>
                <c:pt idx="5">
                  <c:v>174</c:v>
                </c:pt>
                <c:pt idx="6">
                  <c:v>5781</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725005</c:v>
                </c:pt>
                <c:pt idx="1">
                  <c:v>469791</c:v>
                </c:pt>
                <c:pt idx="2">
                  <c:v>376637</c:v>
                </c:pt>
                <c:pt idx="3">
                  <c:v>148779</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916094</c:v>
                </c:pt>
                <c:pt idx="1">
                  <c:v>804118</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101924</c:v>
                </c:pt>
                <c:pt idx="1">
                  <c:v>42044</c:v>
                </c:pt>
                <c:pt idx="2">
                  <c:v>45045</c:v>
                </c:pt>
                <c:pt idx="3">
                  <c:v>39555</c:v>
                </c:pt>
                <c:pt idx="4">
                  <c:v>71221</c:v>
                </c:pt>
                <c:pt idx="5">
                  <c:v>38099</c:v>
                </c:pt>
                <c:pt idx="6">
                  <c:v>34055</c:v>
                </c:pt>
                <c:pt idx="7">
                  <c:v>124110</c:v>
                </c:pt>
                <c:pt idx="8">
                  <c:v>17065</c:v>
                </c:pt>
                <c:pt idx="9">
                  <c:v>23142</c:v>
                </c:pt>
                <c:pt idx="10">
                  <c:v>20764</c:v>
                </c:pt>
                <c:pt idx="11">
                  <c:v>46325</c:v>
                </c:pt>
                <c:pt idx="12">
                  <c:v>66029</c:v>
                </c:pt>
                <c:pt idx="13">
                  <c:v>97126</c:v>
                </c:pt>
                <c:pt idx="14">
                  <c:v>36371</c:v>
                </c:pt>
                <c:pt idx="15">
                  <c:v>47070</c:v>
                </c:pt>
                <c:pt idx="16">
                  <c:v>171869</c:v>
                </c:pt>
                <c:pt idx="17">
                  <c:v>99602</c:v>
                </c:pt>
                <c:pt idx="18">
                  <c:v>50215</c:v>
                </c:pt>
                <c:pt idx="19">
                  <c:v>44588</c:v>
                </c:pt>
                <c:pt idx="20">
                  <c:v>503993</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515</c:v>
                </c:pt>
                <c:pt idx="1">
                  <c:v>84</c:v>
                </c:pt>
                <c:pt idx="2">
                  <c:v>3196</c:v>
                </c:pt>
                <c:pt idx="3">
                  <c:v>73</c:v>
                </c:pt>
                <c:pt idx="4">
                  <c:v>400</c:v>
                </c:pt>
                <c:pt idx="5">
                  <c:v>3224</c:v>
                </c:pt>
                <c:pt idx="6">
                  <c:v>3374</c:v>
                </c:pt>
                <c:pt idx="7">
                  <c:v>2715</c:v>
                </c:pt>
                <c:pt idx="8">
                  <c:v>879</c:v>
                </c:pt>
                <c:pt idx="9">
                  <c:v>411</c:v>
                </c:pt>
                <c:pt idx="10">
                  <c:v>130</c:v>
                </c:pt>
                <c:pt idx="11">
                  <c:v>255</c:v>
                </c:pt>
                <c:pt idx="12">
                  <c:v>2423</c:v>
                </c:pt>
                <c:pt idx="13">
                  <c:v>2654</c:v>
                </c:pt>
                <c:pt idx="14">
                  <c:v>68</c:v>
                </c:pt>
                <c:pt idx="15">
                  <c:v>344</c:v>
                </c:pt>
                <c:pt idx="16">
                  <c:v>649</c:v>
                </c:pt>
                <c:pt idx="17">
                  <c:v>308</c:v>
                </c:pt>
                <c:pt idx="18">
                  <c:v>343</c:v>
                </c:pt>
                <c:pt idx="19">
                  <c:v>11</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221</c:v>
                </c:pt>
                <c:pt idx="1">
                  <c:v>11</c:v>
                </c:pt>
                <c:pt idx="2">
                  <c:v>1183</c:v>
                </c:pt>
                <c:pt idx="3">
                  <c:v>8</c:v>
                </c:pt>
                <c:pt idx="4">
                  <c:v>53</c:v>
                </c:pt>
                <c:pt idx="5">
                  <c:v>452</c:v>
                </c:pt>
                <c:pt idx="6">
                  <c:v>2374</c:v>
                </c:pt>
                <c:pt idx="7">
                  <c:v>239</c:v>
                </c:pt>
                <c:pt idx="8">
                  <c:v>956</c:v>
                </c:pt>
                <c:pt idx="9">
                  <c:v>192</c:v>
                </c:pt>
                <c:pt idx="10">
                  <c:v>102</c:v>
                </c:pt>
                <c:pt idx="11">
                  <c:v>202</c:v>
                </c:pt>
                <c:pt idx="12">
                  <c:v>1937</c:v>
                </c:pt>
                <c:pt idx="13">
                  <c:v>1098</c:v>
                </c:pt>
                <c:pt idx="14">
                  <c:v>75</c:v>
                </c:pt>
                <c:pt idx="15">
                  <c:v>622</c:v>
                </c:pt>
                <c:pt idx="16">
                  <c:v>1471</c:v>
                </c:pt>
                <c:pt idx="17">
                  <c:v>153</c:v>
                </c:pt>
                <c:pt idx="18">
                  <c:v>473</c:v>
                </c:pt>
                <c:pt idx="19">
                  <c:v>19</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1414</c:v>
                </c:pt>
                <c:pt idx="1">
                  <c:v>488</c:v>
                </c:pt>
                <c:pt idx="2">
                  <c:v>490</c:v>
                </c:pt>
                <c:pt idx="3">
                  <c:v>616</c:v>
                </c:pt>
                <c:pt idx="4">
                  <c:v>780</c:v>
                </c:pt>
                <c:pt idx="5">
                  <c:v>318</c:v>
                </c:pt>
                <c:pt idx="6">
                  <c:v>385</c:v>
                </c:pt>
                <c:pt idx="7">
                  <c:v>2048</c:v>
                </c:pt>
                <c:pt idx="8">
                  <c:v>180</c:v>
                </c:pt>
                <c:pt idx="9">
                  <c:v>228</c:v>
                </c:pt>
                <c:pt idx="10">
                  <c:v>226</c:v>
                </c:pt>
                <c:pt idx="11">
                  <c:v>591</c:v>
                </c:pt>
                <c:pt idx="12">
                  <c:v>794</c:v>
                </c:pt>
                <c:pt idx="13">
                  <c:v>1178</c:v>
                </c:pt>
                <c:pt idx="14">
                  <c:v>410</c:v>
                </c:pt>
                <c:pt idx="15">
                  <c:v>482</c:v>
                </c:pt>
                <c:pt idx="16">
                  <c:v>2466</c:v>
                </c:pt>
                <c:pt idx="17">
                  <c:v>1461</c:v>
                </c:pt>
                <c:pt idx="18">
                  <c:v>602</c:v>
                </c:pt>
                <c:pt idx="19">
                  <c:v>547</c:v>
                </c:pt>
                <c:pt idx="20">
                  <c:v>6356</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724</c:v>
                </c:pt>
                <c:pt idx="1">
                  <c:v>283</c:v>
                </c:pt>
                <c:pt idx="2">
                  <c:v>275</c:v>
                </c:pt>
                <c:pt idx="3">
                  <c:v>303</c:v>
                </c:pt>
                <c:pt idx="4">
                  <c:v>462</c:v>
                </c:pt>
                <c:pt idx="5">
                  <c:v>198</c:v>
                </c:pt>
                <c:pt idx="6">
                  <c:v>179</c:v>
                </c:pt>
                <c:pt idx="7">
                  <c:v>1226</c:v>
                </c:pt>
                <c:pt idx="8">
                  <c:v>80</c:v>
                </c:pt>
                <c:pt idx="9">
                  <c:v>132</c:v>
                </c:pt>
                <c:pt idx="10">
                  <c:v>94</c:v>
                </c:pt>
                <c:pt idx="11">
                  <c:v>220</c:v>
                </c:pt>
                <c:pt idx="12">
                  <c:v>339</c:v>
                </c:pt>
                <c:pt idx="13">
                  <c:v>480</c:v>
                </c:pt>
                <c:pt idx="14">
                  <c:v>235</c:v>
                </c:pt>
                <c:pt idx="15">
                  <c:v>210</c:v>
                </c:pt>
                <c:pt idx="16">
                  <c:v>1197</c:v>
                </c:pt>
                <c:pt idx="17">
                  <c:v>977</c:v>
                </c:pt>
                <c:pt idx="18">
                  <c:v>332</c:v>
                </c:pt>
                <c:pt idx="19">
                  <c:v>277</c:v>
                </c:pt>
                <c:pt idx="20">
                  <c:v>3621</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2595</c:v>
                </c:pt>
                <c:pt idx="1">
                  <c:v>358</c:v>
                </c:pt>
                <c:pt idx="2">
                  <c:v>20060</c:v>
                </c:pt>
                <c:pt idx="3">
                  <c:v>1149</c:v>
                </c:pt>
                <c:pt idx="4">
                  <c:v>1099</c:v>
                </c:pt>
                <c:pt idx="5">
                  <c:v>12981</c:v>
                </c:pt>
                <c:pt idx="6">
                  <c:v>15233</c:v>
                </c:pt>
                <c:pt idx="7">
                  <c:v>6336</c:v>
                </c:pt>
                <c:pt idx="8">
                  <c:v>6462</c:v>
                </c:pt>
                <c:pt idx="9">
                  <c:v>9050</c:v>
                </c:pt>
                <c:pt idx="10">
                  <c:v>1347</c:v>
                </c:pt>
                <c:pt idx="11">
                  <c:v>877</c:v>
                </c:pt>
                <c:pt idx="12">
                  <c:v>6997</c:v>
                </c:pt>
                <c:pt idx="13">
                  <c:v>2859</c:v>
                </c:pt>
                <c:pt idx="14">
                  <c:v>4276</c:v>
                </c:pt>
                <c:pt idx="15">
                  <c:v>664</c:v>
                </c:pt>
                <c:pt idx="16">
                  <c:v>4585</c:v>
                </c:pt>
                <c:pt idx="17">
                  <c:v>1346</c:v>
                </c:pt>
                <c:pt idx="18">
                  <c:v>1259</c:v>
                </c:pt>
                <c:pt idx="19">
                  <c:v>22</c:v>
                </c:pt>
                <c:pt idx="20">
                  <c:v>12</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1236</c:v>
                </c:pt>
                <c:pt idx="1">
                  <c:v>37</c:v>
                </c:pt>
                <c:pt idx="2">
                  <c:v>9411</c:v>
                </c:pt>
                <c:pt idx="3">
                  <c:v>333</c:v>
                </c:pt>
                <c:pt idx="4">
                  <c:v>400</c:v>
                </c:pt>
                <c:pt idx="5">
                  <c:v>2037</c:v>
                </c:pt>
                <c:pt idx="6">
                  <c:v>16534</c:v>
                </c:pt>
                <c:pt idx="7">
                  <c:v>2157</c:v>
                </c:pt>
                <c:pt idx="8">
                  <c:v>6879</c:v>
                </c:pt>
                <c:pt idx="9">
                  <c:v>5042</c:v>
                </c:pt>
                <c:pt idx="10">
                  <c:v>2817</c:v>
                </c:pt>
                <c:pt idx="11">
                  <c:v>499</c:v>
                </c:pt>
                <c:pt idx="12">
                  <c:v>8169</c:v>
                </c:pt>
                <c:pt idx="13">
                  <c:v>2469</c:v>
                </c:pt>
                <c:pt idx="14">
                  <c:v>3747</c:v>
                </c:pt>
                <c:pt idx="15">
                  <c:v>3622</c:v>
                </c:pt>
                <c:pt idx="16">
                  <c:v>14108</c:v>
                </c:pt>
                <c:pt idx="17">
                  <c:v>1871</c:v>
                </c:pt>
                <c:pt idx="18">
                  <c:v>4239</c:v>
                </c:pt>
                <c:pt idx="19">
                  <c:v>108</c:v>
                </c:pt>
                <c:pt idx="20">
                  <c:v>21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7565</c:v>
                </c:pt>
                <c:pt idx="1">
                  <c:v>2912</c:v>
                </c:pt>
                <c:pt idx="2">
                  <c:v>2343</c:v>
                </c:pt>
                <c:pt idx="3">
                  <c:v>2082</c:v>
                </c:pt>
                <c:pt idx="4">
                  <c:v>5557</c:v>
                </c:pt>
                <c:pt idx="5">
                  <c:v>2303</c:v>
                </c:pt>
                <c:pt idx="6">
                  <c:v>2155</c:v>
                </c:pt>
                <c:pt idx="7">
                  <c:v>5420</c:v>
                </c:pt>
                <c:pt idx="8">
                  <c:v>721</c:v>
                </c:pt>
                <c:pt idx="9">
                  <c:v>1324</c:v>
                </c:pt>
                <c:pt idx="10">
                  <c:v>1239</c:v>
                </c:pt>
                <c:pt idx="11">
                  <c:v>3098</c:v>
                </c:pt>
                <c:pt idx="12">
                  <c:v>3029</c:v>
                </c:pt>
                <c:pt idx="13">
                  <c:v>6508</c:v>
                </c:pt>
                <c:pt idx="14">
                  <c:v>1557</c:v>
                </c:pt>
                <c:pt idx="15">
                  <c:v>2640</c:v>
                </c:pt>
                <c:pt idx="16">
                  <c:v>8342</c:v>
                </c:pt>
                <c:pt idx="17">
                  <c:v>4086</c:v>
                </c:pt>
                <c:pt idx="18">
                  <c:v>1910</c:v>
                </c:pt>
                <c:pt idx="19">
                  <c:v>3513</c:v>
                </c:pt>
                <c:pt idx="20">
                  <c:v>31358</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4834</c:v>
                </c:pt>
                <c:pt idx="1">
                  <c:v>2230</c:v>
                </c:pt>
                <c:pt idx="2">
                  <c:v>2017</c:v>
                </c:pt>
                <c:pt idx="3">
                  <c:v>1624</c:v>
                </c:pt>
                <c:pt idx="4">
                  <c:v>4294</c:v>
                </c:pt>
                <c:pt idx="5">
                  <c:v>1884</c:v>
                </c:pt>
                <c:pt idx="6">
                  <c:v>1676</c:v>
                </c:pt>
                <c:pt idx="7">
                  <c:v>5130</c:v>
                </c:pt>
                <c:pt idx="8">
                  <c:v>671</c:v>
                </c:pt>
                <c:pt idx="9">
                  <c:v>1104</c:v>
                </c:pt>
                <c:pt idx="10">
                  <c:v>940</c:v>
                </c:pt>
                <c:pt idx="11">
                  <c:v>2058</c:v>
                </c:pt>
                <c:pt idx="12">
                  <c:v>2927</c:v>
                </c:pt>
                <c:pt idx="13">
                  <c:v>5113</c:v>
                </c:pt>
                <c:pt idx="14">
                  <c:v>1519</c:v>
                </c:pt>
                <c:pt idx="15">
                  <c:v>2251</c:v>
                </c:pt>
                <c:pt idx="16">
                  <c:v>8178</c:v>
                </c:pt>
                <c:pt idx="17">
                  <c:v>3668</c:v>
                </c:pt>
                <c:pt idx="18">
                  <c:v>1568</c:v>
                </c:pt>
                <c:pt idx="19">
                  <c:v>2486</c:v>
                </c:pt>
                <c:pt idx="20">
                  <c:v>29632</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6" t="s">
        <v>130</v>
      </c>
      <c r="C2" s="126"/>
      <c r="D2" s="126"/>
      <c r="E2" s="126"/>
      <c r="F2" s="126"/>
      <c r="G2" s="21"/>
      <c r="H2" s="21"/>
      <c r="I2" s="46"/>
      <c r="J2" s="47"/>
    </row>
    <row r="3" spans="1:12" ht="13.5" customHeight="1" x14ac:dyDescent="0.2"/>
    <row r="4" spans="1:12" x14ac:dyDescent="0.2">
      <c r="B4" s="5" t="s">
        <v>116</v>
      </c>
      <c r="C4" s="5"/>
      <c r="D4" s="5"/>
      <c r="E4" s="5"/>
      <c r="F4" s="5"/>
      <c r="I4" s="48"/>
    </row>
    <row r="5" spans="1:12" ht="25.5" customHeight="1" x14ac:dyDescent="0.2">
      <c r="B5" s="127" t="s">
        <v>1</v>
      </c>
      <c r="C5" s="129" t="s">
        <v>131</v>
      </c>
      <c r="D5" s="131" t="s">
        <v>138</v>
      </c>
      <c r="E5" s="132"/>
      <c r="F5" s="133"/>
    </row>
    <row r="6" spans="1:12" ht="15.75" customHeight="1" x14ac:dyDescent="0.2">
      <c r="B6" s="128"/>
      <c r="C6" s="130"/>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779779</v>
      </c>
      <c r="E8" s="103">
        <v>707134</v>
      </c>
      <c r="F8" s="104">
        <f>SUM(D8:E8)</f>
        <v>1486913</v>
      </c>
      <c r="H8" s="29"/>
      <c r="J8" s="53"/>
      <c r="L8" s="31"/>
    </row>
    <row r="9" spans="1:12" ht="15" customHeight="1" x14ac:dyDescent="0.2">
      <c r="B9" s="39" t="s">
        <v>7</v>
      </c>
      <c r="C9" s="40" t="s">
        <v>8</v>
      </c>
      <c r="D9" s="105">
        <v>54867</v>
      </c>
      <c r="E9" s="105">
        <v>50755</v>
      </c>
      <c r="F9" s="106">
        <f t="shared" ref="F9:F14" si="0">SUM(D9:E9)</f>
        <v>105622</v>
      </c>
      <c r="H9" s="29"/>
      <c r="J9" s="53"/>
      <c r="L9" s="31"/>
    </row>
    <row r="10" spans="1:12" ht="15" customHeight="1" x14ac:dyDescent="0.2">
      <c r="B10" s="39" t="s">
        <v>9</v>
      </c>
      <c r="C10" s="40" t="s">
        <v>10</v>
      </c>
      <c r="D10" s="105">
        <v>55127</v>
      </c>
      <c r="E10" s="105">
        <v>31018</v>
      </c>
      <c r="F10" s="106">
        <f t="shared" si="0"/>
        <v>86145</v>
      </c>
      <c r="H10" s="29"/>
      <c r="J10" s="53"/>
      <c r="L10" s="31"/>
    </row>
    <row r="11" spans="1:12" ht="15" customHeight="1" x14ac:dyDescent="0.2">
      <c r="B11" s="39" t="s">
        <v>11</v>
      </c>
      <c r="C11" s="40" t="s">
        <v>12</v>
      </c>
      <c r="D11" s="105">
        <v>12113</v>
      </c>
      <c r="E11" s="105">
        <v>5497</v>
      </c>
      <c r="F11" s="106">
        <f t="shared" si="0"/>
        <v>17610</v>
      </c>
      <c r="H11" s="29"/>
      <c r="J11" s="53"/>
      <c r="L11" s="31"/>
    </row>
    <row r="12" spans="1:12" ht="15" customHeight="1" x14ac:dyDescent="0.2">
      <c r="B12" s="39" t="s">
        <v>13</v>
      </c>
      <c r="C12" s="40" t="s">
        <v>14</v>
      </c>
      <c r="D12" s="105">
        <v>11665</v>
      </c>
      <c r="E12" s="105">
        <v>6302</v>
      </c>
      <c r="F12" s="106">
        <f t="shared" si="0"/>
        <v>17967</v>
      </c>
      <c r="H12" s="29"/>
      <c r="J12" s="53"/>
      <c r="L12" s="31"/>
    </row>
    <row r="13" spans="1:12" ht="51" customHeight="1" x14ac:dyDescent="0.2">
      <c r="B13" s="39" t="s">
        <v>15</v>
      </c>
      <c r="C13" s="88" t="s">
        <v>16</v>
      </c>
      <c r="D13" s="105">
        <v>116</v>
      </c>
      <c r="E13" s="105">
        <v>58</v>
      </c>
      <c r="F13" s="106">
        <f t="shared" si="0"/>
        <v>174</v>
      </c>
      <c r="H13" s="29"/>
      <c r="J13" s="54"/>
      <c r="L13" s="31"/>
    </row>
    <row r="14" spans="1:12" ht="15" customHeight="1" x14ac:dyDescent="0.2">
      <c r="B14" s="39" t="s">
        <v>17</v>
      </c>
      <c r="C14" s="40" t="s">
        <v>18</v>
      </c>
      <c r="D14" s="107">
        <v>2427</v>
      </c>
      <c r="E14" s="107">
        <v>3354</v>
      </c>
      <c r="F14" s="108">
        <f t="shared" si="0"/>
        <v>5781</v>
      </c>
      <c r="H14" s="29"/>
      <c r="J14" s="53"/>
      <c r="L14" s="31"/>
    </row>
    <row r="15" spans="1:12" ht="15" customHeight="1" x14ac:dyDescent="0.2">
      <c r="B15" s="134" t="s">
        <v>19</v>
      </c>
      <c r="C15" s="135"/>
      <c r="D15" s="109">
        <f>SUM(D8:D14)</f>
        <v>916094</v>
      </c>
      <c r="E15" s="109">
        <f t="shared" ref="E15:F15" si="1">SUM(E8:E14)</f>
        <v>804118</v>
      </c>
      <c r="F15" s="109">
        <f t="shared" si="1"/>
        <v>1720212</v>
      </c>
      <c r="L15" s="55"/>
    </row>
    <row r="16" spans="1:12" ht="12.75" customHeight="1" x14ac:dyDescent="0.2">
      <c r="A16" s="119"/>
      <c r="B16" s="124" t="s">
        <v>133</v>
      </c>
      <c r="C16" s="124"/>
      <c r="D16" s="124"/>
      <c r="E16" s="124"/>
      <c r="F16" s="124"/>
      <c r="G16" s="119"/>
    </row>
    <row r="17" spans="1:19" x14ac:dyDescent="0.2">
      <c r="A17" s="119"/>
      <c r="B17" s="125"/>
      <c r="C17" s="125"/>
      <c r="D17" s="125"/>
      <c r="E17" s="125"/>
      <c r="F17" s="125"/>
      <c r="G17" s="119"/>
    </row>
    <row r="18" spans="1:19" x14ac:dyDescent="0.2">
      <c r="A18" s="119"/>
      <c r="B18" s="125"/>
      <c r="C18" s="125"/>
      <c r="D18" s="125"/>
      <c r="E18" s="125"/>
      <c r="F18" s="125"/>
      <c r="G18" s="119"/>
      <c r="J18" s="122"/>
      <c r="K18" s="123"/>
      <c r="L18" s="123"/>
      <c r="M18" s="123"/>
      <c r="N18" s="123"/>
      <c r="O18" s="123"/>
      <c r="P18" s="123"/>
      <c r="Q18" s="123"/>
      <c r="R18" s="123"/>
      <c r="S18" s="123"/>
    </row>
    <row r="19" spans="1:19" x14ac:dyDescent="0.2">
      <c r="A19" s="119"/>
      <c r="B19" s="125"/>
      <c r="C19" s="125"/>
      <c r="D19" s="125"/>
      <c r="E19" s="125"/>
      <c r="F19" s="125"/>
      <c r="G19" s="119"/>
    </row>
    <row r="20" spans="1:19" x14ac:dyDescent="0.2">
      <c r="A20" s="119"/>
      <c r="B20" s="125"/>
      <c r="C20" s="125"/>
      <c r="D20" s="125"/>
      <c r="E20" s="125"/>
      <c r="F20" s="125"/>
      <c r="G20" s="119"/>
    </row>
    <row r="21" spans="1:19" x14ac:dyDescent="0.2">
      <c r="A21" s="119"/>
      <c r="B21" s="125"/>
      <c r="C21" s="125"/>
      <c r="D21" s="125"/>
      <c r="E21" s="125"/>
      <c r="F21" s="125"/>
      <c r="G21" s="119"/>
    </row>
    <row r="22" spans="1:19" x14ac:dyDescent="0.2">
      <c r="A22" s="119"/>
      <c r="B22" s="125"/>
      <c r="C22" s="125"/>
      <c r="D22" s="125"/>
      <c r="E22" s="125"/>
      <c r="F22" s="125"/>
      <c r="G22" s="119"/>
    </row>
    <row r="23" spans="1:19" x14ac:dyDescent="0.2">
      <c r="A23" s="119"/>
      <c r="B23" s="125"/>
      <c r="C23" s="125"/>
      <c r="D23" s="125"/>
      <c r="E23" s="125"/>
      <c r="F23" s="125"/>
      <c r="G23" s="119"/>
    </row>
    <row r="24" spans="1:19" x14ac:dyDescent="0.2">
      <c r="A24" s="118"/>
      <c r="B24" s="125"/>
      <c r="C24" s="125"/>
      <c r="D24" s="125"/>
      <c r="E24" s="125"/>
      <c r="F24" s="125"/>
      <c r="G24" s="118"/>
    </row>
    <row r="25" spans="1:19" x14ac:dyDescent="0.2">
      <c r="B25" s="125"/>
      <c r="C25" s="125"/>
      <c r="D25" s="125"/>
      <c r="E25" s="125"/>
      <c r="F25" s="125"/>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6" t="s">
        <v>129</v>
      </c>
      <c r="C2" s="126"/>
      <c r="D2" s="126"/>
      <c r="E2" s="126"/>
      <c r="F2" s="126"/>
      <c r="G2" s="126"/>
      <c r="H2" s="126"/>
    </row>
    <row r="4" spans="2:16" ht="15" customHeight="1" x14ac:dyDescent="0.2">
      <c r="B4" s="5" t="s">
        <v>0</v>
      </c>
      <c r="C4" s="5"/>
      <c r="D4" s="5"/>
      <c r="E4" s="5"/>
      <c r="H4" s="120" t="s">
        <v>139</v>
      </c>
    </row>
    <row r="5" spans="2:16" ht="67.5" x14ac:dyDescent="0.2">
      <c r="B5" s="32" t="s">
        <v>1</v>
      </c>
      <c r="C5" s="33" t="s">
        <v>131</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629252</v>
      </c>
      <c r="E7" s="96">
        <v>405128</v>
      </c>
      <c r="F7" s="96">
        <v>326209</v>
      </c>
      <c r="G7" s="96">
        <v>126324</v>
      </c>
      <c r="H7" s="97">
        <f>SUM(D7:G7)</f>
        <v>1486913</v>
      </c>
      <c r="K7" s="42"/>
      <c r="L7" s="42"/>
      <c r="M7" s="42"/>
      <c r="N7" s="43"/>
      <c r="P7" s="1" t="s">
        <v>25</v>
      </c>
    </row>
    <row r="8" spans="2:16" ht="21.95" customHeight="1" x14ac:dyDescent="0.2">
      <c r="B8" s="39" t="s">
        <v>7</v>
      </c>
      <c r="C8" s="40" t="s">
        <v>8</v>
      </c>
      <c r="D8" s="98">
        <v>55194</v>
      </c>
      <c r="E8" s="98">
        <v>25569</v>
      </c>
      <c r="F8" s="98">
        <v>17728</v>
      </c>
      <c r="G8" s="98">
        <v>7131</v>
      </c>
      <c r="H8" s="99">
        <f t="shared" ref="H8:H13" si="0">SUM(D8:G8)</f>
        <v>105622</v>
      </c>
      <c r="K8" s="42"/>
      <c r="L8" s="41"/>
      <c r="M8" s="41"/>
      <c r="P8" s="2">
        <f>H7-'T 1.'!F8</f>
        <v>0</v>
      </c>
    </row>
    <row r="9" spans="2:16" ht="21.95" customHeight="1" x14ac:dyDescent="0.2">
      <c r="B9" s="39" t="s">
        <v>9</v>
      </c>
      <c r="C9" s="40" t="s">
        <v>10</v>
      </c>
      <c r="D9" s="98">
        <v>29026</v>
      </c>
      <c r="E9" s="98">
        <v>27760</v>
      </c>
      <c r="F9" s="98">
        <v>20594</v>
      </c>
      <c r="G9" s="98">
        <v>8765</v>
      </c>
      <c r="H9" s="99">
        <f t="shared" si="0"/>
        <v>86145</v>
      </c>
      <c r="K9" s="42"/>
      <c r="L9" s="41"/>
      <c r="M9" s="41"/>
      <c r="P9" s="2">
        <f>H8-'T 1.'!F9</f>
        <v>0</v>
      </c>
    </row>
    <row r="10" spans="2:16" ht="21.95" customHeight="1" x14ac:dyDescent="0.2">
      <c r="B10" s="39" t="s">
        <v>11</v>
      </c>
      <c r="C10" s="40" t="s">
        <v>12</v>
      </c>
      <c r="D10" s="98">
        <v>5052</v>
      </c>
      <c r="E10" s="98">
        <v>4569</v>
      </c>
      <c r="F10" s="98">
        <v>5627</v>
      </c>
      <c r="G10" s="98">
        <v>2362</v>
      </c>
      <c r="H10" s="99">
        <f t="shared" si="0"/>
        <v>17610</v>
      </c>
      <c r="K10" s="43"/>
      <c r="L10" s="44"/>
      <c r="M10" s="41"/>
      <c r="P10" s="2">
        <f>H9-'T 1.'!F10</f>
        <v>0</v>
      </c>
    </row>
    <row r="11" spans="2:16" ht="21.95" customHeight="1" x14ac:dyDescent="0.2">
      <c r="B11" s="39" t="s">
        <v>13</v>
      </c>
      <c r="C11" s="40" t="s">
        <v>14</v>
      </c>
      <c r="D11" s="98">
        <v>5189</v>
      </c>
      <c r="E11" s="98">
        <v>5308</v>
      </c>
      <c r="F11" s="98">
        <v>4265</v>
      </c>
      <c r="G11" s="98">
        <v>3205</v>
      </c>
      <c r="H11" s="99">
        <f t="shared" si="0"/>
        <v>17967</v>
      </c>
      <c r="K11" s="45"/>
      <c r="L11" s="44"/>
      <c r="M11" s="41"/>
      <c r="P11" s="2">
        <f>H10-'T 1.'!F11</f>
        <v>0</v>
      </c>
    </row>
    <row r="12" spans="2:16" ht="51" customHeight="1" x14ac:dyDescent="0.2">
      <c r="B12" s="39" t="s">
        <v>15</v>
      </c>
      <c r="C12" s="88" t="s">
        <v>16</v>
      </c>
      <c r="D12" s="98">
        <v>90</v>
      </c>
      <c r="E12" s="98">
        <v>41</v>
      </c>
      <c r="F12" s="98">
        <v>24</v>
      </c>
      <c r="G12" s="98">
        <v>19</v>
      </c>
      <c r="H12" s="99">
        <f t="shared" si="0"/>
        <v>174</v>
      </c>
      <c r="K12" s="45"/>
      <c r="L12" s="44"/>
      <c r="M12" s="41"/>
      <c r="P12" s="2">
        <f>H11-'T 1.'!F12</f>
        <v>0</v>
      </c>
    </row>
    <row r="13" spans="2:16" ht="21.95" customHeight="1" x14ac:dyDescent="0.2">
      <c r="B13" s="39" t="s">
        <v>17</v>
      </c>
      <c r="C13" s="40" t="s">
        <v>18</v>
      </c>
      <c r="D13" s="100">
        <v>1202</v>
      </c>
      <c r="E13" s="100">
        <v>1416</v>
      </c>
      <c r="F13" s="100">
        <v>2190</v>
      </c>
      <c r="G13" s="100">
        <v>973</v>
      </c>
      <c r="H13" s="101">
        <f t="shared" si="0"/>
        <v>5781</v>
      </c>
      <c r="K13" s="45"/>
      <c r="L13" s="44"/>
      <c r="M13" s="41"/>
      <c r="P13" s="2">
        <f>H12-'T 1.'!F13</f>
        <v>0</v>
      </c>
    </row>
    <row r="14" spans="2:16" ht="21.95" customHeight="1" x14ac:dyDescent="0.2">
      <c r="B14" s="136" t="s">
        <v>19</v>
      </c>
      <c r="C14" s="137"/>
      <c r="D14" s="102">
        <f>SUM(D7:D13)</f>
        <v>725005</v>
      </c>
      <c r="E14" s="102">
        <f t="shared" ref="E14:H14" si="1">SUM(E7:E13)</f>
        <v>469791</v>
      </c>
      <c r="F14" s="102">
        <f t="shared" si="1"/>
        <v>376637</v>
      </c>
      <c r="G14" s="102">
        <f t="shared" si="1"/>
        <v>148779</v>
      </c>
      <c r="H14" s="102">
        <f t="shared" si="1"/>
        <v>1720212</v>
      </c>
      <c r="K14" s="44"/>
      <c r="L14" s="44"/>
      <c r="M14" s="41"/>
      <c r="P14" s="2">
        <f>H13-'T 1.'!F14</f>
        <v>0</v>
      </c>
    </row>
    <row r="15" spans="2:16" x14ac:dyDescent="0.2">
      <c r="B15" s="93"/>
      <c r="C15" s="94"/>
      <c r="D15" s="94"/>
      <c r="E15" s="94"/>
      <c r="F15" s="94"/>
      <c r="G15" s="94"/>
      <c r="H15" s="94"/>
    </row>
    <row r="17" spans="2:8" x14ac:dyDescent="0.2">
      <c r="B17" s="138"/>
      <c r="C17" s="138"/>
      <c r="D17" s="138"/>
      <c r="E17" s="138"/>
      <c r="F17" s="138"/>
      <c r="G17" s="138"/>
      <c r="H17" s="138"/>
    </row>
    <row r="18" spans="2:8" x14ac:dyDescent="0.2">
      <c r="B18" s="139"/>
      <c r="C18" s="139"/>
      <c r="D18" s="139"/>
      <c r="E18" s="139"/>
      <c r="F18" s="139"/>
      <c r="G18" s="139"/>
      <c r="H18" s="139"/>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6" t="s">
        <v>26</v>
      </c>
      <c r="C2" s="126"/>
      <c r="D2" s="126"/>
      <c r="E2" s="126"/>
      <c r="F2" s="126"/>
      <c r="G2" s="126"/>
      <c r="H2" s="21"/>
    </row>
    <row r="3" spans="2:8" ht="13.5" customHeight="1" x14ac:dyDescent="0.2"/>
    <row r="4" spans="2:8" ht="15" customHeight="1" x14ac:dyDescent="0.2">
      <c r="B4" s="5" t="s">
        <v>20</v>
      </c>
      <c r="C4" s="6"/>
      <c r="D4" s="5"/>
      <c r="G4" s="120" t="str">
        <f>+'T 2.'!H4</f>
        <v>Stanje: 31. ožujka 2025.</v>
      </c>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39070</v>
      </c>
      <c r="F7" s="95">
        <v>18195</v>
      </c>
      <c r="G7" s="110">
        <f>SUM(E7:F7)</f>
        <v>57265</v>
      </c>
    </row>
    <row r="8" spans="2:8" ht="15" customHeight="1" x14ac:dyDescent="0.2">
      <c r="B8" s="90" t="s">
        <v>7</v>
      </c>
      <c r="C8" s="85" t="s">
        <v>32</v>
      </c>
      <c r="D8" s="27" t="s">
        <v>33</v>
      </c>
      <c r="E8" s="95">
        <v>3717</v>
      </c>
      <c r="F8" s="95">
        <v>486</v>
      </c>
      <c r="G8" s="110">
        <f t="shared" ref="G8:G28" si="0">SUM(E8:F8)</f>
        <v>4203</v>
      </c>
    </row>
    <row r="9" spans="2:8" ht="15" customHeight="1" x14ac:dyDescent="0.2">
      <c r="B9" s="91" t="s">
        <v>9</v>
      </c>
      <c r="C9" s="85" t="s">
        <v>34</v>
      </c>
      <c r="D9" s="27" t="s">
        <v>35</v>
      </c>
      <c r="E9" s="95">
        <v>162012</v>
      </c>
      <c r="F9" s="95">
        <v>87980</v>
      </c>
      <c r="G9" s="110">
        <f t="shared" si="0"/>
        <v>249992</v>
      </c>
    </row>
    <row r="10" spans="2:8" ht="15" customHeight="1" x14ac:dyDescent="0.2">
      <c r="B10" s="91" t="s">
        <v>11</v>
      </c>
      <c r="C10" s="85" t="s">
        <v>36</v>
      </c>
      <c r="D10" s="27" t="s">
        <v>37</v>
      </c>
      <c r="E10" s="95">
        <v>11572</v>
      </c>
      <c r="F10" s="95">
        <v>3710</v>
      </c>
      <c r="G10" s="110">
        <f t="shared" si="0"/>
        <v>15282</v>
      </c>
    </row>
    <row r="11" spans="2:8" ht="27" customHeight="1" x14ac:dyDescent="0.2">
      <c r="B11" s="91" t="s">
        <v>13</v>
      </c>
      <c r="C11" s="85" t="s">
        <v>38</v>
      </c>
      <c r="D11" s="30" t="s">
        <v>39</v>
      </c>
      <c r="E11" s="95">
        <v>19251</v>
      </c>
      <c r="F11" s="95">
        <v>5791</v>
      </c>
      <c r="G11" s="110">
        <f t="shared" si="0"/>
        <v>25042</v>
      </c>
    </row>
    <row r="12" spans="2:8" ht="15" customHeight="1" x14ac:dyDescent="0.2">
      <c r="B12" s="91" t="s">
        <v>15</v>
      </c>
      <c r="C12" s="85" t="s">
        <v>40</v>
      </c>
      <c r="D12" s="30" t="s">
        <v>41</v>
      </c>
      <c r="E12" s="95">
        <v>137280</v>
      </c>
      <c r="F12" s="95">
        <v>17557</v>
      </c>
      <c r="G12" s="110">
        <f t="shared" si="0"/>
        <v>154837</v>
      </c>
    </row>
    <row r="13" spans="2:8" ht="27" customHeight="1" x14ac:dyDescent="0.2">
      <c r="B13" s="91" t="s">
        <v>17</v>
      </c>
      <c r="C13" s="85" t="s">
        <v>42</v>
      </c>
      <c r="D13" s="30" t="s">
        <v>43</v>
      </c>
      <c r="E13" s="95">
        <v>120418</v>
      </c>
      <c r="F13" s="95">
        <v>132355</v>
      </c>
      <c r="G13" s="110">
        <f t="shared" si="0"/>
        <v>252773</v>
      </c>
    </row>
    <row r="14" spans="2:8" ht="15" customHeight="1" x14ac:dyDescent="0.2">
      <c r="B14" s="39" t="s">
        <v>44</v>
      </c>
      <c r="C14" s="85" t="s">
        <v>45</v>
      </c>
      <c r="D14" s="27" t="s">
        <v>46</v>
      </c>
      <c r="E14" s="95">
        <v>74314</v>
      </c>
      <c r="F14" s="95">
        <v>19746</v>
      </c>
      <c r="G14" s="110">
        <f t="shared" si="0"/>
        <v>94060</v>
      </c>
    </row>
    <row r="15" spans="2:8" ht="15" customHeight="1" x14ac:dyDescent="0.2">
      <c r="B15" s="39" t="s">
        <v>47</v>
      </c>
      <c r="C15" s="85" t="s">
        <v>48</v>
      </c>
      <c r="D15" s="27" t="s">
        <v>49</v>
      </c>
      <c r="E15" s="95">
        <v>50608</v>
      </c>
      <c r="F15" s="95">
        <v>53411</v>
      </c>
      <c r="G15" s="110">
        <f t="shared" si="0"/>
        <v>104019</v>
      </c>
    </row>
    <row r="16" spans="2:8" ht="15" customHeight="1" x14ac:dyDescent="0.2">
      <c r="B16" s="39" t="s">
        <v>50</v>
      </c>
      <c r="C16" s="85" t="s">
        <v>51</v>
      </c>
      <c r="D16" s="27" t="s">
        <v>52</v>
      </c>
      <c r="E16" s="95">
        <v>40725</v>
      </c>
      <c r="F16" s="95">
        <v>22168</v>
      </c>
      <c r="G16" s="110">
        <f t="shared" si="0"/>
        <v>62893</v>
      </c>
    </row>
    <row r="17" spans="2:13" ht="15" customHeight="1" x14ac:dyDescent="0.2">
      <c r="B17" s="39" t="s">
        <v>53</v>
      </c>
      <c r="C17" s="85" t="s">
        <v>54</v>
      </c>
      <c r="D17" s="27" t="s">
        <v>55</v>
      </c>
      <c r="E17" s="95">
        <v>13262</v>
      </c>
      <c r="F17" s="95">
        <v>27627</v>
      </c>
      <c r="G17" s="110">
        <f t="shared" si="0"/>
        <v>40889</v>
      </c>
    </row>
    <row r="18" spans="2:13" ht="15" customHeight="1" x14ac:dyDescent="0.2">
      <c r="B18" s="39" t="s">
        <v>56</v>
      </c>
      <c r="C18" s="85" t="s">
        <v>57</v>
      </c>
      <c r="D18" s="27" t="s">
        <v>58</v>
      </c>
      <c r="E18" s="95">
        <v>10145</v>
      </c>
      <c r="F18" s="95">
        <v>6736</v>
      </c>
      <c r="G18" s="110">
        <f t="shared" si="0"/>
        <v>16881</v>
      </c>
    </row>
    <row r="19" spans="2:13" ht="15" customHeight="1" x14ac:dyDescent="0.2">
      <c r="B19" s="39" t="s">
        <v>59</v>
      </c>
      <c r="C19" s="85" t="s">
        <v>60</v>
      </c>
      <c r="D19" s="27" t="s">
        <v>61</v>
      </c>
      <c r="E19" s="95">
        <v>57325</v>
      </c>
      <c r="F19" s="95">
        <v>58671</v>
      </c>
      <c r="G19" s="110">
        <f t="shared" si="0"/>
        <v>115996</v>
      </c>
    </row>
    <row r="20" spans="2:13" ht="15" customHeight="1" x14ac:dyDescent="0.2">
      <c r="B20" s="39" t="s">
        <v>62</v>
      </c>
      <c r="C20" s="85" t="s">
        <v>63</v>
      </c>
      <c r="D20" s="27" t="s">
        <v>64</v>
      </c>
      <c r="E20" s="95">
        <v>34194</v>
      </c>
      <c r="F20" s="95">
        <v>26442</v>
      </c>
      <c r="G20" s="110">
        <f t="shared" si="0"/>
        <v>60636</v>
      </c>
    </row>
    <row r="21" spans="2:13" ht="15" customHeight="1" x14ac:dyDescent="0.2">
      <c r="B21" s="39" t="s">
        <v>65</v>
      </c>
      <c r="C21" s="85" t="s">
        <v>66</v>
      </c>
      <c r="D21" s="27" t="s">
        <v>67</v>
      </c>
      <c r="E21" s="95">
        <v>59401</v>
      </c>
      <c r="F21" s="95">
        <v>66901</v>
      </c>
      <c r="G21" s="110">
        <f t="shared" si="0"/>
        <v>126302</v>
      </c>
    </row>
    <row r="22" spans="2:13" ht="15" customHeight="1" x14ac:dyDescent="0.2">
      <c r="B22" s="39" t="s">
        <v>68</v>
      </c>
      <c r="C22" s="85" t="s">
        <v>69</v>
      </c>
      <c r="D22" s="27" t="s">
        <v>70</v>
      </c>
      <c r="E22" s="95">
        <v>25795</v>
      </c>
      <c r="F22" s="95">
        <v>105922</v>
      </c>
      <c r="G22" s="110">
        <f t="shared" si="0"/>
        <v>131717</v>
      </c>
    </row>
    <row r="23" spans="2:13" ht="15" customHeight="1" x14ac:dyDescent="0.2">
      <c r="B23" s="39" t="s">
        <v>71</v>
      </c>
      <c r="C23" s="85" t="s">
        <v>72</v>
      </c>
      <c r="D23" s="27" t="s">
        <v>73</v>
      </c>
      <c r="E23" s="95">
        <v>25597</v>
      </c>
      <c r="F23" s="95">
        <v>96622</v>
      </c>
      <c r="G23" s="110">
        <f t="shared" si="0"/>
        <v>122219</v>
      </c>
    </row>
    <row r="24" spans="2:13" ht="15" customHeight="1" x14ac:dyDescent="0.2">
      <c r="B24" s="39" t="s">
        <v>74</v>
      </c>
      <c r="C24" s="85" t="s">
        <v>75</v>
      </c>
      <c r="D24" s="27" t="s">
        <v>76</v>
      </c>
      <c r="E24" s="95">
        <v>16158</v>
      </c>
      <c r="F24" s="95">
        <v>18116</v>
      </c>
      <c r="G24" s="110">
        <f t="shared" si="0"/>
        <v>34274</v>
      </c>
    </row>
    <row r="25" spans="2:13" ht="15" customHeight="1" x14ac:dyDescent="0.2">
      <c r="B25" s="39" t="s">
        <v>77</v>
      </c>
      <c r="C25" s="85" t="s">
        <v>78</v>
      </c>
      <c r="D25" s="27" t="s">
        <v>79</v>
      </c>
      <c r="E25" s="95">
        <v>13807</v>
      </c>
      <c r="F25" s="95">
        <v>33569</v>
      </c>
      <c r="G25" s="110">
        <f t="shared" si="0"/>
        <v>47376</v>
      </c>
    </row>
    <row r="26" spans="2:13" ht="39" customHeight="1" x14ac:dyDescent="0.2">
      <c r="B26" s="39" t="s">
        <v>80</v>
      </c>
      <c r="C26" s="85" t="s">
        <v>81</v>
      </c>
      <c r="D26" s="30" t="s">
        <v>82</v>
      </c>
      <c r="E26" s="95">
        <v>301</v>
      </c>
      <c r="F26" s="95">
        <v>1114</v>
      </c>
      <c r="G26" s="110">
        <f t="shared" si="0"/>
        <v>1415</v>
      </c>
    </row>
    <row r="27" spans="2:13" ht="15" customHeight="1" x14ac:dyDescent="0.2">
      <c r="B27" s="39" t="s">
        <v>83</v>
      </c>
      <c r="C27" s="85" t="s">
        <v>84</v>
      </c>
      <c r="D27" s="27" t="s">
        <v>85</v>
      </c>
      <c r="E27" s="95">
        <v>203</v>
      </c>
      <c r="F27" s="95">
        <v>256</v>
      </c>
      <c r="G27" s="110">
        <f t="shared" si="0"/>
        <v>459</v>
      </c>
      <c r="M27" s="3" t="s">
        <v>25</v>
      </c>
    </row>
    <row r="28" spans="2:13" ht="15" customHeight="1" x14ac:dyDescent="0.2">
      <c r="B28" s="92" t="s">
        <v>86</v>
      </c>
      <c r="C28" s="84"/>
      <c r="D28" s="86" t="s">
        <v>87</v>
      </c>
      <c r="E28" s="95">
        <v>939</v>
      </c>
      <c r="F28" s="95">
        <v>743</v>
      </c>
      <c r="G28" s="110">
        <f t="shared" si="0"/>
        <v>1682</v>
      </c>
      <c r="M28" s="42">
        <f>F29-'T 1.'!E15</f>
        <v>0</v>
      </c>
    </row>
    <row r="29" spans="2:13" ht="15" customHeight="1" x14ac:dyDescent="0.2">
      <c r="B29" s="140" t="s">
        <v>19</v>
      </c>
      <c r="C29" s="141"/>
      <c r="D29" s="141"/>
      <c r="E29" s="109">
        <f>SUM(E7:E28)</f>
        <v>916094</v>
      </c>
      <c r="F29" s="109">
        <f t="shared" ref="F29:G29" si="1">SUM(F7:F28)</f>
        <v>804118</v>
      </c>
      <c r="G29" s="109">
        <f t="shared" si="1"/>
        <v>1720212</v>
      </c>
      <c r="M29" s="42">
        <f>E29-'T 1.'!D15</f>
        <v>0</v>
      </c>
    </row>
    <row r="32" spans="2:13" x14ac:dyDescent="0.2">
      <c r="B32" s="142"/>
      <c r="C32" s="142"/>
      <c r="D32" s="142"/>
      <c r="E32" s="142"/>
      <c r="F32" s="142"/>
      <c r="G32" s="142"/>
    </row>
  </sheetData>
  <mergeCells count="3">
    <mergeCell ref="B2:G2"/>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Q5" sqref="Q5"/>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6" t="s">
        <v>128</v>
      </c>
      <c r="C1" s="126"/>
      <c r="D1" s="126"/>
      <c r="E1" s="126"/>
      <c r="F1" s="126"/>
      <c r="G1" s="126"/>
      <c r="H1" s="126"/>
      <c r="I1" s="126"/>
      <c r="J1" s="126"/>
      <c r="K1" s="126"/>
    </row>
    <row r="2" spans="2:19" ht="13.5" customHeight="1" x14ac:dyDescent="0.2"/>
    <row r="3" spans="2:19" ht="15" customHeight="1" x14ac:dyDescent="0.2">
      <c r="B3" s="5" t="s">
        <v>27</v>
      </c>
      <c r="C3" s="6"/>
      <c r="D3" s="5"/>
      <c r="E3" s="5"/>
      <c r="F3" s="5"/>
      <c r="G3" s="5"/>
      <c r="H3" s="5"/>
      <c r="J3" s="121"/>
      <c r="K3" s="120" t="str">
        <f>+'T 2.'!H4</f>
        <v>Stanje: 31. ožujka 2025.</v>
      </c>
    </row>
    <row r="4" spans="2:19" x14ac:dyDescent="0.2">
      <c r="B4" s="144" t="s">
        <v>88</v>
      </c>
      <c r="C4" s="146" t="s">
        <v>89</v>
      </c>
      <c r="D4" s="148" t="s">
        <v>132</v>
      </c>
      <c r="E4" s="149"/>
      <c r="F4" s="149"/>
      <c r="G4" s="149"/>
      <c r="H4" s="149"/>
      <c r="I4" s="149"/>
      <c r="J4" s="149"/>
      <c r="K4" s="150"/>
    </row>
    <row r="5" spans="2:19" s="4" customFormat="1" ht="121.5" customHeight="1" x14ac:dyDescent="0.25">
      <c r="B5" s="145"/>
      <c r="C5" s="147"/>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87564</v>
      </c>
      <c r="E7" s="111">
        <v>7005</v>
      </c>
      <c r="F7" s="111">
        <v>5522</v>
      </c>
      <c r="G7" s="111">
        <v>1009</v>
      </c>
      <c r="H7" s="111">
        <v>586</v>
      </c>
      <c r="I7" s="111">
        <v>11</v>
      </c>
      <c r="J7" s="111">
        <v>227</v>
      </c>
      <c r="K7" s="112">
        <f>SUM(D7:J7)</f>
        <v>101924</v>
      </c>
      <c r="S7" s="3" t="s">
        <v>25</v>
      </c>
    </row>
    <row r="8" spans="2:19" ht="15" customHeight="1" x14ac:dyDescent="0.2">
      <c r="B8" s="16" t="s">
        <v>7</v>
      </c>
      <c r="C8" s="17" t="s">
        <v>96</v>
      </c>
      <c r="D8" s="113">
        <v>34658</v>
      </c>
      <c r="E8" s="113">
        <v>4255</v>
      </c>
      <c r="F8" s="113">
        <v>2604</v>
      </c>
      <c r="G8" s="113">
        <v>249</v>
      </c>
      <c r="H8" s="113">
        <v>201</v>
      </c>
      <c r="I8" s="113">
        <v>2</v>
      </c>
      <c r="J8" s="113">
        <v>75</v>
      </c>
      <c r="K8" s="112">
        <f t="shared" ref="K8:K27" si="0">SUM(D8:J8)</f>
        <v>42044</v>
      </c>
      <c r="S8" s="3">
        <f>D28-'T 1.'!F8</f>
        <v>0</v>
      </c>
    </row>
    <row r="9" spans="2:19" ht="15" customHeight="1" x14ac:dyDescent="0.2">
      <c r="B9" s="16" t="s">
        <v>9</v>
      </c>
      <c r="C9" s="17" t="s">
        <v>97</v>
      </c>
      <c r="D9" s="113">
        <v>37709</v>
      </c>
      <c r="E9" s="113">
        <v>3923</v>
      </c>
      <c r="F9" s="113">
        <v>2245</v>
      </c>
      <c r="G9" s="113">
        <v>808</v>
      </c>
      <c r="H9" s="113">
        <v>277</v>
      </c>
      <c r="I9" s="113">
        <v>3</v>
      </c>
      <c r="J9" s="113">
        <v>80</v>
      </c>
      <c r="K9" s="112">
        <f t="shared" si="0"/>
        <v>45045</v>
      </c>
      <c r="S9" s="3">
        <f>E28-'T 1.'!F9</f>
        <v>0</v>
      </c>
    </row>
    <row r="10" spans="2:19" ht="15" customHeight="1" x14ac:dyDescent="0.2">
      <c r="B10" s="16" t="s">
        <v>11</v>
      </c>
      <c r="C10" s="17" t="s">
        <v>98</v>
      </c>
      <c r="D10" s="113">
        <v>33611</v>
      </c>
      <c r="E10" s="113">
        <v>3400</v>
      </c>
      <c r="F10" s="113">
        <v>1788</v>
      </c>
      <c r="G10" s="113">
        <v>425</v>
      </c>
      <c r="H10" s="113">
        <v>238</v>
      </c>
      <c r="I10" s="113">
        <v>5</v>
      </c>
      <c r="J10" s="113">
        <v>88</v>
      </c>
      <c r="K10" s="112">
        <f t="shared" si="0"/>
        <v>39555</v>
      </c>
      <c r="S10" s="3">
        <f>F28-'T 1.'!F10</f>
        <v>0</v>
      </c>
    </row>
    <row r="11" spans="2:19" ht="15" customHeight="1" x14ac:dyDescent="0.2">
      <c r="B11" s="16" t="s">
        <v>13</v>
      </c>
      <c r="C11" s="17" t="s">
        <v>99</v>
      </c>
      <c r="D11" s="113">
        <v>61919</v>
      </c>
      <c r="E11" s="113">
        <v>5195</v>
      </c>
      <c r="F11" s="113">
        <v>2957</v>
      </c>
      <c r="G11" s="113">
        <v>620</v>
      </c>
      <c r="H11" s="113">
        <v>353</v>
      </c>
      <c r="I11" s="113">
        <v>0</v>
      </c>
      <c r="J11" s="113">
        <v>177</v>
      </c>
      <c r="K11" s="112">
        <f t="shared" si="0"/>
        <v>71221</v>
      </c>
      <c r="S11" s="3">
        <f>G28-'T 1.'!F11</f>
        <v>0</v>
      </c>
    </row>
    <row r="12" spans="2:19" ht="15" customHeight="1" x14ac:dyDescent="0.2">
      <c r="B12" s="16" t="s">
        <v>15</v>
      </c>
      <c r="C12" s="17" t="s">
        <v>100</v>
      </c>
      <c r="D12" s="113">
        <v>32114</v>
      </c>
      <c r="E12" s="113">
        <v>2363</v>
      </c>
      <c r="F12" s="113">
        <v>1587</v>
      </c>
      <c r="G12" s="113">
        <v>1711</v>
      </c>
      <c r="H12" s="113">
        <v>234</v>
      </c>
      <c r="I12" s="113">
        <v>4</v>
      </c>
      <c r="J12" s="113">
        <v>86</v>
      </c>
      <c r="K12" s="112">
        <f t="shared" si="0"/>
        <v>38099</v>
      </c>
      <c r="S12" s="3">
        <f>H28-'T 1.'!F12</f>
        <v>0</v>
      </c>
    </row>
    <row r="13" spans="2:19" ht="15" customHeight="1" x14ac:dyDescent="0.2">
      <c r="B13" s="16" t="s">
        <v>17</v>
      </c>
      <c r="C13" s="17" t="s">
        <v>101</v>
      </c>
      <c r="D13" s="113">
        <v>28312</v>
      </c>
      <c r="E13" s="113">
        <v>2768</v>
      </c>
      <c r="F13" s="113">
        <v>1177</v>
      </c>
      <c r="G13" s="113">
        <v>1484</v>
      </c>
      <c r="H13" s="113">
        <v>210</v>
      </c>
      <c r="I13" s="113">
        <v>5</v>
      </c>
      <c r="J13" s="113">
        <v>99</v>
      </c>
      <c r="K13" s="112">
        <f t="shared" si="0"/>
        <v>34055</v>
      </c>
      <c r="S13" s="3">
        <f>I28-'T 1.'!F13</f>
        <v>0</v>
      </c>
    </row>
    <row r="14" spans="2:19" ht="15" customHeight="1" x14ac:dyDescent="0.2">
      <c r="B14" s="16" t="s">
        <v>44</v>
      </c>
      <c r="C14" s="17" t="s">
        <v>102</v>
      </c>
      <c r="D14" s="113">
        <v>105167</v>
      </c>
      <c r="E14" s="113">
        <v>7259</v>
      </c>
      <c r="F14" s="113">
        <v>8227</v>
      </c>
      <c r="G14" s="113">
        <v>271</v>
      </c>
      <c r="H14" s="113">
        <v>2521</v>
      </c>
      <c r="I14" s="113">
        <v>15</v>
      </c>
      <c r="J14" s="113">
        <v>650</v>
      </c>
      <c r="K14" s="112">
        <f t="shared" si="0"/>
        <v>124110</v>
      </c>
      <c r="S14" s="3">
        <f>J28-'T 1.'!F14</f>
        <v>0</v>
      </c>
    </row>
    <row r="15" spans="2:19" ht="15" customHeight="1" x14ac:dyDescent="0.2">
      <c r="B15" s="16" t="s">
        <v>47</v>
      </c>
      <c r="C15" s="17" t="s">
        <v>103</v>
      </c>
      <c r="D15" s="113">
        <v>13988</v>
      </c>
      <c r="E15" s="113">
        <v>1478</v>
      </c>
      <c r="F15" s="113">
        <v>818</v>
      </c>
      <c r="G15" s="113">
        <v>535</v>
      </c>
      <c r="H15" s="113">
        <v>93</v>
      </c>
      <c r="I15" s="113">
        <v>0</v>
      </c>
      <c r="J15" s="113">
        <v>153</v>
      </c>
      <c r="K15" s="112">
        <f t="shared" si="0"/>
        <v>17065</v>
      </c>
      <c r="S15" s="3">
        <f>K28-'T 1.'!F15</f>
        <v>0</v>
      </c>
    </row>
    <row r="16" spans="2:19" ht="15" customHeight="1" x14ac:dyDescent="0.2">
      <c r="B16" s="16" t="s">
        <v>50</v>
      </c>
      <c r="C16" s="17" t="s">
        <v>104</v>
      </c>
      <c r="D16" s="113">
        <v>17862</v>
      </c>
      <c r="E16" s="113">
        <v>2552</v>
      </c>
      <c r="F16" s="113">
        <v>1166</v>
      </c>
      <c r="G16" s="113">
        <v>1400</v>
      </c>
      <c r="H16" s="113">
        <v>114</v>
      </c>
      <c r="I16" s="113">
        <v>1</v>
      </c>
      <c r="J16" s="113">
        <v>47</v>
      </c>
      <c r="K16" s="112">
        <f t="shared" si="0"/>
        <v>23142</v>
      </c>
    </row>
    <row r="17" spans="2:16" ht="15" customHeight="1" x14ac:dyDescent="0.2">
      <c r="B17" s="16" t="s">
        <v>53</v>
      </c>
      <c r="C17" s="17" t="s">
        <v>105</v>
      </c>
      <c r="D17" s="113">
        <v>17022</v>
      </c>
      <c r="E17" s="113">
        <v>1901</v>
      </c>
      <c r="F17" s="113">
        <v>1124</v>
      </c>
      <c r="G17" s="113">
        <v>523</v>
      </c>
      <c r="H17" s="113">
        <v>140</v>
      </c>
      <c r="I17" s="113">
        <v>1</v>
      </c>
      <c r="J17" s="113">
        <v>53</v>
      </c>
      <c r="K17" s="112">
        <f t="shared" si="0"/>
        <v>20764</v>
      </c>
    </row>
    <row r="18" spans="2:16" ht="15" customHeight="1" x14ac:dyDescent="0.2">
      <c r="B18" s="16" t="s">
        <v>56</v>
      </c>
      <c r="C18" s="17" t="s">
        <v>106</v>
      </c>
      <c r="D18" s="113">
        <v>38575</v>
      </c>
      <c r="E18" s="113">
        <v>4235</v>
      </c>
      <c r="F18" s="113">
        <v>2392</v>
      </c>
      <c r="G18" s="113">
        <v>826</v>
      </c>
      <c r="H18" s="113">
        <v>222</v>
      </c>
      <c r="I18" s="113">
        <v>0</v>
      </c>
      <c r="J18" s="113">
        <v>75</v>
      </c>
      <c r="K18" s="112">
        <f t="shared" si="0"/>
        <v>46325</v>
      </c>
    </row>
    <row r="19" spans="2:16" ht="15" customHeight="1" x14ac:dyDescent="0.2">
      <c r="B19" s="16" t="s">
        <v>59</v>
      </c>
      <c r="C19" s="17" t="s">
        <v>107</v>
      </c>
      <c r="D19" s="113">
        <v>53724</v>
      </c>
      <c r="E19" s="113">
        <v>5684</v>
      </c>
      <c r="F19" s="113">
        <v>4260</v>
      </c>
      <c r="G19" s="113">
        <v>781</v>
      </c>
      <c r="H19" s="113">
        <v>1134</v>
      </c>
      <c r="I19" s="113">
        <v>4</v>
      </c>
      <c r="J19" s="113">
        <v>442</v>
      </c>
      <c r="K19" s="112">
        <f t="shared" si="0"/>
        <v>66029</v>
      </c>
    </row>
    <row r="20" spans="2:16" ht="15" customHeight="1" x14ac:dyDescent="0.2">
      <c r="B20" s="16" t="s">
        <v>62</v>
      </c>
      <c r="C20" s="17" t="s">
        <v>108</v>
      </c>
      <c r="D20" s="113">
        <v>83243</v>
      </c>
      <c r="E20" s="113">
        <v>6558</v>
      </c>
      <c r="F20" s="113">
        <v>4783</v>
      </c>
      <c r="G20" s="113">
        <v>1782</v>
      </c>
      <c r="H20" s="113">
        <v>604</v>
      </c>
      <c r="I20" s="113">
        <v>3</v>
      </c>
      <c r="J20" s="113">
        <v>153</v>
      </c>
      <c r="K20" s="112">
        <f t="shared" si="0"/>
        <v>97126</v>
      </c>
    </row>
    <row r="21" spans="2:16" ht="15" customHeight="1" x14ac:dyDescent="0.2">
      <c r="B21" s="16" t="s">
        <v>65</v>
      </c>
      <c r="C21" s="17" t="s">
        <v>109</v>
      </c>
      <c r="D21" s="113">
        <v>29565</v>
      </c>
      <c r="E21" s="113">
        <v>3183</v>
      </c>
      <c r="F21" s="113">
        <v>2676</v>
      </c>
      <c r="G21" s="113">
        <v>311</v>
      </c>
      <c r="H21" s="113">
        <v>483</v>
      </c>
      <c r="I21" s="113">
        <v>2</v>
      </c>
      <c r="J21" s="113">
        <v>151</v>
      </c>
      <c r="K21" s="112">
        <f t="shared" si="0"/>
        <v>36371</v>
      </c>
    </row>
    <row r="22" spans="2:16" ht="15" customHeight="1" x14ac:dyDescent="0.2">
      <c r="B22" s="16" t="s">
        <v>68</v>
      </c>
      <c r="C22" s="17" t="s">
        <v>110</v>
      </c>
      <c r="D22" s="113">
        <v>38375</v>
      </c>
      <c r="E22" s="113">
        <v>4319</v>
      </c>
      <c r="F22" s="113">
        <v>2448</v>
      </c>
      <c r="G22" s="113">
        <v>1607</v>
      </c>
      <c r="H22" s="113">
        <v>246</v>
      </c>
      <c r="I22" s="113">
        <v>3</v>
      </c>
      <c r="J22" s="113">
        <v>72</v>
      </c>
      <c r="K22" s="112">
        <f t="shared" si="0"/>
        <v>47070</v>
      </c>
      <c r="P22" s="3">
        <f>+D28-'T 1.'!F8</f>
        <v>0</v>
      </c>
    </row>
    <row r="23" spans="2:16" ht="15" customHeight="1" x14ac:dyDescent="0.2">
      <c r="B23" s="16" t="s">
        <v>71</v>
      </c>
      <c r="C23" s="17" t="s">
        <v>111</v>
      </c>
      <c r="D23" s="113">
        <v>142555</v>
      </c>
      <c r="E23" s="113">
        <v>12792</v>
      </c>
      <c r="F23" s="113">
        <v>10650</v>
      </c>
      <c r="G23" s="113">
        <v>839</v>
      </c>
      <c r="H23" s="113">
        <v>3903</v>
      </c>
      <c r="I23" s="113">
        <v>17</v>
      </c>
      <c r="J23" s="113">
        <v>1113</v>
      </c>
      <c r="K23" s="112">
        <f t="shared" si="0"/>
        <v>171869</v>
      </c>
      <c r="P23" s="3">
        <f>+E28-'T 1.'!F9</f>
        <v>0</v>
      </c>
    </row>
    <row r="24" spans="2:16" ht="15" customHeight="1" x14ac:dyDescent="0.2">
      <c r="B24" s="16" t="s">
        <v>74</v>
      </c>
      <c r="C24" s="17" t="s">
        <v>112</v>
      </c>
      <c r="D24" s="113">
        <v>79993</v>
      </c>
      <c r="E24" s="113">
        <v>8740</v>
      </c>
      <c r="F24" s="113">
        <v>8434</v>
      </c>
      <c r="G24" s="113">
        <v>765</v>
      </c>
      <c r="H24" s="113">
        <v>857</v>
      </c>
      <c r="I24" s="113">
        <v>13</v>
      </c>
      <c r="J24" s="113">
        <v>800</v>
      </c>
      <c r="K24" s="112">
        <f t="shared" si="0"/>
        <v>99602</v>
      </c>
      <c r="P24" s="3">
        <f>+F28-'T 1.'!F10</f>
        <v>0</v>
      </c>
    </row>
    <row r="25" spans="2:16" ht="15" customHeight="1" x14ac:dyDescent="0.2">
      <c r="B25" s="16" t="s">
        <v>77</v>
      </c>
      <c r="C25" s="17" t="s">
        <v>113</v>
      </c>
      <c r="D25" s="113">
        <v>41261</v>
      </c>
      <c r="E25" s="113">
        <v>3688</v>
      </c>
      <c r="F25" s="113">
        <v>3237</v>
      </c>
      <c r="G25" s="113">
        <v>544</v>
      </c>
      <c r="H25" s="113">
        <v>1104</v>
      </c>
      <c r="I25" s="113">
        <v>6</v>
      </c>
      <c r="J25" s="113">
        <v>375</v>
      </c>
      <c r="K25" s="112">
        <f t="shared" si="0"/>
        <v>50215</v>
      </c>
      <c r="P25" s="3">
        <f>+G28-'T 1.'!F11</f>
        <v>0</v>
      </c>
    </row>
    <row r="26" spans="2:16" ht="15" customHeight="1" x14ac:dyDescent="0.2">
      <c r="B26" s="16" t="s">
        <v>80</v>
      </c>
      <c r="C26" s="17" t="s">
        <v>114</v>
      </c>
      <c r="D26" s="113">
        <v>40149</v>
      </c>
      <c r="E26" s="113">
        <v>2110</v>
      </c>
      <c r="F26" s="113">
        <v>1365</v>
      </c>
      <c r="G26" s="113">
        <v>697</v>
      </c>
      <c r="H26" s="113">
        <v>192</v>
      </c>
      <c r="I26" s="113">
        <v>0</v>
      </c>
      <c r="J26" s="113">
        <v>75</v>
      </c>
      <c r="K26" s="112">
        <f t="shared" si="0"/>
        <v>44588</v>
      </c>
      <c r="P26" s="3">
        <f>+H28-'T 1.'!F12</f>
        <v>0</v>
      </c>
    </row>
    <row r="27" spans="2:16" ht="15" customHeight="1" x14ac:dyDescent="0.2">
      <c r="B27" s="16" t="s">
        <v>83</v>
      </c>
      <c r="C27" s="19" t="s">
        <v>115</v>
      </c>
      <c r="D27" s="114">
        <v>469547</v>
      </c>
      <c r="E27" s="114">
        <v>12214</v>
      </c>
      <c r="F27" s="114">
        <v>16685</v>
      </c>
      <c r="G27" s="114">
        <v>423</v>
      </c>
      <c r="H27" s="114">
        <v>4255</v>
      </c>
      <c r="I27" s="114">
        <v>79</v>
      </c>
      <c r="J27" s="114">
        <v>790</v>
      </c>
      <c r="K27" s="112">
        <f t="shared" si="0"/>
        <v>503993</v>
      </c>
      <c r="P27" s="3">
        <f>+I28-'T 1.'!F13</f>
        <v>0</v>
      </c>
    </row>
    <row r="28" spans="2:16" ht="15" customHeight="1" x14ac:dyDescent="0.2">
      <c r="B28" s="134" t="s">
        <v>19</v>
      </c>
      <c r="C28" s="143"/>
      <c r="D28" s="115">
        <f>SUM(D7:D27)</f>
        <v>1486913</v>
      </c>
      <c r="E28" s="115">
        <f t="shared" ref="E28:K28" si="1">SUM(E7:E27)</f>
        <v>105622</v>
      </c>
      <c r="F28" s="115">
        <f t="shared" si="1"/>
        <v>86145</v>
      </c>
      <c r="G28" s="115">
        <f t="shared" si="1"/>
        <v>17610</v>
      </c>
      <c r="H28" s="115">
        <f t="shared" si="1"/>
        <v>17967</v>
      </c>
      <c r="I28" s="115">
        <f t="shared" si="1"/>
        <v>174</v>
      </c>
      <c r="J28" s="115">
        <f t="shared" si="1"/>
        <v>5781</v>
      </c>
      <c r="K28" s="109">
        <f t="shared" si="1"/>
        <v>1720212</v>
      </c>
      <c r="N28" s="3" t="s">
        <v>25</v>
      </c>
      <c r="O28" s="20">
        <f>+K28-'T 1.'!F15</f>
        <v>0</v>
      </c>
      <c r="P28" s="3">
        <f>+J28-'T 1.'!F14</f>
        <v>0</v>
      </c>
    </row>
    <row r="29" spans="2:16" ht="14.25" customHeight="1" x14ac:dyDescent="0.2">
      <c r="B29" s="93"/>
      <c r="C29" s="94"/>
      <c r="D29" s="94"/>
      <c r="E29" s="94"/>
      <c r="F29" s="94"/>
      <c r="G29" s="94"/>
      <c r="H29" s="94"/>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J13" sqref="J1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4" t="s">
        <v>134</v>
      </c>
      <c r="B1" s="154"/>
      <c r="C1" s="154"/>
      <c r="D1" s="154"/>
      <c r="E1" s="154"/>
      <c r="F1" s="154"/>
      <c r="G1" s="21"/>
    </row>
    <row r="2" spans="1:8" ht="16.5" customHeight="1" x14ac:dyDescent="0.2">
      <c r="A2" s="154"/>
      <c r="B2" s="154"/>
      <c r="C2" s="154"/>
      <c r="D2" s="154"/>
      <c r="E2" s="154"/>
      <c r="F2" s="154"/>
      <c r="G2" s="57"/>
    </row>
    <row r="3" spans="1:8" ht="15" customHeight="1" x14ac:dyDescent="0.2">
      <c r="A3" s="5" t="s">
        <v>119</v>
      </c>
      <c r="B3" s="6"/>
      <c r="C3" s="5"/>
      <c r="D3" s="5"/>
      <c r="F3" s="120" t="str">
        <f>'T 2.'!H4</f>
        <v>Stanje: 31. ožujka 2025.</v>
      </c>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515</v>
      </c>
      <c r="E6" s="95">
        <v>221</v>
      </c>
      <c r="F6" s="110">
        <f>SUM(D6:E6)</f>
        <v>736</v>
      </c>
      <c r="G6" s="63"/>
      <c r="H6" s="64"/>
    </row>
    <row r="7" spans="1:8" x14ac:dyDescent="0.2">
      <c r="A7" s="90" t="s">
        <v>7</v>
      </c>
      <c r="B7" s="67" t="s">
        <v>32</v>
      </c>
      <c r="C7" s="68" t="s">
        <v>33</v>
      </c>
      <c r="D7" s="95">
        <v>84</v>
      </c>
      <c r="E7" s="95">
        <v>11</v>
      </c>
      <c r="F7" s="110">
        <f t="shared" ref="F7:F27" si="0">SUM(D7:E7)</f>
        <v>95</v>
      </c>
      <c r="G7" s="63"/>
      <c r="H7" s="64"/>
    </row>
    <row r="8" spans="1:8" x14ac:dyDescent="0.2">
      <c r="A8" s="91" t="s">
        <v>9</v>
      </c>
      <c r="B8" s="67" t="s">
        <v>34</v>
      </c>
      <c r="C8" s="68" t="s">
        <v>35</v>
      </c>
      <c r="D8" s="95">
        <v>3196</v>
      </c>
      <c r="E8" s="95">
        <v>1183</v>
      </c>
      <c r="F8" s="110">
        <f t="shared" si="0"/>
        <v>4379</v>
      </c>
      <c r="G8" s="63"/>
      <c r="H8" s="64"/>
    </row>
    <row r="9" spans="1:8" x14ac:dyDescent="0.2">
      <c r="A9" s="91" t="s">
        <v>11</v>
      </c>
      <c r="B9" s="67" t="s">
        <v>36</v>
      </c>
      <c r="C9" s="69" t="s">
        <v>37</v>
      </c>
      <c r="D9" s="95">
        <v>73</v>
      </c>
      <c r="E9" s="95">
        <v>8</v>
      </c>
      <c r="F9" s="110">
        <f t="shared" si="0"/>
        <v>81</v>
      </c>
      <c r="G9" s="63"/>
      <c r="H9" s="64"/>
    </row>
    <row r="10" spans="1:8" ht="27.75" customHeight="1" x14ac:dyDescent="0.2">
      <c r="A10" s="91" t="s">
        <v>13</v>
      </c>
      <c r="B10" s="67" t="s">
        <v>38</v>
      </c>
      <c r="C10" s="69" t="s">
        <v>117</v>
      </c>
      <c r="D10" s="95">
        <v>400</v>
      </c>
      <c r="E10" s="95">
        <v>53</v>
      </c>
      <c r="F10" s="110">
        <f t="shared" si="0"/>
        <v>453</v>
      </c>
      <c r="G10" s="63"/>
      <c r="H10" s="64"/>
    </row>
    <row r="11" spans="1:8" ht="15" customHeight="1" x14ac:dyDescent="0.2">
      <c r="A11" s="91" t="s">
        <v>15</v>
      </c>
      <c r="B11" s="67" t="s">
        <v>40</v>
      </c>
      <c r="C11" s="69" t="s">
        <v>41</v>
      </c>
      <c r="D11" s="95">
        <v>3224</v>
      </c>
      <c r="E11" s="95">
        <v>452</v>
      </c>
      <c r="F11" s="110">
        <f t="shared" si="0"/>
        <v>3676</v>
      </c>
      <c r="G11" s="63"/>
      <c r="H11" s="64"/>
    </row>
    <row r="12" spans="1:8" ht="22.5" x14ac:dyDescent="0.2">
      <c r="A12" s="91" t="s">
        <v>17</v>
      </c>
      <c r="B12" s="67" t="s">
        <v>42</v>
      </c>
      <c r="C12" s="69" t="s">
        <v>118</v>
      </c>
      <c r="D12" s="95">
        <v>3374</v>
      </c>
      <c r="E12" s="95">
        <v>2374</v>
      </c>
      <c r="F12" s="110">
        <f t="shared" si="0"/>
        <v>5748</v>
      </c>
      <c r="G12" s="63"/>
      <c r="H12" s="64"/>
    </row>
    <row r="13" spans="1:8" x14ac:dyDescent="0.2">
      <c r="A13" s="39" t="s">
        <v>44</v>
      </c>
      <c r="B13" s="67" t="s">
        <v>45</v>
      </c>
      <c r="C13" s="68" t="s">
        <v>46</v>
      </c>
      <c r="D13" s="95">
        <v>2715</v>
      </c>
      <c r="E13" s="95">
        <v>239</v>
      </c>
      <c r="F13" s="110">
        <f t="shared" si="0"/>
        <v>2954</v>
      </c>
      <c r="G13" s="63"/>
      <c r="H13" s="64"/>
    </row>
    <row r="14" spans="1:8" ht="22.5" x14ac:dyDescent="0.2">
      <c r="A14" s="39" t="s">
        <v>47</v>
      </c>
      <c r="B14" s="67" t="s">
        <v>48</v>
      </c>
      <c r="C14" s="69" t="s">
        <v>49</v>
      </c>
      <c r="D14" s="95">
        <v>879</v>
      </c>
      <c r="E14" s="95">
        <v>956</v>
      </c>
      <c r="F14" s="110">
        <f t="shared" si="0"/>
        <v>1835</v>
      </c>
      <c r="G14" s="63"/>
      <c r="H14" s="64"/>
    </row>
    <row r="15" spans="1:8" ht="15" customHeight="1" x14ac:dyDescent="0.2">
      <c r="A15" s="39" t="s">
        <v>50</v>
      </c>
      <c r="B15" s="67" t="s">
        <v>51</v>
      </c>
      <c r="C15" s="68" t="s">
        <v>52</v>
      </c>
      <c r="D15" s="95">
        <v>411</v>
      </c>
      <c r="E15" s="95">
        <v>192</v>
      </c>
      <c r="F15" s="110">
        <f t="shared" si="0"/>
        <v>603</v>
      </c>
      <c r="G15" s="63"/>
      <c r="H15" s="64"/>
    </row>
    <row r="16" spans="1:8" x14ac:dyDescent="0.2">
      <c r="A16" s="39" t="s">
        <v>53</v>
      </c>
      <c r="B16" s="67" t="s">
        <v>54</v>
      </c>
      <c r="C16" s="68" t="s">
        <v>55</v>
      </c>
      <c r="D16" s="95">
        <v>130</v>
      </c>
      <c r="E16" s="95">
        <v>102</v>
      </c>
      <c r="F16" s="110">
        <f t="shared" si="0"/>
        <v>232</v>
      </c>
      <c r="G16" s="63"/>
      <c r="H16" s="64"/>
    </row>
    <row r="17" spans="1:9" ht="15" customHeight="1" x14ac:dyDescent="0.2">
      <c r="A17" s="39" t="s">
        <v>56</v>
      </c>
      <c r="B17" s="67" t="s">
        <v>57</v>
      </c>
      <c r="C17" s="68" t="s">
        <v>58</v>
      </c>
      <c r="D17" s="95">
        <v>255</v>
      </c>
      <c r="E17" s="95">
        <v>202</v>
      </c>
      <c r="F17" s="110">
        <f t="shared" si="0"/>
        <v>457</v>
      </c>
      <c r="G17" s="63"/>
      <c r="H17" s="64"/>
    </row>
    <row r="18" spans="1:9" ht="15" customHeight="1" x14ac:dyDescent="0.2">
      <c r="A18" s="39" t="s">
        <v>59</v>
      </c>
      <c r="B18" s="67" t="s">
        <v>60</v>
      </c>
      <c r="C18" s="68" t="s">
        <v>61</v>
      </c>
      <c r="D18" s="95">
        <v>2423</v>
      </c>
      <c r="E18" s="95">
        <v>1937</v>
      </c>
      <c r="F18" s="110">
        <f t="shared" si="0"/>
        <v>4360</v>
      </c>
      <c r="G18" s="63"/>
      <c r="H18" s="64"/>
    </row>
    <row r="19" spans="1:9" x14ac:dyDescent="0.2">
      <c r="A19" s="39" t="s">
        <v>62</v>
      </c>
      <c r="B19" s="67" t="s">
        <v>63</v>
      </c>
      <c r="C19" s="69" t="s">
        <v>64</v>
      </c>
      <c r="D19" s="95">
        <v>2654</v>
      </c>
      <c r="E19" s="95">
        <v>1098</v>
      </c>
      <c r="F19" s="110">
        <f t="shared" si="0"/>
        <v>3752</v>
      </c>
      <c r="G19" s="63"/>
      <c r="H19" s="64"/>
      <c r="I19" s="64"/>
    </row>
    <row r="20" spans="1:9" x14ac:dyDescent="0.2">
      <c r="A20" s="39" t="s">
        <v>65</v>
      </c>
      <c r="B20" s="67" t="s">
        <v>66</v>
      </c>
      <c r="C20" s="69" t="s">
        <v>67</v>
      </c>
      <c r="D20" s="95">
        <v>68</v>
      </c>
      <c r="E20" s="95">
        <v>75</v>
      </c>
      <c r="F20" s="110">
        <f t="shared" si="0"/>
        <v>143</v>
      </c>
      <c r="G20" s="63"/>
      <c r="H20" s="64"/>
    </row>
    <row r="21" spans="1:9" x14ac:dyDescent="0.2">
      <c r="A21" s="39" t="s">
        <v>68</v>
      </c>
      <c r="B21" s="67" t="s">
        <v>69</v>
      </c>
      <c r="C21" s="68" t="s">
        <v>70</v>
      </c>
      <c r="D21" s="95">
        <v>344</v>
      </c>
      <c r="E21" s="95">
        <v>622</v>
      </c>
      <c r="F21" s="110">
        <f t="shared" si="0"/>
        <v>966</v>
      </c>
      <c r="G21" s="63"/>
      <c r="H21" s="64"/>
    </row>
    <row r="22" spans="1:9" x14ac:dyDescent="0.2">
      <c r="A22" s="39" t="s">
        <v>71</v>
      </c>
      <c r="B22" s="67" t="s">
        <v>72</v>
      </c>
      <c r="C22" s="69" t="s">
        <v>73</v>
      </c>
      <c r="D22" s="95">
        <v>649</v>
      </c>
      <c r="E22" s="95">
        <v>1471</v>
      </c>
      <c r="F22" s="110">
        <f t="shared" si="0"/>
        <v>2120</v>
      </c>
      <c r="G22" s="63"/>
      <c r="H22" s="64"/>
    </row>
    <row r="23" spans="1:9" ht="15" customHeight="1" x14ac:dyDescent="0.2">
      <c r="A23" s="39" t="s">
        <v>74</v>
      </c>
      <c r="B23" s="67" t="s">
        <v>75</v>
      </c>
      <c r="C23" s="68" t="s">
        <v>76</v>
      </c>
      <c r="D23" s="95">
        <v>308</v>
      </c>
      <c r="E23" s="95">
        <v>153</v>
      </c>
      <c r="F23" s="110">
        <f t="shared" si="0"/>
        <v>461</v>
      </c>
      <c r="G23" s="63"/>
      <c r="H23" s="64"/>
    </row>
    <row r="24" spans="1:9" ht="15" customHeight="1" x14ac:dyDescent="0.2">
      <c r="A24" s="39" t="s">
        <v>77</v>
      </c>
      <c r="B24" s="67" t="s">
        <v>78</v>
      </c>
      <c r="C24" s="68" t="s">
        <v>79</v>
      </c>
      <c r="D24" s="95">
        <v>343</v>
      </c>
      <c r="E24" s="95">
        <v>473</v>
      </c>
      <c r="F24" s="110">
        <f t="shared" si="0"/>
        <v>816</v>
      </c>
      <c r="G24" s="63"/>
      <c r="H24" s="64"/>
    </row>
    <row r="25" spans="1:9" ht="39" customHeight="1" x14ac:dyDescent="0.2">
      <c r="A25" s="39" t="s">
        <v>80</v>
      </c>
      <c r="B25" s="67" t="s">
        <v>81</v>
      </c>
      <c r="C25" s="69" t="s">
        <v>82</v>
      </c>
      <c r="D25" s="95">
        <v>11</v>
      </c>
      <c r="E25" s="95">
        <v>19</v>
      </c>
      <c r="F25" s="110">
        <f t="shared" si="0"/>
        <v>30</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3</v>
      </c>
      <c r="F27" s="110">
        <f t="shared" si="0"/>
        <v>6</v>
      </c>
      <c r="G27" s="63"/>
      <c r="H27" s="64"/>
    </row>
    <row r="28" spans="1:9" ht="21" customHeight="1" x14ac:dyDescent="0.2">
      <c r="A28" s="151" t="s">
        <v>19</v>
      </c>
      <c r="B28" s="152"/>
      <c r="C28" s="152"/>
      <c r="D28" s="102">
        <f>SUM(D6:D27)</f>
        <v>22060</v>
      </c>
      <c r="E28" s="102">
        <f t="shared" ref="E28:F28" si="1">SUM(E6:E27)</f>
        <v>11844</v>
      </c>
      <c r="F28" s="102">
        <f t="shared" si="1"/>
        <v>33904</v>
      </c>
      <c r="G28" s="64"/>
      <c r="H28" s="64"/>
    </row>
    <row r="29" spans="1:9" ht="10.5" customHeight="1" x14ac:dyDescent="0.2">
      <c r="A29" s="83"/>
      <c r="G29" s="64"/>
      <c r="H29" s="64"/>
    </row>
    <row r="30" spans="1:9" ht="10.5" customHeight="1" x14ac:dyDescent="0.2">
      <c r="A30" s="153"/>
      <c r="B30" s="153"/>
      <c r="C30" s="153"/>
      <c r="D30" s="153"/>
      <c r="E30" s="153"/>
      <c r="F30" s="153"/>
      <c r="G30" s="64"/>
      <c r="H30" s="64"/>
    </row>
    <row r="31" spans="1:9" x14ac:dyDescent="0.2">
      <c r="A31" s="153"/>
      <c r="B31" s="153"/>
      <c r="C31" s="153"/>
      <c r="D31" s="153"/>
      <c r="E31" s="153"/>
      <c r="F31" s="153"/>
      <c r="G31" s="64"/>
      <c r="H31" s="64"/>
    </row>
  </sheetData>
  <mergeCells count="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4" t="s">
        <v>135</v>
      </c>
      <c r="B2" s="154"/>
      <c r="C2" s="154"/>
      <c r="D2" s="154"/>
      <c r="E2" s="154"/>
      <c r="F2" s="154"/>
      <c r="G2" s="154"/>
      <c r="H2" s="154"/>
      <c r="L2" s="154"/>
      <c r="M2" s="154"/>
      <c r="N2" s="154"/>
      <c r="O2" s="154"/>
      <c r="P2" s="154"/>
      <c r="Q2" s="154"/>
    </row>
    <row r="3" spans="1:17" ht="19.5" customHeight="1" x14ac:dyDescent="0.2">
      <c r="A3" s="154"/>
      <c r="B3" s="154"/>
      <c r="C3" s="154"/>
      <c r="D3" s="154"/>
      <c r="E3" s="154"/>
      <c r="F3" s="154"/>
      <c r="G3" s="154"/>
      <c r="H3" s="154"/>
    </row>
    <row r="4" spans="1:17" x14ac:dyDescent="0.2">
      <c r="B4" s="5" t="s">
        <v>120</v>
      </c>
      <c r="C4" s="6"/>
      <c r="D4" s="5"/>
      <c r="E4" s="5"/>
      <c r="G4" s="120" t="str">
        <f>'T 2.'!H4</f>
        <v>Stanje: 31. ožujka 2025.</v>
      </c>
      <c r="H4" s="18"/>
    </row>
    <row r="5" spans="1:17" ht="22.5" x14ac:dyDescent="0.2">
      <c r="B5" s="22" t="s">
        <v>1</v>
      </c>
      <c r="C5" s="163" t="s">
        <v>89</v>
      </c>
      <c r="D5" s="164"/>
      <c r="E5" s="73" t="s">
        <v>2</v>
      </c>
      <c r="F5" s="74" t="s">
        <v>3</v>
      </c>
      <c r="G5" s="74" t="s">
        <v>4</v>
      </c>
      <c r="H5" s="66"/>
    </row>
    <row r="6" spans="1:17" x14ac:dyDescent="0.2">
      <c r="B6" s="14">
        <v>0</v>
      </c>
      <c r="C6" s="165">
        <v>1</v>
      </c>
      <c r="D6" s="166"/>
      <c r="E6" s="58">
        <v>2</v>
      </c>
      <c r="F6" s="58">
        <v>3</v>
      </c>
      <c r="G6" s="58">
        <v>4</v>
      </c>
      <c r="H6" s="64"/>
    </row>
    <row r="7" spans="1:17" x14ac:dyDescent="0.2">
      <c r="B7" s="16" t="s">
        <v>5</v>
      </c>
      <c r="C7" s="167" t="s">
        <v>95</v>
      </c>
      <c r="D7" s="168"/>
      <c r="E7" s="79">
        <v>1414</v>
      </c>
      <c r="F7" s="79">
        <v>724</v>
      </c>
      <c r="G7" s="80">
        <f>SUM(E7:F7)</f>
        <v>2138</v>
      </c>
      <c r="H7" s="63"/>
    </row>
    <row r="8" spans="1:17" x14ac:dyDescent="0.2">
      <c r="B8" s="16" t="s">
        <v>7</v>
      </c>
      <c r="C8" s="156" t="s">
        <v>96</v>
      </c>
      <c r="D8" s="157"/>
      <c r="E8" s="79">
        <v>488</v>
      </c>
      <c r="F8" s="79">
        <v>283</v>
      </c>
      <c r="G8" s="80">
        <f t="shared" ref="G8:G27" si="0">SUM(E8:F8)</f>
        <v>771</v>
      </c>
      <c r="H8" s="63"/>
    </row>
    <row r="9" spans="1:17" x14ac:dyDescent="0.2">
      <c r="B9" s="16" t="s">
        <v>9</v>
      </c>
      <c r="C9" s="156" t="s">
        <v>97</v>
      </c>
      <c r="D9" s="157"/>
      <c r="E9" s="79">
        <v>490</v>
      </c>
      <c r="F9" s="79">
        <v>275</v>
      </c>
      <c r="G9" s="80">
        <f t="shared" si="0"/>
        <v>765</v>
      </c>
      <c r="H9" s="63"/>
    </row>
    <row r="10" spans="1:17" x14ac:dyDescent="0.2">
      <c r="B10" s="16" t="s">
        <v>11</v>
      </c>
      <c r="C10" s="156" t="s">
        <v>98</v>
      </c>
      <c r="D10" s="157"/>
      <c r="E10" s="79">
        <v>616</v>
      </c>
      <c r="F10" s="79">
        <v>303</v>
      </c>
      <c r="G10" s="80">
        <f t="shared" si="0"/>
        <v>919</v>
      </c>
      <c r="H10" s="63"/>
    </row>
    <row r="11" spans="1:17" x14ac:dyDescent="0.2">
      <c r="B11" s="16" t="s">
        <v>13</v>
      </c>
      <c r="C11" s="156" t="s">
        <v>99</v>
      </c>
      <c r="D11" s="157"/>
      <c r="E11" s="79">
        <v>780</v>
      </c>
      <c r="F11" s="79">
        <v>462</v>
      </c>
      <c r="G11" s="80">
        <f t="shared" si="0"/>
        <v>1242</v>
      </c>
      <c r="H11" s="63"/>
    </row>
    <row r="12" spans="1:17" x14ac:dyDescent="0.2">
      <c r="B12" s="16" t="s">
        <v>15</v>
      </c>
      <c r="C12" s="156" t="s">
        <v>100</v>
      </c>
      <c r="D12" s="157"/>
      <c r="E12" s="79">
        <v>318</v>
      </c>
      <c r="F12" s="79">
        <v>198</v>
      </c>
      <c r="G12" s="80">
        <f t="shared" si="0"/>
        <v>516</v>
      </c>
      <c r="H12" s="63"/>
    </row>
    <row r="13" spans="1:17" x14ac:dyDescent="0.2">
      <c r="B13" s="16" t="s">
        <v>17</v>
      </c>
      <c r="C13" s="161" t="s">
        <v>101</v>
      </c>
      <c r="D13" s="162"/>
      <c r="E13" s="79">
        <v>385</v>
      </c>
      <c r="F13" s="79">
        <v>179</v>
      </c>
      <c r="G13" s="80">
        <f t="shared" si="0"/>
        <v>564</v>
      </c>
      <c r="H13" s="63"/>
    </row>
    <row r="14" spans="1:17" x14ac:dyDescent="0.2">
      <c r="B14" s="59" t="s">
        <v>44</v>
      </c>
      <c r="C14" s="156" t="s">
        <v>102</v>
      </c>
      <c r="D14" s="157"/>
      <c r="E14" s="79">
        <v>2048</v>
      </c>
      <c r="F14" s="79">
        <v>1226</v>
      </c>
      <c r="G14" s="80">
        <f t="shared" si="0"/>
        <v>3274</v>
      </c>
      <c r="H14" s="63"/>
      <c r="J14" s="60"/>
    </row>
    <row r="15" spans="1:17" x14ac:dyDescent="0.2">
      <c r="B15" s="59" t="s">
        <v>47</v>
      </c>
      <c r="C15" s="156" t="s">
        <v>103</v>
      </c>
      <c r="D15" s="157"/>
      <c r="E15" s="79">
        <v>180</v>
      </c>
      <c r="F15" s="79">
        <v>80</v>
      </c>
      <c r="G15" s="80">
        <f t="shared" si="0"/>
        <v>260</v>
      </c>
      <c r="H15" s="63"/>
    </row>
    <row r="16" spans="1:17" x14ac:dyDescent="0.2">
      <c r="B16" s="59" t="s">
        <v>50</v>
      </c>
      <c r="C16" s="156" t="s">
        <v>104</v>
      </c>
      <c r="D16" s="157"/>
      <c r="E16" s="79">
        <v>228</v>
      </c>
      <c r="F16" s="79">
        <v>132</v>
      </c>
      <c r="G16" s="80">
        <f t="shared" si="0"/>
        <v>360</v>
      </c>
      <c r="H16" s="63"/>
    </row>
    <row r="17" spans="2:8" x14ac:dyDescent="0.2">
      <c r="B17" s="59" t="s">
        <v>53</v>
      </c>
      <c r="C17" s="156" t="s">
        <v>105</v>
      </c>
      <c r="D17" s="157"/>
      <c r="E17" s="79">
        <v>226</v>
      </c>
      <c r="F17" s="79">
        <v>94</v>
      </c>
      <c r="G17" s="80">
        <f t="shared" si="0"/>
        <v>320</v>
      </c>
      <c r="H17" s="63"/>
    </row>
    <row r="18" spans="2:8" x14ac:dyDescent="0.2">
      <c r="B18" s="59" t="s">
        <v>56</v>
      </c>
      <c r="C18" s="156" t="s">
        <v>106</v>
      </c>
      <c r="D18" s="157"/>
      <c r="E18" s="79">
        <v>591</v>
      </c>
      <c r="F18" s="79">
        <v>220</v>
      </c>
      <c r="G18" s="80">
        <f t="shared" si="0"/>
        <v>811</v>
      </c>
      <c r="H18" s="63"/>
    </row>
    <row r="19" spans="2:8" x14ac:dyDescent="0.2">
      <c r="B19" s="59" t="s">
        <v>59</v>
      </c>
      <c r="C19" s="156" t="s">
        <v>107</v>
      </c>
      <c r="D19" s="157"/>
      <c r="E19" s="79">
        <v>794</v>
      </c>
      <c r="F19" s="79">
        <v>339</v>
      </c>
      <c r="G19" s="80">
        <f t="shared" si="0"/>
        <v>1133</v>
      </c>
      <c r="H19" s="63"/>
    </row>
    <row r="20" spans="2:8" x14ac:dyDescent="0.2">
      <c r="B20" s="59" t="s">
        <v>62</v>
      </c>
      <c r="C20" s="156" t="s">
        <v>108</v>
      </c>
      <c r="D20" s="157"/>
      <c r="E20" s="79">
        <v>1178</v>
      </c>
      <c r="F20" s="79">
        <v>480</v>
      </c>
      <c r="G20" s="80">
        <f t="shared" si="0"/>
        <v>1658</v>
      </c>
      <c r="H20" s="63"/>
    </row>
    <row r="21" spans="2:8" x14ac:dyDescent="0.2">
      <c r="B21" s="59" t="s">
        <v>65</v>
      </c>
      <c r="C21" s="156" t="s">
        <v>109</v>
      </c>
      <c r="D21" s="157"/>
      <c r="E21" s="79">
        <v>410</v>
      </c>
      <c r="F21" s="79">
        <v>235</v>
      </c>
      <c r="G21" s="80">
        <f t="shared" si="0"/>
        <v>645</v>
      </c>
      <c r="H21" s="63"/>
    </row>
    <row r="22" spans="2:8" x14ac:dyDescent="0.2">
      <c r="B22" s="59" t="s">
        <v>68</v>
      </c>
      <c r="C22" s="156" t="s">
        <v>110</v>
      </c>
      <c r="D22" s="157"/>
      <c r="E22" s="79">
        <v>482</v>
      </c>
      <c r="F22" s="79">
        <v>210</v>
      </c>
      <c r="G22" s="80">
        <f t="shared" si="0"/>
        <v>692</v>
      </c>
      <c r="H22" s="63"/>
    </row>
    <row r="23" spans="2:8" x14ac:dyDescent="0.2">
      <c r="B23" s="59" t="s">
        <v>71</v>
      </c>
      <c r="C23" s="156" t="s">
        <v>111</v>
      </c>
      <c r="D23" s="157"/>
      <c r="E23" s="79">
        <v>2466</v>
      </c>
      <c r="F23" s="79">
        <v>1197</v>
      </c>
      <c r="G23" s="80">
        <f t="shared" si="0"/>
        <v>3663</v>
      </c>
      <c r="H23" s="63"/>
    </row>
    <row r="24" spans="2:8" x14ac:dyDescent="0.2">
      <c r="B24" s="59" t="s">
        <v>74</v>
      </c>
      <c r="C24" s="156" t="s">
        <v>112</v>
      </c>
      <c r="D24" s="157"/>
      <c r="E24" s="79">
        <v>1461</v>
      </c>
      <c r="F24" s="79">
        <v>977</v>
      </c>
      <c r="G24" s="80">
        <f t="shared" si="0"/>
        <v>2438</v>
      </c>
      <c r="H24" s="63"/>
    </row>
    <row r="25" spans="2:8" x14ac:dyDescent="0.2">
      <c r="B25" s="59" t="s">
        <v>77</v>
      </c>
      <c r="C25" s="156" t="s">
        <v>113</v>
      </c>
      <c r="D25" s="157"/>
      <c r="E25" s="79">
        <v>602</v>
      </c>
      <c r="F25" s="79">
        <v>332</v>
      </c>
      <c r="G25" s="80">
        <f t="shared" si="0"/>
        <v>934</v>
      </c>
      <c r="H25" s="63"/>
    </row>
    <row r="26" spans="2:8" x14ac:dyDescent="0.2">
      <c r="B26" s="59" t="s">
        <v>80</v>
      </c>
      <c r="C26" s="156" t="s">
        <v>114</v>
      </c>
      <c r="D26" s="157"/>
      <c r="E26" s="79">
        <v>547</v>
      </c>
      <c r="F26" s="79">
        <v>277</v>
      </c>
      <c r="G26" s="80">
        <f t="shared" si="0"/>
        <v>824</v>
      </c>
      <c r="H26" s="63"/>
    </row>
    <row r="27" spans="2:8" x14ac:dyDescent="0.2">
      <c r="B27" s="59" t="s">
        <v>83</v>
      </c>
      <c r="C27" s="156" t="s">
        <v>115</v>
      </c>
      <c r="D27" s="157"/>
      <c r="E27" s="79">
        <v>6356</v>
      </c>
      <c r="F27" s="79">
        <v>3621</v>
      </c>
      <c r="G27" s="80">
        <f t="shared" si="0"/>
        <v>9977</v>
      </c>
      <c r="H27" s="63"/>
    </row>
    <row r="28" spans="2:8" ht="20.25" customHeight="1" x14ac:dyDescent="0.2">
      <c r="B28" s="158" t="s">
        <v>19</v>
      </c>
      <c r="C28" s="159"/>
      <c r="D28" s="160"/>
      <c r="E28" s="81">
        <f>SUM(E7:E27)</f>
        <v>22060</v>
      </c>
      <c r="F28" s="81">
        <f t="shared" ref="F28:G28" si="1">SUM(F7:F27)</f>
        <v>11844</v>
      </c>
      <c r="G28" s="81">
        <f t="shared" si="1"/>
        <v>33904</v>
      </c>
      <c r="H28" s="64"/>
    </row>
    <row r="29" spans="2:8" x14ac:dyDescent="0.2">
      <c r="B29" s="83"/>
    </row>
    <row r="30" spans="2:8" x14ac:dyDescent="0.2">
      <c r="B30" s="155"/>
      <c r="C30" s="155"/>
      <c r="D30" s="155"/>
      <c r="E30" s="155"/>
      <c r="F30" s="155"/>
      <c r="G30" s="155"/>
    </row>
    <row r="31" spans="2:8" x14ac:dyDescent="0.2">
      <c r="B31" s="155"/>
      <c r="C31" s="155"/>
      <c r="D31" s="155"/>
      <c r="E31" s="155"/>
      <c r="F31" s="155"/>
      <c r="G31" s="155"/>
    </row>
  </sheetData>
  <mergeCells count="27">
    <mergeCell ref="L2:Q2"/>
    <mergeCell ref="C11:D11"/>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9" t="s">
        <v>126</v>
      </c>
      <c r="B1" s="169"/>
      <c r="C1" s="169"/>
      <c r="D1" s="169"/>
      <c r="E1" s="169"/>
      <c r="F1" s="169"/>
      <c r="G1" s="21"/>
    </row>
    <row r="2" spans="1:8" ht="7.5" customHeight="1" x14ac:dyDescent="0.2">
      <c r="A2" s="57"/>
      <c r="B2" s="57"/>
      <c r="C2" s="57"/>
      <c r="D2" s="57"/>
      <c r="E2" s="57"/>
      <c r="F2" s="57"/>
      <c r="G2" s="57"/>
    </row>
    <row r="3" spans="1:8" ht="15" customHeight="1" x14ac:dyDescent="0.2">
      <c r="A3" s="5" t="s">
        <v>121</v>
      </c>
      <c r="B3" s="6"/>
      <c r="C3" s="5"/>
      <c r="D3" s="5"/>
      <c r="F3" s="120" t="str">
        <f>'T 2.'!H4</f>
        <v>Stanje: 31. ožujka 2025.</v>
      </c>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2595</v>
      </c>
      <c r="E6" s="116">
        <v>1236</v>
      </c>
      <c r="F6" s="117">
        <f>D6+E6</f>
        <v>3831</v>
      </c>
      <c r="G6" s="63"/>
      <c r="H6" s="64"/>
    </row>
    <row r="7" spans="1:8" x14ac:dyDescent="0.2">
      <c r="A7" s="90" t="s">
        <v>7</v>
      </c>
      <c r="B7" s="67" t="s">
        <v>32</v>
      </c>
      <c r="C7" s="68" t="s">
        <v>33</v>
      </c>
      <c r="D7" s="116">
        <v>358</v>
      </c>
      <c r="E7" s="116">
        <v>37</v>
      </c>
      <c r="F7" s="117">
        <f>D7+E7</f>
        <v>395</v>
      </c>
      <c r="G7" s="63"/>
      <c r="H7" s="64"/>
    </row>
    <row r="8" spans="1:8" x14ac:dyDescent="0.2">
      <c r="A8" s="91" t="s">
        <v>9</v>
      </c>
      <c r="B8" s="67" t="s">
        <v>34</v>
      </c>
      <c r="C8" s="68" t="s">
        <v>35</v>
      </c>
      <c r="D8" s="116">
        <v>20060</v>
      </c>
      <c r="E8" s="116">
        <v>9411</v>
      </c>
      <c r="F8" s="117">
        <f t="shared" ref="F8:F27" si="0">D8+E8</f>
        <v>29471</v>
      </c>
      <c r="G8" s="63"/>
      <c r="H8" s="64"/>
    </row>
    <row r="9" spans="1:8" x14ac:dyDescent="0.2">
      <c r="A9" s="91" t="s">
        <v>11</v>
      </c>
      <c r="B9" s="67" t="s">
        <v>36</v>
      </c>
      <c r="C9" s="69" t="s">
        <v>37</v>
      </c>
      <c r="D9" s="116">
        <v>1149</v>
      </c>
      <c r="E9" s="116">
        <v>333</v>
      </c>
      <c r="F9" s="117">
        <f t="shared" si="0"/>
        <v>1482</v>
      </c>
      <c r="G9" s="63"/>
      <c r="H9" s="64"/>
    </row>
    <row r="10" spans="1:8" ht="27.75" customHeight="1" x14ac:dyDescent="0.2">
      <c r="A10" s="91" t="s">
        <v>13</v>
      </c>
      <c r="B10" s="67" t="s">
        <v>38</v>
      </c>
      <c r="C10" s="69" t="s">
        <v>117</v>
      </c>
      <c r="D10" s="116">
        <v>1099</v>
      </c>
      <c r="E10" s="116">
        <v>400</v>
      </c>
      <c r="F10" s="117">
        <f t="shared" si="0"/>
        <v>1499</v>
      </c>
      <c r="G10" s="63"/>
      <c r="H10" s="64"/>
    </row>
    <row r="11" spans="1:8" ht="15" customHeight="1" x14ac:dyDescent="0.2">
      <c r="A11" s="91" t="s">
        <v>15</v>
      </c>
      <c r="B11" s="67" t="s">
        <v>40</v>
      </c>
      <c r="C11" s="69" t="s">
        <v>41</v>
      </c>
      <c r="D11" s="116">
        <v>12981</v>
      </c>
      <c r="E11" s="116">
        <v>2037</v>
      </c>
      <c r="F11" s="117">
        <f t="shared" si="0"/>
        <v>15018</v>
      </c>
      <c r="G11" s="63"/>
      <c r="H11" s="64"/>
    </row>
    <row r="12" spans="1:8" ht="22.5" x14ac:dyDescent="0.2">
      <c r="A12" s="91" t="s">
        <v>17</v>
      </c>
      <c r="B12" s="67" t="s">
        <v>42</v>
      </c>
      <c r="C12" s="69" t="s">
        <v>118</v>
      </c>
      <c r="D12" s="116">
        <v>15233</v>
      </c>
      <c r="E12" s="116">
        <v>16534</v>
      </c>
      <c r="F12" s="117">
        <f t="shared" si="0"/>
        <v>31767</v>
      </c>
      <c r="G12" s="63"/>
      <c r="H12" s="64"/>
    </row>
    <row r="13" spans="1:8" x14ac:dyDescent="0.2">
      <c r="A13" s="39" t="s">
        <v>44</v>
      </c>
      <c r="B13" s="67" t="s">
        <v>45</v>
      </c>
      <c r="C13" s="68" t="s">
        <v>46</v>
      </c>
      <c r="D13" s="116">
        <v>6336</v>
      </c>
      <c r="E13" s="116">
        <v>2157</v>
      </c>
      <c r="F13" s="117">
        <f t="shared" si="0"/>
        <v>8493</v>
      </c>
      <c r="G13" s="63"/>
      <c r="H13" s="64"/>
    </row>
    <row r="14" spans="1:8" ht="22.5" x14ac:dyDescent="0.2">
      <c r="A14" s="39" t="s">
        <v>47</v>
      </c>
      <c r="B14" s="67" t="s">
        <v>48</v>
      </c>
      <c r="C14" s="69" t="s">
        <v>49</v>
      </c>
      <c r="D14" s="116">
        <v>6462</v>
      </c>
      <c r="E14" s="116">
        <v>6879</v>
      </c>
      <c r="F14" s="117">
        <f t="shared" si="0"/>
        <v>13341</v>
      </c>
      <c r="G14" s="63"/>
      <c r="H14" s="64"/>
    </row>
    <row r="15" spans="1:8" ht="15" customHeight="1" x14ac:dyDescent="0.2">
      <c r="A15" s="39" t="s">
        <v>50</v>
      </c>
      <c r="B15" s="67" t="s">
        <v>51</v>
      </c>
      <c r="C15" s="68" t="s">
        <v>52</v>
      </c>
      <c r="D15" s="116">
        <v>9050</v>
      </c>
      <c r="E15" s="116">
        <v>5042</v>
      </c>
      <c r="F15" s="117">
        <f t="shared" si="0"/>
        <v>14092</v>
      </c>
      <c r="G15" s="63"/>
      <c r="H15" s="64"/>
    </row>
    <row r="16" spans="1:8" x14ac:dyDescent="0.2">
      <c r="A16" s="39" t="s">
        <v>53</v>
      </c>
      <c r="B16" s="67" t="s">
        <v>54</v>
      </c>
      <c r="C16" s="68" t="s">
        <v>55</v>
      </c>
      <c r="D16" s="116">
        <v>1347</v>
      </c>
      <c r="E16" s="116">
        <v>2817</v>
      </c>
      <c r="F16" s="117">
        <f t="shared" si="0"/>
        <v>4164</v>
      </c>
      <c r="G16" s="63"/>
      <c r="H16" s="64"/>
    </row>
    <row r="17" spans="1:8" ht="15" customHeight="1" x14ac:dyDescent="0.2">
      <c r="A17" s="39" t="s">
        <v>56</v>
      </c>
      <c r="B17" s="67" t="s">
        <v>57</v>
      </c>
      <c r="C17" s="68" t="s">
        <v>58</v>
      </c>
      <c r="D17" s="116">
        <v>877</v>
      </c>
      <c r="E17" s="116">
        <v>499</v>
      </c>
      <c r="F17" s="117">
        <f t="shared" si="0"/>
        <v>1376</v>
      </c>
      <c r="G17" s="63"/>
      <c r="H17" s="64"/>
    </row>
    <row r="18" spans="1:8" ht="15" customHeight="1" x14ac:dyDescent="0.2">
      <c r="A18" s="39" t="s">
        <v>59</v>
      </c>
      <c r="B18" s="67" t="s">
        <v>60</v>
      </c>
      <c r="C18" s="68" t="s">
        <v>61</v>
      </c>
      <c r="D18" s="116">
        <v>6997</v>
      </c>
      <c r="E18" s="116">
        <v>8169</v>
      </c>
      <c r="F18" s="117">
        <f t="shared" si="0"/>
        <v>15166</v>
      </c>
      <c r="G18" s="63"/>
      <c r="H18" s="64"/>
    </row>
    <row r="19" spans="1:8" x14ac:dyDescent="0.2">
      <c r="A19" s="39" t="s">
        <v>62</v>
      </c>
      <c r="B19" s="67" t="s">
        <v>63</v>
      </c>
      <c r="C19" s="69" t="s">
        <v>64</v>
      </c>
      <c r="D19" s="116">
        <v>2859</v>
      </c>
      <c r="E19" s="116">
        <v>2469</v>
      </c>
      <c r="F19" s="117">
        <f t="shared" si="0"/>
        <v>5328</v>
      </c>
      <c r="G19" s="63"/>
      <c r="H19" s="64"/>
    </row>
    <row r="20" spans="1:8" x14ac:dyDescent="0.2">
      <c r="A20" s="39" t="s">
        <v>65</v>
      </c>
      <c r="B20" s="67" t="s">
        <v>66</v>
      </c>
      <c r="C20" s="69" t="s">
        <v>67</v>
      </c>
      <c r="D20" s="116">
        <v>4276</v>
      </c>
      <c r="E20" s="116">
        <v>3747</v>
      </c>
      <c r="F20" s="117">
        <f t="shared" si="0"/>
        <v>8023</v>
      </c>
      <c r="G20" s="63"/>
      <c r="H20" s="64"/>
    </row>
    <row r="21" spans="1:8" x14ac:dyDescent="0.2">
      <c r="A21" s="39" t="s">
        <v>68</v>
      </c>
      <c r="B21" s="67" t="s">
        <v>69</v>
      </c>
      <c r="C21" s="68" t="s">
        <v>70</v>
      </c>
      <c r="D21" s="116">
        <v>664</v>
      </c>
      <c r="E21" s="116">
        <v>3622</v>
      </c>
      <c r="F21" s="117">
        <f t="shared" si="0"/>
        <v>4286</v>
      </c>
      <c r="G21" s="63"/>
      <c r="H21" s="64"/>
    </row>
    <row r="22" spans="1:8" x14ac:dyDescent="0.2">
      <c r="A22" s="39" t="s">
        <v>71</v>
      </c>
      <c r="B22" s="67" t="s">
        <v>72</v>
      </c>
      <c r="C22" s="69" t="s">
        <v>73</v>
      </c>
      <c r="D22" s="116">
        <v>4585</v>
      </c>
      <c r="E22" s="116">
        <v>14108</v>
      </c>
      <c r="F22" s="117">
        <f t="shared" si="0"/>
        <v>18693</v>
      </c>
      <c r="G22" s="63"/>
      <c r="H22" s="64"/>
    </row>
    <row r="23" spans="1:8" ht="15" customHeight="1" x14ac:dyDescent="0.2">
      <c r="A23" s="39" t="s">
        <v>74</v>
      </c>
      <c r="B23" s="67" t="s">
        <v>75</v>
      </c>
      <c r="C23" s="68" t="s">
        <v>76</v>
      </c>
      <c r="D23" s="116">
        <v>1346</v>
      </c>
      <c r="E23" s="116">
        <v>1871</v>
      </c>
      <c r="F23" s="117">
        <f t="shared" si="0"/>
        <v>3217</v>
      </c>
      <c r="G23" s="63"/>
      <c r="H23" s="64"/>
    </row>
    <row r="24" spans="1:8" ht="15" customHeight="1" x14ac:dyDescent="0.2">
      <c r="A24" s="39" t="s">
        <v>77</v>
      </c>
      <c r="B24" s="67" t="s">
        <v>78</v>
      </c>
      <c r="C24" s="68" t="s">
        <v>79</v>
      </c>
      <c r="D24" s="116">
        <v>1259</v>
      </c>
      <c r="E24" s="116">
        <v>4239</v>
      </c>
      <c r="F24" s="117">
        <f t="shared" si="0"/>
        <v>5498</v>
      </c>
      <c r="G24" s="63"/>
      <c r="H24" s="64"/>
    </row>
    <row r="25" spans="1:8" ht="39" customHeight="1" x14ac:dyDescent="0.2">
      <c r="A25" s="39" t="s">
        <v>80</v>
      </c>
      <c r="B25" s="67" t="s">
        <v>81</v>
      </c>
      <c r="C25" s="69" t="s">
        <v>82</v>
      </c>
      <c r="D25" s="116">
        <v>22</v>
      </c>
      <c r="E25" s="116">
        <v>108</v>
      </c>
      <c r="F25" s="117">
        <f t="shared" si="0"/>
        <v>130</v>
      </c>
      <c r="G25" s="63"/>
      <c r="H25" s="64"/>
    </row>
    <row r="26" spans="1:8" x14ac:dyDescent="0.2">
      <c r="A26" s="39" t="s">
        <v>83</v>
      </c>
      <c r="B26" s="67" t="s">
        <v>84</v>
      </c>
      <c r="C26" s="69" t="s">
        <v>85</v>
      </c>
      <c r="D26" s="116">
        <v>12</v>
      </c>
      <c r="E26" s="116">
        <v>21</v>
      </c>
      <c r="F26" s="117">
        <f t="shared" si="0"/>
        <v>33</v>
      </c>
      <c r="G26" s="63"/>
      <c r="H26" s="64"/>
    </row>
    <row r="27" spans="1:8" ht="15" customHeight="1" x14ac:dyDescent="0.2">
      <c r="A27" s="92" t="s">
        <v>86</v>
      </c>
      <c r="B27" s="70"/>
      <c r="C27" s="87" t="s">
        <v>87</v>
      </c>
      <c r="D27" s="116">
        <v>95</v>
      </c>
      <c r="E27" s="116">
        <v>68</v>
      </c>
      <c r="F27" s="117">
        <f t="shared" si="0"/>
        <v>163</v>
      </c>
      <c r="G27" s="63"/>
      <c r="H27" s="64"/>
    </row>
    <row r="28" spans="1:8" ht="21" customHeight="1" x14ac:dyDescent="0.2">
      <c r="A28" s="151" t="s">
        <v>19</v>
      </c>
      <c r="B28" s="152"/>
      <c r="C28" s="152"/>
      <c r="D28" s="102">
        <f>SUM(D6:D27)</f>
        <v>99662</v>
      </c>
      <c r="E28" s="102">
        <f t="shared" ref="E28" si="1">SUM(E6:E27)</f>
        <v>85804</v>
      </c>
      <c r="F28" s="102">
        <f t="shared" ref="F28" si="2">SUM(D28:E28)</f>
        <v>185466</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1" t="s">
        <v>123</v>
      </c>
      <c r="B49" s="171"/>
      <c r="C49" s="171"/>
      <c r="D49" s="171"/>
      <c r="E49" s="171"/>
      <c r="F49" s="171"/>
      <c r="G49" s="77"/>
    </row>
    <row r="50" spans="1:9" ht="70.5" customHeight="1" x14ac:dyDescent="0.2">
      <c r="A50" s="171" t="s">
        <v>124</v>
      </c>
      <c r="B50" s="171"/>
      <c r="C50" s="171"/>
      <c r="D50" s="171"/>
      <c r="E50" s="171"/>
      <c r="F50" s="171"/>
      <c r="G50" s="78"/>
    </row>
    <row r="51" spans="1:9" ht="22.5" customHeight="1" x14ac:dyDescent="0.2">
      <c r="A51" s="170" t="s">
        <v>137</v>
      </c>
      <c r="B51" s="170"/>
      <c r="C51" s="170"/>
      <c r="D51" s="170"/>
      <c r="E51" s="170"/>
      <c r="F51" s="170"/>
      <c r="G51" s="82"/>
      <c r="H51" s="82"/>
      <c r="I51" s="82"/>
    </row>
    <row r="52" spans="1:9" x14ac:dyDescent="0.2">
      <c r="A52" s="5" t="s">
        <v>136</v>
      </c>
    </row>
  </sheetData>
  <mergeCells count="5">
    <mergeCell ref="A1:F1"/>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I11" sqref="I11"/>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9" t="s">
        <v>127</v>
      </c>
      <c r="B2" s="169"/>
      <c r="C2" s="169"/>
      <c r="D2" s="169"/>
      <c r="E2" s="169"/>
      <c r="F2" s="169"/>
      <c r="G2" s="169"/>
      <c r="H2" s="169"/>
    </row>
    <row r="3" spans="1:16" ht="5.25" customHeight="1" x14ac:dyDescent="0.2">
      <c r="B3" s="76"/>
      <c r="C3" s="76"/>
      <c r="D3" s="76"/>
      <c r="E3" s="76"/>
      <c r="F3" s="76"/>
      <c r="G3" s="76"/>
      <c r="H3" s="21"/>
    </row>
    <row r="4" spans="1:16" x14ac:dyDescent="0.2">
      <c r="B4" s="5" t="s">
        <v>122</v>
      </c>
      <c r="C4" s="6"/>
      <c r="D4" s="5"/>
      <c r="E4" s="5"/>
      <c r="G4" s="120" t="str">
        <f>'T 2.'!H4</f>
        <v>Stanje: 31. ožujka 2025.</v>
      </c>
      <c r="H4" s="18"/>
    </row>
    <row r="5" spans="1:16" ht="22.5" x14ac:dyDescent="0.2">
      <c r="B5" s="22" t="s">
        <v>1</v>
      </c>
      <c r="C5" s="163" t="s">
        <v>89</v>
      </c>
      <c r="D5" s="164"/>
      <c r="E5" s="73" t="s">
        <v>2</v>
      </c>
      <c r="F5" s="74" t="s">
        <v>3</v>
      </c>
      <c r="G5" s="74" t="s">
        <v>4</v>
      </c>
      <c r="H5" s="66"/>
    </row>
    <row r="6" spans="1:16" x14ac:dyDescent="0.2">
      <c r="B6" s="14">
        <v>0</v>
      </c>
      <c r="C6" s="165">
        <v>1</v>
      </c>
      <c r="D6" s="166"/>
      <c r="E6" s="58">
        <v>2</v>
      </c>
      <c r="F6" s="58">
        <v>3</v>
      </c>
      <c r="G6" s="58">
        <v>4</v>
      </c>
      <c r="H6" s="64"/>
      <c r="K6" s="169"/>
      <c r="L6" s="169"/>
      <c r="M6" s="169"/>
      <c r="N6" s="169"/>
      <c r="O6" s="169"/>
      <c r="P6" s="169"/>
    </row>
    <row r="7" spans="1:16" x14ac:dyDescent="0.2">
      <c r="B7" s="16" t="s">
        <v>5</v>
      </c>
      <c r="C7" s="167" t="s">
        <v>95</v>
      </c>
      <c r="D7" s="168"/>
      <c r="E7" s="79">
        <v>7565</v>
      </c>
      <c r="F7" s="79">
        <v>4834</v>
      </c>
      <c r="G7" s="80">
        <f>SUM(E7:F7)</f>
        <v>12399</v>
      </c>
      <c r="H7" s="63"/>
    </row>
    <row r="8" spans="1:16" x14ac:dyDescent="0.2">
      <c r="B8" s="16" t="s">
        <v>7</v>
      </c>
      <c r="C8" s="156" t="s">
        <v>96</v>
      </c>
      <c r="D8" s="157"/>
      <c r="E8" s="79">
        <v>2912</v>
      </c>
      <c r="F8" s="79">
        <v>2230</v>
      </c>
      <c r="G8" s="80">
        <f t="shared" ref="G8:G27" si="0">SUM(E8:F8)</f>
        <v>5142</v>
      </c>
      <c r="H8" s="63"/>
    </row>
    <row r="9" spans="1:16" x14ac:dyDescent="0.2">
      <c r="B9" s="16" t="s">
        <v>9</v>
      </c>
      <c r="C9" s="156" t="s">
        <v>97</v>
      </c>
      <c r="D9" s="157"/>
      <c r="E9" s="79">
        <v>2343</v>
      </c>
      <c r="F9" s="79">
        <v>2017</v>
      </c>
      <c r="G9" s="80">
        <f t="shared" si="0"/>
        <v>4360</v>
      </c>
      <c r="H9" s="63"/>
    </row>
    <row r="10" spans="1:16" x14ac:dyDescent="0.2">
      <c r="B10" s="16" t="s">
        <v>11</v>
      </c>
      <c r="C10" s="156" t="s">
        <v>98</v>
      </c>
      <c r="D10" s="157"/>
      <c r="E10" s="79">
        <v>2082</v>
      </c>
      <c r="F10" s="79">
        <v>1624</v>
      </c>
      <c r="G10" s="80">
        <f t="shared" si="0"/>
        <v>3706</v>
      </c>
      <c r="H10" s="63"/>
    </row>
    <row r="11" spans="1:16" x14ac:dyDescent="0.2">
      <c r="B11" s="16" t="s">
        <v>13</v>
      </c>
      <c r="C11" s="156" t="s">
        <v>99</v>
      </c>
      <c r="D11" s="157"/>
      <c r="E11" s="79">
        <v>5557</v>
      </c>
      <c r="F11" s="79">
        <v>4294</v>
      </c>
      <c r="G11" s="80">
        <f t="shared" si="0"/>
        <v>9851</v>
      </c>
      <c r="H11" s="63"/>
    </row>
    <row r="12" spans="1:16" x14ac:dyDescent="0.2">
      <c r="B12" s="16" t="s">
        <v>15</v>
      </c>
      <c r="C12" s="156" t="s">
        <v>100</v>
      </c>
      <c r="D12" s="157"/>
      <c r="E12" s="79">
        <v>2303</v>
      </c>
      <c r="F12" s="79">
        <v>1884</v>
      </c>
      <c r="G12" s="80">
        <f t="shared" si="0"/>
        <v>4187</v>
      </c>
      <c r="H12" s="63"/>
    </row>
    <row r="13" spans="1:16" x14ac:dyDescent="0.2">
      <c r="B13" s="16" t="s">
        <v>17</v>
      </c>
      <c r="C13" s="161" t="s">
        <v>101</v>
      </c>
      <c r="D13" s="162"/>
      <c r="E13" s="79">
        <v>2155</v>
      </c>
      <c r="F13" s="79">
        <v>1676</v>
      </c>
      <c r="G13" s="80">
        <f t="shared" si="0"/>
        <v>3831</v>
      </c>
      <c r="H13" s="63"/>
    </row>
    <row r="14" spans="1:16" x14ac:dyDescent="0.2">
      <c r="B14" s="59" t="s">
        <v>44</v>
      </c>
      <c r="C14" s="156" t="s">
        <v>102</v>
      </c>
      <c r="D14" s="157"/>
      <c r="E14" s="79">
        <v>5420</v>
      </c>
      <c r="F14" s="79">
        <v>5130</v>
      </c>
      <c r="G14" s="80">
        <f t="shared" si="0"/>
        <v>10550</v>
      </c>
      <c r="H14" s="63"/>
      <c r="J14" s="60"/>
    </row>
    <row r="15" spans="1:16" x14ac:dyDescent="0.2">
      <c r="B15" s="59" t="s">
        <v>47</v>
      </c>
      <c r="C15" s="156" t="s">
        <v>103</v>
      </c>
      <c r="D15" s="157"/>
      <c r="E15" s="79">
        <v>721</v>
      </c>
      <c r="F15" s="79">
        <v>671</v>
      </c>
      <c r="G15" s="80">
        <f t="shared" si="0"/>
        <v>1392</v>
      </c>
      <c r="H15" s="63"/>
    </row>
    <row r="16" spans="1:16" x14ac:dyDescent="0.2">
      <c r="B16" s="59" t="s">
        <v>50</v>
      </c>
      <c r="C16" s="156" t="s">
        <v>104</v>
      </c>
      <c r="D16" s="157"/>
      <c r="E16" s="79">
        <v>1324</v>
      </c>
      <c r="F16" s="79">
        <v>1104</v>
      </c>
      <c r="G16" s="80">
        <f t="shared" si="0"/>
        <v>2428</v>
      </c>
      <c r="H16" s="63"/>
    </row>
    <row r="17" spans="2:8" x14ac:dyDescent="0.2">
      <c r="B17" s="59" t="s">
        <v>53</v>
      </c>
      <c r="C17" s="156" t="s">
        <v>105</v>
      </c>
      <c r="D17" s="157"/>
      <c r="E17" s="79">
        <v>1239</v>
      </c>
      <c r="F17" s="79">
        <v>940</v>
      </c>
      <c r="G17" s="80">
        <f t="shared" si="0"/>
        <v>2179</v>
      </c>
      <c r="H17" s="63"/>
    </row>
    <row r="18" spans="2:8" x14ac:dyDescent="0.2">
      <c r="B18" s="59" t="s">
        <v>56</v>
      </c>
      <c r="C18" s="156" t="s">
        <v>106</v>
      </c>
      <c r="D18" s="157"/>
      <c r="E18" s="79">
        <v>3098</v>
      </c>
      <c r="F18" s="79">
        <v>2058</v>
      </c>
      <c r="G18" s="80">
        <f t="shared" si="0"/>
        <v>5156</v>
      </c>
      <c r="H18" s="63"/>
    </row>
    <row r="19" spans="2:8" x14ac:dyDescent="0.2">
      <c r="B19" s="59" t="s">
        <v>59</v>
      </c>
      <c r="C19" s="156" t="s">
        <v>107</v>
      </c>
      <c r="D19" s="157"/>
      <c r="E19" s="79">
        <v>3029</v>
      </c>
      <c r="F19" s="79">
        <v>2927</v>
      </c>
      <c r="G19" s="80">
        <f t="shared" si="0"/>
        <v>5956</v>
      </c>
      <c r="H19" s="63"/>
    </row>
    <row r="20" spans="2:8" x14ac:dyDescent="0.2">
      <c r="B20" s="59" t="s">
        <v>62</v>
      </c>
      <c r="C20" s="156" t="s">
        <v>108</v>
      </c>
      <c r="D20" s="157"/>
      <c r="E20" s="79">
        <v>6508</v>
      </c>
      <c r="F20" s="79">
        <v>5113</v>
      </c>
      <c r="G20" s="80">
        <f t="shared" si="0"/>
        <v>11621</v>
      </c>
      <c r="H20" s="63"/>
    </row>
    <row r="21" spans="2:8" x14ac:dyDescent="0.2">
      <c r="B21" s="59" t="s">
        <v>65</v>
      </c>
      <c r="C21" s="156" t="s">
        <v>109</v>
      </c>
      <c r="D21" s="157"/>
      <c r="E21" s="79">
        <v>1557</v>
      </c>
      <c r="F21" s="79">
        <v>1519</v>
      </c>
      <c r="G21" s="80">
        <f t="shared" si="0"/>
        <v>3076</v>
      </c>
      <c r="H21" s="63"/>
    </row>
    <row r="22" spans="2:8" x14ac:dyDescent="0.2">
      <c r="B22" s="59" t="s">
        <v>68</v>
      </c>
      <c r="C22" s="156" t="s">
        <v>110</v>
      </c>
      <c r="D22" s="157"/>
      <c r="E22" s="79">
        <v>2640</v>
      </c>
      <c r="F22" s="79">
        <v>2251</v>
      </c>
      <c r="G22" s="80">
        <f t="shared" si="0"/>
        <v>4891</v>
      </c>
      <c r="H22" s="63"/>
    </row>
    <row r="23" spans="2:8" x14ac:dyDescent="0.2">
      <c r="B23" s="59" t="s">
        <v>71</v>
      </c>
      <c r="C23" s="156" t="s">
        <v>111</v>
      </c>
      <c r="D23" s="157"/>
      <c r="E23" s="79">
        <v>8342</v>
      </c>
      <c r="F23" s="79">
        <v>8178</v>
      </c>
      <c r="G23" s="80">
        <f t="shared" si="0"/>
        <v>16520</v>
      </c>
      <c r="H23" s="63"/>
    </row>
    <row r="24" spans="2:8" x14ac:dyDescent="0.2">
      <c r="B24" s="59" t="s">
        <v>74</v>
      </c>
      <c r="C24" s="156" t="s">
        <v>112</v>
      </c>
      <c r="D24" s="157"/>
      <c r="E24" s="79">
        <v>4086</v>
      </c>
      <c r="F24" s="79">
        <v>3668</v>
      </c>
      <c r="G24" s="80">
        <f t="shared" si="0"/>
        <v>7754</v>
      </c>
      <c r="H24" s="63"/>
    </row>
    <row r="25" spans="2:8" x14ac:dyDescent="0.2">
      <c r="B25" s="59" t="s">
        <v>77</v>
      </c>
      <c r="C25" s="156" t="s">
        <v>113</v>
      </c>
      <c r="D25" s="157"/>
      <c r="E25" s="79">
        <v>1910</v>
      </c>
      <c r="F25" s="79">
        <v>1568</v>
      </c>
      <c r="G25" s="80">
        <f t="shared" si="0"/>
        <v>3478</v>
      </c>
      <c r="H25" s="63"/>
    </row>
    <row r="26" spans="2:8" x14ac:dyDescent="0.2">
      <c r="B26" s="59" t="s">
        <v>80</v>
      </c>
      <c r="C26" s="156" t="s">
        <v>114</v>
      </c>
      <c r="D26" s="157"/>
      <c r="E26" s="79">
        <v>3513</v>
      </c>
      <c r="F26" s="79">
        <v>2486</v>
      </c>
      <c r="G26" s="80">
        <f t="shared" si="0"/>
        <v>5999</v>
      </c>
      <c r="H26" s="63"/>
    </row>
    <row r="27" spans="2:8" x14ac:dyDescent="0.2">
      <c r="B27" s="59" t="s">
        <v>83</v>
      </c>
      <c r="C27" s="156" t="s">
        <v>115</v>
      </c>
      <c r="D27" s="157"/>
      <c r="E27" s="79">
        <v>31358</v>
      </c>
      <c r="F27" s="79">
        <v>29632</v>
      </c>
      <c r="G27" s="80">
        <f t="shared" si="0"/>
        <v>60990</v>
      </c>
      <c r="H27" s="63"/>
    </row>
    <row r="28" spans="2:8" ht="20.25" customHeight="1" x14ac:dyDescent="0.2">
      <c r="B28" s="158" t="s">
        <v>19</v>
      </c>
      <c r="C28" s="159"/>
      <c r="D28" s="160"/>
      <c r="E28" s="81">
        <f>SUM(E7:E27)</f>
        <v>99662</v>
      </c>
      <c r="F28" s="81">
        <f>SUM(F7:F27)</f>
        <v>85804</v>
      </c>
      <c r="G28" s="81">
        <f>SUM(G7:G27)</f>
        <v>185466</v>
      </c>
      <c r="H28" s="64"/>
    </row>
    <row r="54" spans="1:8" ht="24.75" customHeight="1" x14ac:dyDescent="0.2">
      <c r="A54" s="172" t="s">
        <v>123</v>
      </c>
      <c r="B54" s="172"/>
      <c r="C54" s="172"/>
      <c r="D54" s="172"/>
      <c r="E54" s="172"/>
      <c r="F54" s="172"/>
      <c r="G54" s="172"/>
      <c r="H54" s="172"/>
    </row>
    <row r="55" spans="1:8" ht="68.25" customHeight="1" x14ac:dyDescent="0.2">
      <c r="A55" s="171" t="s">
        <v>124</v>
      </c>
      <c r="B55" s="171"/>
      <c r="C55" s="171"/>
      <c r="D55" s="171"/>
      <c r="E55" s="171"/>
      <c r="F55" s="171"/>
      <c r="G55" s="171"/>
      <c r="H55" s="171"/>
    </row>
    <row r="56" spans="1:8" ht="25.5" customHeight="1" x14ac:dyDescent="0.2">
      <c r="A56" s="173" t="s">
        <v>125</v>
      </c>
      <c r="B56" s="173"/>
      <c r="C56" s="173"/>
      <c r="D56" s="173"/>
      <c r="E56" s="173"/>
      <c r="F56" s="173"/>
      <c r="G56" s="173"/>
      <c r="H56" s="173"/>
    </row>
    <row r="57" spans="1:8" x14ac:dyDescent="0.2">
      <c r="A57" s="5" t="s">
        <v>136</v>
      </c>
    </row>
  </sheetData>
  <mergeCells count="29">
    <mergeCell ref="K6:P6"/>
    <mergeCell ref="A2:H2"/>
    <mergeCell ref="C14:D1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2025-04-09T07:02:32Z</cp:lastPrinted>
  <dcterms:created xsi:type="dcterms:W3CDTF">2016-10-06T08:05:06Z</dcterms:created>
  <dcterms:modified xsi:type="dcterms:W3CDTF">2025-04-09T07:08:59Z</dcterms:modified>
</cp:coreProperties>
</file>